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17280" windowHeight="7068" tabRatio="968"/>
  </bookViews>
  <sheets>
    <sheet name="приложение 16" sheetId="76" r:id="rId1"/>
  </sheets>
  <calcPr calcId="162913"/>
</workbook>
</file>

<file path=xl/calcChain.xml><?xml version="1.0" encoding="utf-8"?>
<calcChain xmlns="http://schemas.openxmlformats.org/spreadsheetml/2006/main">
  <c r="E14" i="76" l="1"/>
  <c r="F14" i="76"/>
  <c r="C15" i="76"/>
  <c r="C17" i="76"/>
  <c r="C18" i="76"/>
  <c r="C19" i="76"/>
  <c r="C20" i="76"/>
  <c r="C21" i="76"/>
  <c r="D34" i="76"/>
  <c r="C33" i="76"/>
  <c r="C32" i="76"/>
  <c r="C31" i="76"/>
  <c r="C30" i="76"/>
  <c r="C29" i="76"/>
  <c r="C28" i="76"/>
  <c r="C27" i="76"/>
  <c r="C26" i="76"/>
  <c r="C25" i="76"/>
  <c r="C24" i="76"/>
  <c r="D23" i="76"/>
  <c r="C23" i="76" s="1"/>
  <c r="D22" i="76"/>
  <c r="D14" i="76" l="1"/>
  <c r="C14" i="76" s="1"/>
  <c r="C22" i="76"/>
  <c r="C16" i="76"/>
  <c r="D16" i="76" l="1"/>
  <c r="E16" i="76"/>
  <c r="F16" i="76" l="1"/>
</calcChain>
</file>

<file path=xl/sharedStrings.xml><?xml version="1.0" encoding="utf-8"?>
<sst xmlns="http://schemas.openxmlformats.org/spreadsheetml/2006/main" count="45" uniqueCount="45">
  <si>
    <t>муниципального образования</t>
  </si>
  <si>
    <t>"Ленский район"</t>
  </si>
  <si>
    <t>2.1.</t>
  </si>
  <si>
    <t>2.2.</t>
  </si>
  <si>
    <t>к решению Районного</t>
  </si>
  <si>
    <t>Совета депутатов</t>
  </si>
  <si>
    <t>4.</t>
  </si>
  <si>
    <t>5.</t>
  </si>
  <si>
    <t>6.</t>
  </si>
  <si>
    <t>Сумма на 2019 год</t>
  </si>
  <si>
    <t>ВСЕГО:</t>
  </si>
  <si>
    <t>Сумма на 2020 год</t>
  </si>
  <si>
    <t>Наименование объекта</t>
  </si>
  <si>
    <t>Софинансирование за счет местного бюджета на строительство физкультурно-оздоровительного комплекса в г. Ленск</t>
  </si>
  <si>
    <t>№ п/п</t>
  </si>
  <si>
    <t>1.</t>
  </si>
  <si>
    <t>Строительство школы-сад в селе Толон</t>
  </si>
  <si>
    <t>2.</t>
  </si>
  <si>
    <t>Строительство (приобретение) объекта Детская школа исскуств в г. Ленск</t>
  </si>
  <si>
    <t>Строительство школы в селе Натора</t>
  </si>
  <si>
    <t>Условно утвержденые по подразделу 0113 "Другие общегосударственные вопросы"</t>
  </si>
  <si>
    <t>Условно утвержденые по подразделу 0702 "Общее образование"</t>
  </si>
  <si>
    <t>Капитальные вложения в объекты муниципальной собственности</t>
  </si>
  <si>
    <t>Итого</t>
  </si>
  <si>
    <t>Строительство школ, в то числе</t>
  </si>
  <si>
    <t>Сумма на 2021 год</t>
  </si>
  <si>
    <t>(в руб.)</t>
  </si>
  <si>
    <t>Строительство обьекта "Национальная школа на 50 учащихся с детским садом на 15 мест и интернатом на 15 мест в с.Толон Ленского района Республики Саха (Якутия). "Школа-сад на 50/15мест"</t>
  </si>
  <si>
    <t>Строительство обьекта "Школа на 50 учащихся в с.Натора Ленского района Республики Саха (Якутия)"</t>
  </si>
  <si>
    <t>Разработка проектно-сметной документации на стадии "Проектная и Рабочая документация" по обьекту : "Физкультурно-оздоровительный комплекс с плавательным бассейном и хокейным кортом Ленского улуса(района) Республики Саха (Якутия)</t>
  </si>
  <si>
    <t>Строительство обьекта : "Физкультурно-оздоровительный комплекс с плавательным бассейном и хокейным кортом Ленского улуса(района) Республики Саха(Якутия)</t>
  </si>
  <si>
    <t>Строительство обьекта: 4-квартирный жилой дом для молодых специалистов в с.Орто-Нахара Ленского района РС(Якутия)</t>
  </si>
  <si>
    <t>Строительство обьекта: 4-квартирный жилой дом для молодых специалистов в с.Чамча Ленского района РС(Якутия)</t>
  </si>
  <si>
    <t>Строительство обьекта: 4-квартирный жилой дом для молодых специалистов в с.Нюя Ленского района РС(Якутия)</t>
  </si>
  <si>
    <t>Реконструкция здания  аптеки под ГКУ РС(Якутия) "Ленский социально-реабилитационный центр для несовершеннолетних"</t>
  </si>
  <si>
    <t>Капитальный ремонт первого этажа здания" Нюргуяна" под размещение "Детской школа искусств г.Ленск"</t>
  </si>
  <si>
    <t>Реконструкция МУП "Молокозавод" Перепрофилирование под производство полуфабрикатов из мяса, рыбы, овощей, артезианской воды"</t>
  </si>
  <si>
    <t>Разработка проектно-сметной документации на стадии "Проектная и Рабочая документация" по обьекту : "Детская школа искусств в г.Ленске  Ленского улуса(района) Республики Саха (Якутия)</t>
  </si>
  <si>
    <t>Строительство обьекта "Детская школа искусств в городе Ленск Республики Саха (Якутия)</t>
  </si>
  <si>
    <t>Приобретение квартир для бюджетной сферы</t>
  </si>
  <si>
    <t>Развитие инженерной инфраструктуры в с. Батамай.</t>
  </si>
  <si>
    <t>Строительство жилого дома в с. Батамай</t>
  </si>
  <si>
    <t>Приложение № 9</t>
  </si>
  <si>
    <t>№ 1-6</t>
  </si>
  <si>
    <t>от 03 июля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</si>
</sst>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 Cyr"/>
      <family val="2"/>
    </font>
    <font>
      <sz val="11"/>
      <name val="Calibri"/>
      <family val="2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CCCCC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09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28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9" borderId="8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3" borderId="0" applyNumberFormat="0" applyBorder="0" applyAlignment="0" applyProtection="0"/>
    <xf numFmtId="0" fontId="2" fillId="2" borderId="0"/>
    <xf numFmtId="0" fontId="4" fillId="32" borderId="9" applyNumberFormat="0" applyFont="0" applyAlignment="0" applyProtection="0"/>
    <xf numFmtId="9" fontId="1" fillId="0" borderId="0" applyFont="0" applyFill="0" applyBorder="0" applyAlignment="0" applyProtection="0"/>
    <xf numFmtId="49" fontId="25" fillId="0" borderId="11">
      <alignment horizontal="center" vertical="top" shrinkToFit="1"/>
    </xf>
    <xf numFmtId="4" fontId="25" fillId="0" borderId="11">
      <alignment horizontal="right" vertical="top" shrinkToFit="1"/>
    </xf>
    <xf numFmtId="0" fontId="27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5" fillId="34" borderId="0"/>
    <xf numFmtId="0" fontId="25" fillId="0" borderId="0">
      <alignment horizontal="left" wrapText="1"/>
    </xf>
    <xf numFmtId="0" fontId="25" fillId="0" borderId="0">
      <alignment wrapText="1"/>
    </xf>
    <xf numFmtId="0" fontId="26" fillId="0" borderId="0">
      <alignment horizontal="center" wrapText="1"/>
    </xf>
    <xf numFmtId="0" fontId="26" fillId="0" borderId="0">
      <alignment horizontal="center"/>
    </xf>
    <xf numFmtId="0" fontId="25" fillId="0" borderId="0">
      <alignment horizontal="right"/>
    </xf>
    <xf numFmtId="0" fontId="25" fillId="34" borderId="12"/>
    <xf numFmtId="0" fontId="25" fillId="0" borderId="11">
      <alignment horizontal="center" vertical="center" wrapText="1"/>
    </xf>
    <xf numFmtId="0" fontId="25" fillId="34" borderId="13"/>
    <xf numFmtId="49" fontId="25" fillId="0" borderId="11">
      <alignment horizontal="center" vertical="top" shrinkToFit="1"/>
    </xf>
    <xf numFmtId="49" fontId="25" fillId="0" borderId="11">
      <alignment horizontal="left" vertical="top" wrapText="1" indent="2"/>
    </xf>
    <xf numFmtId="0" fontId="25" fillId="34" borderId="14"/>
    <xf numFmtId="0" fontId="29" fillId="0" borderId="11">
      <alignment horizontal="left"/>
    </xf>
    <xf numFmtId="49" fontId="29" fillId="0" borderId="11">
      <alignment horizontal="left" vertical="top" shrinkToFit="1"/>
    </xf>
    <xf numFmtId="0" fontId="25" fillId="34" borderId="14"/>
    <xf numFmtId="0" fontId="25" fillId="0" borderId="0"/>
    <xf numFmtId="0" fontId="25" fillId="0" borderId="11">
      <alignment horizontal="center" vertical="top" wrapText="1"/>
    </xf>
    <xf numFmtId="0" fontId="25" fillId="0" borderId="0">
      <alignment horizontal="left" wrapText="1"/>
    </xf>
    <xf numFmtId="0" fontId="25" fillId="0" borderId="11">
      <alignment horizontal="center" vertical="center" wrapText="1"/>
    </xf>
    <xf numFmtId="0" fontId="25" fillId="0" borderId="11">
      <alignment horizontal="center" vertical="center" wrapText="1"/>
    </xf>
    <xf numFmtId="49" fontId="29" fillId="0" borderId="11">
      <alignment horizontal="left" vertical="top" shrinkToFit="1"/>
    </xf>
    <xf numFmtId="4" fontId="29" fillId="32" borderId="11">
      <alignment horizontal="right" vertical="top" shrinkToFit="1"/>
    </xf>
    <xf numFmtId="4" fontId="25" fillId="0" borderId="11">
      <alignment horizontal="right" vertical="top" shrinkToFit="1"/>
    </xf>
    <xf numFmtId="0" fontId="25" fillId="0" borderId="11">
      <alignment horizontal="center" vertical="center" wrapText="1"/>
    </xf>
    <xf numFmtId="4" fontId="29" fillId="35" borderId="11">
      <alignment horizontal="right" vertical="top" shrinkToFit="1"/>
    </xf>
    <xf numFmtId="0" fontId="25" fillId="0" borderId="0">
      <alignment horizontal="left" wrapText="1"/>
    </xf>
    <xf numFmtId="0" fontId="25" fillId="0" borderId="0">
      <alignment horizontal="left" wrapText="1"/>
    </xf>
    <xf numFmtId="10" fontId="25" fillId="0" borderId="11">
      <alignment horizontal="right" vertical="top" shrinkToFit="1"/>
    </xf>
    <xf numFmtId="10" fontId="25" fillId="0" borderId="11">
      <alignment horizontal="center" vertical="top" shrinkToFit="1"/>
    </xf>
    <xf numFmtId="10" fontId="29" fillId="32" borderId="11">
      <alignment horizontal="right" vertical="top" shrinkToFit="1"/>
    </xf>
    <xf numFmtId="10" fontId="29" fillId="35" borderId="11">
      <alignment horizontal="center" vertical="top" shrinkToFit="1"/>
    </xf>
    <xf numFmtId="0" fontId="26" fillId="0" borderId="0">
      <alignment horizontal="center" wrapText="1"/>
    </xf>
    <xf numFmtId="0" fontId="26" fillId="0" borderId="0">
      <alignment horizontal="center" wrapText="1"/>
    </xf>
    <xf numFmtId="0" fontId="26" fillId="0" borderId="0">
      <alignment horizontal="center"/>
    </xf>
    <xf numFmtId="0" fontId="26" fillId="0" borderId="0">
      <alignment horizontal="center"/>
    </xf>
    <xf numFmtId="0" fontId="29" fillId="0" borderId="11">
      <alignment vertical="top" wrapText="1"/>
    </xf>
    <xf numFmtId="0" fontId="25" fillId="0" borderId="11">
      <alignment horizontal="left" vertical="top" wrapText="1"/>
    </xf>
    <xf numFmtId="4" fontId="29" fillId="36" borderId="11">
      <alignment horizontal="right" vertical="top" shrinkToFit="1"/>
    </xf>
    <xf numFmtId="4" fontId="29" fillId="36" borderId="11">
      <alignment horizontal="right" vertical="top" shrinkToFit="1"/>
    </xf>
    <xf numFmtId="10" fontId="29" fillId="36" borderId="11">
      <alignment horizontal="right" vertical="top" shrinkToFit="1"/>
    </xf>
    <xf numFmtId="10" fontId="29" fillId="36" borderId="11">
      <alignment horizontal="center" vertical="top" shrinkToFit="1"/>
    </xf>
    <xf numFmtId="0" fontId="30" fillId="0" borderId="0"/>
    <xf numFmtId="0" fontId="25" fillId="0" borderId="0"/>
    <xf numFmtId="0" fontId="25" fillId="0" borderId="0"/>
    <xf numFmtId="0" fontId="25" fillId="37" borderId="0"/>
    <xf numFmtId="0" fontId="25" fillId="37" borderId="12"/>
    <xf numFmtId="0" fontId="25" fillId="37" borderId="13"/>
    <xf numFmtId="0" fontId="25" fillId="0" borderId="11">
      <alignment horizontal="center" vertical="top" wrapText="1"/>
    </xf>
    <xf numFmtId="4" fontId="25" fillId="0" borderId="11">
      <alignment horizontal="right" vertical="top" shrinkToFit="1"/>
    </xf>
    <xf numFmtId="10" fontId="25" fillId="0" borderId="11">
      <alignment horizontal="center" vertical="top" shrinkToFit="1"/>
    </xf>
    <xf numFmtId="0" fontId="25" fillId="37" borderId="14"/>
    <xf numFmtId="49" fontId="29" fillId="0" borderId="11">
      <alignment horizontal="left" vertical="top" shrinkToFit="1"/>
    </xf>
    <xf numFmtId="4" fontId="29" fillId="35" borderId="11">
      <alignment horizontal="right" vertical="top" shrinkToFit="1"/>
    </xf>
    <xf numFmtId="10" fontId="29" fillId="35" borderId="11">
      <alignment horizontal="center" vertical="top" shrinkToFit="1"/>
    </xf>
    <xf numFmtId="0" fontId="25" fillId="0" borderId="0"/>
    <xf numFmtId="0" fontId="25" fillId="37" borderId="12">
      <alignment horizontal="left"/>
    </xf>
    <xf numFmtId="0" fontId="25" fillId="0" borderId="11">
      <alignment horizontal="left" vertical="top" wrapText="1"/>
    </xf>
    <xf numFmtId="4" fontId="29" fillId="36" borderId="11">
      <alignment horizontal="right" vertical="top" shrinkToFit="1"/>
    </xf>
    <xf numFmtId="10" fontId="29" fillId="36" borderId="11">
      <alignment horizontal="center" vertical="top" shrinkToFit="1"/>
    </xf>
    <xf numFmtId="0" fontId="25" fillId="37" borderId="13">
      <alignment horizontal="left"/>
    </xf>
    <xf numFmtId="0" fontId="25" fillId="37" borderId="14">
      <alignment horizontal="left"/>
    </xf>
    <xf numFmtId="0" fontId="25" fillId="37" borderId="0">
      <alignment horizontal="left"/>
    </xf>
  </cellStyleXfs>
  <cellXfs count="26">
    <xf numFmtId="0" fontId="0" fillId="0" borderId="0" xfId="0"/>
    <xf numFmtId="0" fontId="12" fillId="0" borderId="0" xfId="0" applyFont="1"/>
    <xf numFmtId="0" fontId="22" fillId="0" borderId="1" xfId="0" applyFont="1" applyBorder="1" applyAlignment="1">
      <alignment wrapText="1" shrinkToFit="1"/>
    </xf>
    <xf numFmtId="0" fontId="22" fillId="0" borderId="1" xfId="0" applyFont="1" applyBorder="1" applyAlignment="1">
      <alignment horizontal="center"/>
    </xf>
    <xf numFmtId="4" fontId="22" fillId="0" borderId="1" xfId="0" applyNumberFormat="1" applyFont="1" applyBorder="1"/>
    <xf numFmtId="0" fontId="22" fillId="0" borderId="1" xfId="0" applyFont="1" applyBorder="1"/>
    <xf numFmtId="0" fontId="22" fillId="0" borderId="1" xfId="0" applyFont="1" applyBorder="1" applyAlignment="1">
      <alignment horizontal="center" vertical="center" wrapText="1" shrinkToFit="1"/>
    </xf>
    <xf numFmtId="0" fontId="22" fillId="0" borderId="0" xfId="0" applyFont="1"/>
    <xf numFmtId="3" fontId="24" fillId="0" borderId="0" xfId="0" applyNumberFormat="1" applyFont="1"/>
    <xf numFmtId="0" fontId="23" fillId="0" borderId="0" xfId="0" applyFont="1" applyAlignment="1">
      <alignment horizontal="right"/>
    </xf>
    <xf numFmtId="2" fontId="22" fillId="0" borderId="1" xfId="0" applyNumberFormat="1" applyFont="1" applyBorder="1" applyAlignment="1">
      <alignment wrapText="1" shrinkToFit="1"/>
    </xf>
    <xf numFmtId="0" fontId="21" fillId="0" borderId="1" xfId="0" applyFont="1" applyBorder="1"/>
    <xf numFmtId="0" fontId="21" fillId="0" borderId="1" xfId="0" applyFont="1" applyBorder="1" applyAlignment="1">
      <alignment horizontal="left" vertical="center" wrapText="1" shrinkToFit="1"/>
    </xf>
    <xf numFmtId="0" fontId="31" fillId="0" borderId="1" xfId="0" applyFont="1" applyBorder="1" applyAlignment="1">
      <alignment vertical="top"/>
    </xf>
    <xf numFmtId="2" fontId="31" fillId="0" borderId="1" xfId="0" applyNumberFormat="1" applyFont="1" applyBorder="1" applyAlignment="1">
      <alignment vertical="top" wrapText="1" shrinkToFit="1"/>
    </xf>
    <xf numFmtId="0" fontId="32" fillId="0" borderId="0" xfId="0" applyFont="1" applyAlignment="1">
      <alignment vertical="top"/>
    </xf>
    <xf numFmtId="4" fontId="23" fillId="0" borderId="1" xfId="0" applyNumberFormat="1" applyFont="1" applyBorder="1"/>
    <xf numFmtId="4" fontId="22" fillId="0" borderId="1" xfId="0" applyNumberFormat="1" applyFont="1" applyBorder="1" applyAlignment="1">
      <alignment horizontal="right"/>
    </xf>
    <xf numFmtId="4" fontId="21" fillId="0" borderId="1" xfId="0" applyNumberFormat="1" applyFont="1" applyBorder="1" applyAlignment="1">
      <alignment horizontal="right" vertical="center" wrapText="1" shrinkToFit="1"/>
    </xf>
    <xf numFmtId="4" fontId="22" fillId="0" borderId="1" xfId="0" applyNumberFormat="1" applyFont="1" applyBorder="1" applyAlignment="1">
      <alignment horizontal="right" wrapText="1" shrinkToFit="1"/>
    </xf>
    <xf numFmtId="4" fontId="31" fillId="0" borderId="1" xfId="0" applyNumberFormat="1" applyFont="1" applyBorder="1" applyAlignment="1">
      <alignment vertical="top" wrapText="1" shrinkToFit="1"/>
    </xf>
    <xf numFmtId="0" fontId="23" fillId="0" borderId="1" xfId="0" applyFont="1" applyBorder="1" applyAlignment="1">
      <alignment wrapText="1"/>
    </xf>
    <xf numFmtId="4" fontId="23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/>
    <xf numFmtId="0" fontId="21" fillId="0" borderId="0" xfId="0" applyFont="1" applyAlignment="1">
      <alignment horizontal="center"/>
    </xf>
  </cellXfs>
  <cellStyles count="309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br" xfId="242"/>
    <cellStyle name="col" xfId="243"/>
    <cellStyle name="style0" xfId="244"/>
    <cellStyle name="style0 2" xfId="289"/>
    <cellStyle name="td" xfId="245"/>
    <cellStyle name="td 2" xfId="290"/>
    <cellStyle name="tr" xfId="246"/>
    <cellStyle name="xl21" xfId="247"/>
    <cellStyle name="xl21 2" xfId="291"/>
    <cellStyle name="xl22" xfId="248"/>
    <cellStyle name="xl22 2" xfId="249"/>
    <cellStyle name="xl23" xfId="250"/>
    <cellStyle name="xl24" xfId="251"/>
    <cellStyle name="xl25" xfId="252"/>
    <cellStyle name="xl26" xfId="253"/>
    <cellStyle name="xl26 2" xfId="292"/>
    <cellStyle name="xl27" xfId="254"/>
    <cellStyle name="xl28" xfId="255"/>
    <cellStyle name="xl28 2" xfId="293"/>
    <cellStyle name="xl29" xfId="256"/>
    <cellStyle name="xl29 2" xfId="257"/>
    <cellStyle name="xl30" xfId="258"/>
    <cellStyle name="xl30 2" xfId="259"/>
    <cellStyle name="xl30 3" xfId="294"/>
    <cellStyle name="xl31" xfId="260"/>
    <cellStyle name="xl31 2" xfId="261"/>
    <cellStyle name="xl31 3" xfId="295"/>
    <cellStyle name="xl32" xfId="262"/>
    <cellStyle name="xl32 2" xfId="296"/>
    <cellStyle name="xl33" xfId="263"/>
    <cellStyle name="xl33 2" xfId="264"/>
    <cellStyle name="xl33 3" xfId="297"/>
    <cellStyle name="xl34" xfId="265"/>
    <cellStyle name="xl34 2" xfId="240"/>
    <cellStyle name="xl34 3" xfId="298"/>
    <cellStyle name="xl35" xfId="266"/>
    <cellStyle name="xl35 2" xfId="241"/>
    <cellStyle name="xl35 3" xfId="299"/>
    <cellStyle name="xl36" xfId="267"/>
    <cellStyle name="xl36 2" xfId="268"/>
    <cellStyle name="xl36 3" xfId="300"/>
    <cellStyle name="xl37" xfId="269"/>
    <cellStyle name="xl37 2" xfId="270"/>
    <cellStyle name="xl37 3" xfId="301"/>
    <cellStyle name="xl38" xfId="271"/>
    <cellStyle name="xl38 2" xfId="272"/>
    <cellStyle name="xl38 3" xfId="302"/>
    <cellStyle name="xl39" xfId="273"/>
    <cellStyle name="xl39 2" xfId="274"/>
    <cellStyle name="xl39 3" xfId="303"/>
    <cellStyle name="xl40" xfId="275"/>
    <cellStyle name="xl40 2" xfId="276"/>
    <cellStyle name="xl40 3" xfId="304"/>
    <cellStyle name="xl41" xfId="277"/>
    <cellStyle name="xl41 2" xfId="278"/>
    <cellStyle name="xl41 3" xfId="305"/>
    <cellStyle name="xl42" xfId="279"/>
    <cellStyle name="xl42 2" xfId="280"/>
    <cellStyle name="xl42 3" xfId="306"/>
    <cellStyle name="xl43" xfId="281"/>
    <cellStyle name="xl43 2" xfId="282"/>
    <cellStyle name="xl43 3" xfId="307"/>
    <cellStyle name="xl44" xfId="283"/>
    <cellStyle name="xl44 2" xfId="284"/>
    <cellStyle name="xl44 3" xfId="308"/>
    <cellStyle name="xl45" xfId="285"/>
    <cellStyle name="xl45 2" xfId="286"/>
    <cellStyle name="xl46" xfId="287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36"/>
    <cellStyle name="Обычный 100" xfId="37"/>
    <cellStyle name="Обычный 101" xfId="38"/>
    <cellStyle name="Обычный 102" xfId="39"/>
    <cellStyle name="Обычный 103" xfId="40"/>
    <cellStyle name="Обычный 104" xfId="41"/>
    <cellStyle name="Обычный 105" xfId="42"/>
    <cellStyle name="Обычный 106" xfId="43"/>
    <cellStyle name="Обычный 107" xfId="44"/>
    <cellStyle name="Обычный 108" xfId="45"/>
    <cellStyle name="Обычный 109" xfId="46"/>
    <cellStyle name="Обычный 11" xfId="47"/>
    <cellStyle name="Обычный 110" xfId="48"/>
    <cellStyle name="Обычный 111" xfId="49"/>
    <cellStyle name="Обычный 112" xfId="50"/>
    <cellStyle name="Обычный 113" xfId="51"/>
    <cellStyle name="Обычный 114" xfId="52"/>
    <cellStyle name="Обычный 115" xfId="53"/>
    <cellStyle name="Обычный 116" xfId="54"/>
    <cellStyle name="Обычный 117" xfId="55"/>
    <cellStyle name="Обычный 118" xfId="56"/>
    <cellStyle name="Обычный 119" xfId="57"/>
    <cellStyle name="Обычный 12" xfId="58"/>
    <cellStyle name="Обычный 120" xfId="59"/>
    <cellStyle name="Обычный 121" xfId="60"/>
    <cellStyle name="Обычный 122" xfId="61"/>
    <cellStyle name="Обычный 123" xfId="62"/>
    <cellStyle name="Обычный 124" xfId="63"/>
    <cellStyle name="Обычный 125" xfId="64"/>
    <cellStyle name="Обычный 126" xfId="65"/>
    <cellStyle name="Обычный 127" xfId="66"/>
    <cellStyle name="Обычный 128" xfId="67"/>
    <cellStyle name="Обычный 129" xfId="68"/>
    <cellStyle name="Обычный 13" xfId="69"/>
    <cellStyle name="Обычный 130" xfId="70"/>
    <cellStyle name="Обычный 131" xfId="71"/>
    <cellStyle name="Обычный 132" xfId="72"/>
    <cellStyle name="Обычный 133" xfId="73"/>
    <cellStyle name="Обычный 134" xfId="74"/>
    <cellStyle name="Обычный 135" xfId="75"/>
    <cellStyle name="Обычный 136" xfId="76"/>
    <cellStyle name="Обычный 137" xfId="77"/>
    <cellStyle name="Обычный 138" xfId="78"/>
    <cellStyle name="Обычный 139" xfId="79"/>
    <cellStyle name="Обычный 14" xfId="80"/>
    <cellStyle name="Обычный 140" xfId="81"/>
    <cellStyle name="Обычный 141" xfId="82"/>
    <cellStyle name="Обычный 142" xfId="83"/>
    <cellStyle name="Обычный 143" xfId="84"/>
    <cellStyle name="Обычный 144" xfId="85"/>
    <cellStyle name="Обычный 145" xfId="86"/>
    <cellStyle name="Обычный 146" xfId="87"/>
    <cellStyle name="Обычный 147" xfId="88"/>
    <cellStyle name="Обычный 148" xfId="89"/>
    <cellStyle name="Обычный 149" xfId="90"/>
    <cellStyle name="Обычный 15" xfId="91"/>
    <cellStyle name="Обычный 150" xfId="92"/>
    <cellStyle name="Обычный 151" xfId="93"/>
    <cellStyle name="Обычный 152" xfId="94"/>
    <cellStyle name="Обычный 153" xfId="95"/>
    <cellStyle name="Обычный 154" xfId="96"/>
    <cellStyle name="Обычный 155" xfId="97"/>
    <cellStyle name="Обычный 156" xfId="98"/>
    <cellStyle name="Обычный 157" xfId="99"/>
    <cellStyle name="Обычный 158" xfId="100"/>
    <cellStyle name="Обычный 159" xfId="101"/>
    <cellStyle name="Обычный 16" xfId="102"/>
    <cellStyle name="Обычный 160" xfId="103"/>
    <cellStyle name="Обычный 161" xfId="104"/>
    <cellStyle name="Обычный 162" xfId="105"/>
    <cellStyle name="Обычный 163" xfId="106"/>
    <cellStyle name="Обычный 164" xfId="107"/>
    <cellStyle name="Обычный 165" xfId="108"/>
    <cellStyle name="Обычный 166" xfId="109"/>
    <cellStyle name="Обычный 167" xfId="110"/>
    <cellStyle name="Обычный 168" xfId="111"/>
    <cellStyle name="Обычный 169" xfId="112"/>
    <cellStyle name="Обычный 17" xfId="113"/>
    <cellStyle name="Обычный 170" xfId="114"/>
    <cellStyle name="Обычный 171" xfId="115"/>
    <cellStyle name="Обычный 172" xfId="116"/>
    <cellStyle name="Обычный 173" xfId="117"/>
    <cellStyle name="Обычный 174" xfId="118"/>
    <cellStyle name="Обычный 175" xfId="119"/>
    <cellStyle name="Обычный 176" xfId="120"/>
    <cellStyle name="Обычный 177" xfId="121"/>
    <cellStyle name="Обычный 178" xfId="122"/>
    <cellStyle name="Обычный 179" xfId="123"/>
    <cellStyle name="Обычный 18" xfId="124"/>
    <cellStyle name="Обычный 180" xfId="125"/>
    <cellStyle name="Обычный 181" xfId="126"/>
    <cellStyle name="Обычный 182" xfId="127"/>
    <cellStyle name="Обычный 183" xfId="128"/>
    <cellStyle name="Обычный 184" xfId="288"/>
    <cellStyle name="Обычный 185" xfId="129"/>
    <cellStyle name="Обычный 186" xfId="130"/>
    <cellStyle name="Обычный 187" xfId="131"/>
    <cellStyle name="Обычный 188" xfId="132"/>
    <cellStyle name="Обычный 189" xfId="133"/>
    <cellStyle name="Обычный 19" xfId="134"/>
    <cellStyle name="Обычный 190" xfId="135"/>
    <cellStyle name="Обычный 191" xfId="136"/>
    <cellStyle name="Обычный 192" xfId="137"/>
    <cellStyle name="Обычный 193" xfId="138"/>
    <cellStyle name="Обычный 194" xfId="139"/>
    <cellStyle name="Обычный 195" xfId="140"/>
    <cellStyle name="Обычный 196" xfId="141"/>
    <cellStyle name="Обычный 197" xfId="142"/>
    <cellStyle name="Обычный 198" xfId="143"/>
    <cellStyle name="Обычный 2" xfId="144"/>
    <cellStyle name="Обычный 20" xfId="145"/>
    <cellStyle name="Обычный 21" xfId="146"/>
    <cellStyle name="Обычный 22" xfId="147"/>
    <cellStyle name="Обычный 23" xfId="148"/>
    <cellStyle name="Обычный 24" xfId="149"/>
    <cellStyle name="Обычный 25" xfId="150"/>
    <cellStyle name="Обычный 26" xfId="151"/>
    <cellStyle name="Обычный 27" xfId="152"/>
    <cellStyle name="Обычный 28" xfId="153"/>
    <cellStyle name="Обычный 29" xfId="154"/>
    <cellStyle name="Обычный 3" xfId="155"/>
    <cellStyle name="Обычный 30" xfId="156"/>
    <cellStyle name="Обычный 31" xfId="157"/>
    <cellStyle name="Обычный 32" xfId="158"/>
    <cellStyle name="Обычный 33" xfId="159"/>
    <cellStyle name="Обычный 34" xfId="160"/>
    <cellStyle name="Обычный 35" xfId="161"/>
    <cellStyle name="Обычный 36" xfId="162"/>
    <cellStyle name="Обычный 37" xfId="163"/>
    <cellStyle name="Обычный 38" xfId="164"/>
    <cellStyle name="Обычный 39" xfId="165"/>
    <cellStyle name="Обычный 4" xfId="166"/>
    <cellStyle name="Обычный 40" xfId="167"/>
    <cellStyle name="Обычный 41" xfId="168"/>
    <cellStyle name="Обычный 42" xfId="169"/>
    <cellStyle name="Обычный 43" xfId="170"/>
    <cellStyle name="Обычный 44" xfId="171"/>
    <cellStyle name="Обычный 45" xfId="172"/>
    <cellStyle name="Обычный 46" xfId="173"/>
    <cellStyle name="Обычный 47" xfId="174"/>
    <cellStyle name="Обычный 48" xfId="175"/>
    <cellStyle name="Обычный 49" xfId="176"/>
    <cellStyle name="Обычный 5" xfId="177"/>
    <cellStyle name="Обычный 50" xfId="178"/>
    <cellStyle name="Обычный 51" xfId="179"/>
    <cellStyle name="Обычный 52" xfId="180"/>
    <cellStyle name="Обычный 53" xfId="181"/>
    <cellStyle name="Обычный 54" xfId="182"/>
    <cellStyle name="Обычный 55" xfId="183"/>
    <cellStyle name="Обычный 56" xfId="184"/>
    <cellStyle name="Обычный 57" xfId="185"/>
    <cellStyle name="Обычный 58" xfId="186"/>
    <cellStyle name="Обычный 59" xfId="187"/>
    <cellStyle name="Обычный 6" xfId="188"/>
    <cellStyle name="Обычный 60" xfId="189"/>
    <cellStyle name="Обычный 61" xfId="190"/>
    <cellStyle name="Обычный 62" xfId="191"/>
    <cellStyle name="Обычный 63" xfId="192"/>
    <cellStyle name="Обычный 64" xfId="193"/>
    <cellStyle name="Обычный 65" xfId="194"/>
    <cellStyle name="Обычный 66" xfId="195"/>
    <cellStyle name="Обычный 67" xfId="196"/>
    <cellStyle name="Обычный 68" xfId="197"/>
    <cellStyle name="Обычный 69" xfId="198"/>
    <cellStyle name="Обычный 7" xfId="199"/>
    <cellStyle name="Обычный 70" xfId="200"/>
    <cellStyle name="Обычный 71" xfId="201"/>
    <cellStyle name="Обычный 72" xfId="202"/>
    <cellStyle name="Обычный 73" xfId="203"/>
    <cellStyle name="Обычный 74" xfId="204"/>
    <cellStyle name="Обычный 75" xfId="205"/>
    <cellStyle name="Обычный 76" xfId="206"/>
    <cellStyle name="Обычный 77" xfId="207"/>
    <cellStyle name="Обычный 78" xfId="208"/>
    <cellStyle name="Обычный 79" xfId="209"/>
    <cellStyle name="Обычный 8" xfId="210"/>
    <cellStyle name="Обычный 80" xfId="211"/>
    <cellStyle name="Обычный 81" xfId="212"/>
    <cellStyle name="Обычный 82" xfId="213"/>
    <cellStyle name="Обычный 83" xfId="214"/>
    <cellStyle name="Обычный 84" xfId="215"/>
    <cellStyle name="Обычный 85" xfId="216"/>
    <cellStyle name="Обычный 86" xfId="217"/>
    <cellStyle name="Обычный 87" xfId="218"/>
    <cellStyle name="Обычный 88" xfId="219"/>
    <cellStyle name="Обычный 89" xfId="220"/>
    <cellStyle name="Обычный 9" xfId="221"/>
    <cellStyle name="Обычный 90" xfId="237"/>
    <cellStyle name="Обычный 91" xfId="222"/>
    <cellStyle name="Обычный 92" xfId="223"/>
    <cellStyle name="Обычный 93" xfId="224"/>
    <cellStyle name="Обычный 94" xfId="225"/>
    <cellStyle name="Обычный 95" xfId="226"/>
    <cellStyle name="Обычный 96" xfId="227"/>
    <cellStyle name="Обычный 97" xfId="228"/>
    <cellStyle name="Обычный 98" xfId="229"/>
    <cellStyle name="Обычный 99" xfId="230"/>
    <cellStyle name="Плохой" xfId="231" builtinId="27" customBuiltin="1"/>
    <cellStyle name="Пояснение" xfId="232" builtinId="53" customBuiltin="1"/>
    <cellStyle name="Примечание" xfId="233" builtinId="10" customBuiltin="1"/>
    <cellStyle name="Примечание 2" xfId="238"/>
    <cellStyle name="Процентный 2" xfId="239"/>
    <cellStyle name="Связанная ячейка" xfId="234" builtinId="24" customBuiltin="1"/>
    <cellStyle name="Текст предупреждения" xfId="235" builtinId="11" customBuiltin="1"/>
    <cellStyle name="Хороший" xfId="23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6"/>
  <sheetViews>
    <sheetView tabSelected="1" workbookViewId="0">
      <selection activeCell="K12" sqref="K12"/>
    </sheetView>
  </sheetViews>
  <sheetFormatPr defaultRowHeight="15.6" x14ac:dyDescent="0.3"/>
  <cols>
    <col min="1" max="1" width="9.109375" style="7"/>
    <col min="2" max="2" width="57.6640625" customWidth="1"/>
    <col min="3" max="3" width="20" customWidth="1"/>
    <col min="4" max="4" width="17.33203125" customWidth="1"/>
    <col min="5" max="6" width="17.109375" customWidth="1"/>
  </cols>
  <sheetData>
    <row r="2" spans="1:6" ht="18" x14ac:dyDescent="0.35">
      <c r="E2" s="8" t="s">
        <v>42</v>
      </c>
    </row>
    <row r="3" spans="1:6" ht="18" x14ac:dyDescent="0.35">
      <c r="E3" s="8" t="s">
        <v>4</v>
      </c>
    </row>
    <row r="4" spans="1:6" ht="18" x14ac:dyDescent="0.35">
      <c r="E4" s="8" t="s">
        <v>5</v>
      </c>
    </row>
    <row r="5" spans="1:6" ht="18" x14ac:dyDescent="0.35">
      <c r="E5" s="8" t="s">
        <v>0</v>
      </c>
    </row>
    <row r="6" spans="1:6" ht="18" x14ac:dyDescent="0.35">
      <c r="E6" s="8" t="s">
        <v>1</v>
      </c>
    </row>
    <row r="7" spans="1:6" ht="18" x14ac:dyDescent="0.35">
      <c r="E7" s="8" t="s">
        <v>43</v>
      </c>
    </row>
    <row r="8" spans="1:6" ht="18" x14ac:dyDescent="0.35">
      <c r="E8" s="8" t="s">
        <v>44</v>
      </c>
    </row>
    <row r="11" spans="1:6" ht="15.75" customHeight="1" x14ac:dyDescent="0.3">
      <c r="A11" s="25" t="s">
        <v>22</v>
      </c>
      <c r="B11" s="25"/>
      <c r="C11" s="25"/>
      <c r="D11" s="25"/>
      <c r="E11" s="25"/>
      <c r="F11" s="25"/>
    </row>
    <row r="12" spans="1:6" x14ac:dyDescent="0.3">
      <c r="F12" s="9" t="s">
        <v>26</v>
      </c>
    </row>
    <row r="13" spans="1:6" ht="30" x14ac:dyDescent="0.3">
      <c r="A13" s="5" t="s">
        <v>14</v>
      </c>
      <c r="B13" s="6" t="s">
        <v>12</v>
      </c>
      <c r="C13" s="6" t="s">
        <v>23</v>
      </c>
      <c r="D13" s="6" t="s">
        <v>9</v>
      </c>
      <c r="E13" s="6" t="s">
        <v>11</v>
      </c>
      <c r="F13" s="6" t="s">
        <v>25</v>
      </c>
    </row>
    <row r="14" spans="1:6" s="1" customFormat="1" x14ac:dyDescent="0.3">
      <c r="A14" s="11"/>
      <c r="B14" s="12" t="s">
        <v>10</v>
      </c>
      <c r="C14" s="18">
        <f>SUM(D14:F14)</f>
        <v>1274646556.79</v>
      </c>
      <c r="D14" s="18">
        <f>D22+D23+D24+D25+D26+D27+D28+D29+D30+D31+D32+D33+D34+D35+D36</f>
        <v>572772879.88999999</v>
      </c>
      <c r="E14" s="18">
        <f t="shared" ref="E14:F14" si="0">E22+E23+E24+E25+E26+E27+E28+E29+E30+E31+E32+E33+E34</f>
        <v>542835415.39999998</v>
      </c>
      <c r="F14" s="18">
        <f t="shared" si="0"/>
        <v>159038261.5</v>
      </c>
    </row>
    <row r="15" spans="1:6" ht="45.6" hidden="1" x14ac:dyDescent="0.3">
      <c r="A15" s="5" t="s">
        <v>15</v>
      </c>
      <c r="B15" s="10" t="s">
        <v>13</v>
      </c>
      <c r="C15" s="19">
        <f>SUM(D15:F15)</f>
        <v>0</v>
      </c>
      <c r="D15" s="17"/>
      <c r="E15" s="17"/>
      <c r="F15" s="17"/>
    </row>
    <row r="16" spans="1:6" hidden="1" x14ac:dyDescent="0.3">
      <c r="A16" s="5" t="s">
        <v>17</v>
      </c>
      <c r="B16" s="10" t="s">
        <v>24</v>
      </c>
      <c r="C16" s="19">
        <f t="shared" ref="C16:E16" si="1">SUM(C17:C18)</f>
        <v>0</v>
      </c>
      <c r="D16" s="19">
        <f t="shared" si="1"/>
        <v>0</v>
      </c>
      <c r="E16" s="19">
        <f t="shared" si="1"/>
        <v>0</v>
      </c>
      <c r="F16" s="19">
        <f t="shared" ref="F16" si="2">SUM(F17:F18)</f>
        <v>0</v>
      </c>
    </row>
    <row r="17" spans="1:6" s="15" customFormat="1" ht="25.5" hidden="1" customHeight="1" x14ac:dyDescent="0.3">
      <c r="A17" s="13" t="s">
        <v>2</v>
      </c>
      <c r="B17" s="14" t="s">
        <v>16</v>
      </c>
      <c r="C17" s="20">
        <f>D17+E17+F17</f>
        <v>0</v>
      </c>
      <c r="D17" s="20"/>
      <c r="E17" s="20"/>
      <c r="F17" s="20"/>
    </row>
    <row r="18" spans="1:6" s="15" customFormat="1" ht="18.75" hidden="1" customHeight="1" x14ac:dyDescent="0.3">
      <c r="A18" s="13" t="s">
        <v>3</v>
      </c>
      <c r="B18" s="14" t="s">
        <v>19</v>
      </c>
      <c r="C18" s="20">
        <f>D18+E18+F18</f>
        <v>0</v>
      </c>
      <c r="D18" s="20"/>
      <c r="E18" s="20"/>
      <c r="F18" s="20"/>
    </row>
    <row r="19" spans="1:6" ht="30.6" hidden="1" x14ac:dyDescent="0.3">
      <c r="A19" s="5" t="s">
        <v>6</v>
      </c>
      <c r="B19" s="10" t="s">
        <v>18</v>
      </c>
      <c r="C19" s="19">
        <f t="shared" ref="C19:C21" si="3">SUM(D19:F19)</f>
        <v>0</v>
      </c>
      <c r="D19" s="17"/>
      <c r="E19" s="17"/>
      <c r="F19" s="17"/>
    </row>
    <row r="20" spans="1:6" ht="30.6" hidden="1" x14ac:dyDescent="0.3">
      <c r="A20" s="5" t="s">
        <v>7</v>
      </c>
      <c r="B20" s="2" t="s">
        <v>20</v>
      </c>
      <c r="C20" s="19">
        <f t="shared" si="3"/>
        <v>0</v>
      </c>
      <c r="D20" s="4"/>
      <c r="E20" s="4"/>
      <c r="F20" s="4"/>
    </row>
    <row r="21" spans="1:6" ht="30.6" hidden="1" x14ac:dyDescent="0.3">
      <c r="A21" s="5" t="s">
        <v>8</v>
      </c>
      <c r="B21" s="2" t="s">
        <v>21</v>
      </c>
      <c r="C21" s="19">
        <f t="shared" si="3"/>
        <v>0</v>
      </c>
      <c r="D21" s="4"/>
      <c r="E21" s="4"/>
      <c r="F21" s="4"/>
    </row>
    <row r="22" spans="1:6" ht="58.5" customHeight="1" x14ac:dyDescent="0.3">
      <c r="A22" s="23">
        <v>1</v>
      </c>
      <c r="B22" s="21" t="s">
        <v>27</v>
      </c>
      <c r="C22" s="16">
        <f t="shared" ref="C22:C33" si="4">D22+E22+F22</f>
        <v>292038261.5</v>
      </c>
      <c r="D22" s="16">
        <f>60000000+70000000</f>
        <v>130000000</v>
      </c>
      <c r="E22" s="16">
        <v>120000000</v>
      </c>
      <c r="F22" s="16">
        <v>42038261.5</v>
      </c>
    </row>
    <row r="23" spans="1:6" ht="28.2" x14ac:dyDescent="0.3">
      <c r="A23" s="23">
        <v>2</v>
      </c>
      <c r="B23" s="22" t="s">
        <v>28</v>
      </c>
      <c r="C23" s="16">
        <f t="shared" si="4"/>
        <v>164221815.40000001</v>
      </c>
      <c r="D23" s="16">
        <f>24633270+83753130</f>
        <v>108386400</v>
      </c>
      <c r="E23" s="16">
        <v>55835415.399999999</v>
      </c>
      <c r="F23" s="16">
        <v>0</v>
      </c>
    </row>
    <row r="24" spans="1:6" ht="69.599999999999994" x14ac:dyDescent="0.3">
      <c r="A24" s="23">
        <v>3</v>
      </c>
      <c r="B24" s="21" t="s">
        <v>29</v>
      </c>
      <c r="C24" s="16">
        <f t="shared" si="4"/>
        <v>14080951.800000001</v>
      </c>
      <c r="D24" s="16">
        <v>14080951.800000001</v>
      </c>
      <c r="E24" s="16">
        <v>0</v>
      </c>
      <c r="F24" s="16">
        <v>0</v>
      </c>
    </row>
    <row r="25" spans="1:6" ht="42" x14ac:dyDescent="0.3">
      <c r="A25" s="23">
        <v>4</v>
      </c>
      <c r="B25" s="21" t="s">
        <v>30</v>
      </c>
      <c r="C25" s="16">
        <f t="shared" si="4"/>
        <v>330968747.05000001</v>
      </c>
      <c r="D25" s="16">
        <v>80968747.049999997</v>
      </c>
      <c r="E25" s="16">
        <v>250000000</v>
      </c>
      <c r="F25" s="16">
        <v>0</v>
      </c>
    </row>
    <row r="26" spans="1:6" ht="42" x14ac:dyDescent="0.3">
      <c r="A26" s="23">
        <v>5</v>
      </c>
      <c r="B26" s="21" t="s">
        <v>31</v>
      </c>
      <c r="C26" s="16">
        <f t="shared" si="4"/>
        <v>4340735</v>
      </c>
      <c r="D26" s="16">
        <v>4340735</v>
      </c>
      <c r="E26" s="16">
        <v>0</v>
      </c>
      <c r="F26" s="16">
        <v>0</v>
      </c>
    </row>
    <row r="27" spans="1:6" ht="28.5" customHeight="1" x14ac:dyDescent="0.3">
      <c r="A27" s="23">
        <v>6</v>
      </c>
      <c r="B27" s="21" t="s">
        <v>32</v>
      </c>
      <c r="C27" s="16">
        <f t="shared" si="4"/>
        <v>4245260</v>
      </c>
      <c r="D27" s="16">
        <v>4245260</v>
      </c>
      <c r="E27" s="16">
        <v>0</v>
      </c>
      <c r="F27" s="16">
        <v>0</v>
      </c>
    </row>
    <row r="28" spans="1:6" ht="42" x14ac:dyDescent="0.3">
      <c r="A28" s="23">
        <v>7</v>
      </c>
      <c r="B28" s="21" t="s">
        <v>33</v>
      </c>
      <c r="C28" s="16">
        <f t="shared" si="4"/>
        <v>4733545</v>
      </c>
      <c r="D28" s="16">
        <v>4733545</v>
      </c>
      <c r="E28" s="16">
        <v>0</v>
      </c>
      <c r="F28" s="16">
        <v>0</v>
      </c>
    </row>
    <row r="29" spans="1:6" ht="42" x14ac:dyDescent="0.3">
      <c r="A29" s="23">
        <v>8</v>
      </c>
      <c r="B29" s="21" t="s">
        <v>34</v>
      </c>
      <c r="C29" s="16">
        <f t="shared" si="4"/>
        <v>17068076.390000001</v>
      </c>
      <c r="D29" s="16">
        <v>17068076.390000001</v>
      </c>
      <c r="E29" s="16">
        <v>0</v>
      </c>
      <c r="F29" s="16">
        <v>0</v>
      </c>
    </row>
    <row r="30" spans="1:6" ht="28.2" x14ac:dyDescent="0.3">
      <c r="A30" s="23">
        <v>9</v>
      </c>
      <c r="B30" s="21" t="s">
        <v>35</v>
      </c>
      <c r="C30" s="16">
        <f t="shared" si="4"/>
        <v>19718376</v>
      </c>
      <c r="D30" s="16">
        <v>19718376</v>
      </c>
      <c r="E30" s="16">
        <v>0</v>
      </c>
      <c r="F30" s="16">
        <v>0</v>
      </c>
    </row>
    <row r="31" spans="1:6" ht="42" x14ac:dyDescent="0.3">
      <c r="A31" s="23">
        <v>10</v>
      </c>
      <c r="B31" s="21" t="s">
        <v>36</v>
      </c>
      <c r="C31" s="16">
        <f t="shared" si="4"/>
        <v>51641709.25</v>
      </c>
      <c r="D31" s="16">
        <v>51641709.25</v>
      </c>
      <c r="E31" s="16">
        <v>0</v>
      </c>
      <c r="F31" s="16">
        <v>0</v>
      </c>
    </row>
    <row r="32" spans="1:6" ht="55.8" x14ac:dyDescent="0.3">
      <c r="A32" s="23">
        <v>11</v>
      </c>
      <c r="B32" s="21" t="s">
        <v>37</v>
      </c>
      <c r="C32" s="16">
        <f t="shared" si="4"/>
        <v>3949300</v>
      </c>
      <c r="D32" s="16">
        <v>3949300</v>
      </c>
      <c r="E32" s="16">
        <v>0</v>
      </c>
      <c r="F32" s="16">
        <v>0</v>
      </c>
    </row>
    <row r="33" spans="1:6" ht="28.2" x14ac:dyDescent="0.3">
      <c r="A33" s="23">
        <v>12</v>
      </c>
      <c r="B33" s="21" t="s">
        <v>38</v>
      </c>
      <c r="C33" s="16">
        <f t="shared" si="4"/>
        <v>284000000</v>
      </c>
      <c r="D33" s="16">
        <v>50000000</v>
      </c>
      <c r="E33" s="16">
        <v>117000000</v>
      </c>
      <c r="F33" s="16">
        <v>117000000</v>
      </c>
    </row>
    <row r="34" spans="1:6" ht="15" x14ac:dyDescent="0.3">
      <c r="A34" s="23">
        <v>13</v>
      </c>
      <c r="B34" s="21" t="s">
        <v>39</v>
      </c>
      <c r="C34" s="16">
        <v>0</v>
      </c>
      <c r="D34" s="16">
        <f>14246980.8+57892798.6</f>
        <v>72139779.400000006</v>
      </c>
      <c r="E34" s="16">
        <v>0</v>
      </c>
      <c r="F34" s="16">
        <v>0</v>
      </c>
    </row>
    <row r="35" spans="1:6" x14ac:dyDescent="0.3">
      <c r="A35" s="3">
        <v>14</v>
      </c>
      <c r="B35" s="21" t="s">
        <v>40</v>
      </c>
      <c r="C35" s="16">
        <v>0</v>
      </c>
      <c r="D35" s="16">
        <v>10000000</v>
      </c>
      <c r="E35" s="16">
        <v>0</v>
      </c>
      <c r="F35" s="16">
        <v>0</v>
      </c>
    </row>
    <row r="36" spans="1:6" x14ac:dyDescent="0.3">
      <c r="A36" s="3">
        <v>15</v>
      </c>
      <c r="B36" s="24" t="s">
        <v>41</v>
      </c>
      <c r="C36" s="16">
        <v>0</v>
      </c>
      <c r="D36" s="16">
        <v>1500000</v>
      </c>
      <c r="E36" s="16">
        <v>0</v>
      </c>
      <c r="F36" s="16">
        <v>0</v>
      </c>
    </row>
  </sheetData>
  <mergeCells count="1">
    <mergeCell ref="A11:F1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2019-07-19T05:47:20Z</dcterms:modified>
</cp:coreProperties>
</file>