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7356" yWindow="168" windowWidth="14808" windowHeight="7956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Лист1!$11:$14</definedName>
    <definedName name="_xlnm.Print_Area" localSheetId="0">Лист1!$A$1:$U$275</definedName>
  </definedNames>
  <calcPr calcId="162913"/>
</workbook>
</file>

<file path=xl/calcChain.xml><?xml version="1.0" encoding="utf-8"?>
<calcChain xmlns="http://schemas.openxmlformats.org/spreadsheetml/2006/main">
  <c r="K179" i="1" l="1"/>
  <c r="K174" i="1" s="1"/>
  <c r="K221" i="1"/>
  <c r="K188" i="1"/>
  <c r="K227" i="1" l="1"/>
  <c r="L262" i="1" l="1"/>
  <c r="M262" i="1"/>
  <c r="K262" i="1"/>
  <c r="K177" i="1"/>
  <c r="K209" i="1"/>
  <c r="K215" i="1"/>
  <c r="K241" i="1"/>
  <c r="K247" i="1"/>
  <c r="L255" i="1"/>
  <c r="M255" i="1"/>
  <c r="L256" i="1"/>
  <c r="M256" i="1"/>
  <c r="L257" i="1"/>
  <c r="M257" i="1"/>
  <c r="L258" i="1"/>
  <c r="M258" i="1"/>
  <c r="L259" i="1"/>
  <c r="M259" i="1"/>
  <c r="K255" i="1"/>
  <c r="K256" i="1"/>
  <c r="K257" i="1"/>
  <c r="K259" i="1"/>
  <c r="K258" i="1"/>
  <c r="K182" i="1"/>
  <c r="K181" i="1"/>
  <c r="K178" i="1"/>
  <c r="K191" i="1"/>
  <c r="K180" i="1"/>
  <c r="K253" i="1" l="1"/>
  <c r="M253" i="1"/>
  <c r="L253" i="1"/>
  <c r="K185" i="1"/>
  <c r="M215" i="1"/>
  <c r="L215" i="1"/>
  <c r="K201" i="1"/>
  <c r="M177" i="1" l="1"/>
  <c r="L177" i="1"/>
  <c r="J63" i="1" l="1"/>
  <c r="J60" i="1"/>
  <c r="J49" i="1"/>
  <c r="J70" i="1"/>
  <c r="J50" i="1"/>
  <c r="J77" i="1"/>
  <c r="J119" i="1"/>
  <c r="J62" i="1"/>
  <c r="J16" i="1" l="1"/>
  <c r="L247" i="1"/>
  <c r="M247" i="1"/>
  <c r="L241" i="1"/>
  <c r="M241" i="1"/>
  <c r="L234" i="1"/>
  <c r="M234" i="1"/>
  <c r="K234" i="1"/>
  <c r="L227" i="1"/>
  <c r="M227" i="1"/>
  <c r="L221" i="1"/>
  <c r="M221" i="1"/>
  <c r="L209" i="1"/>
  <c r="M209" i="1"/>
  <c r="L201" i="1"/>
  <c r="M201" i="1"/>
  <c r="L194" i="1"/>
  <c r="M194" i="1"/>
  <c r="K194" i="1"/>
  <c r="L179" i="1"/>
  <c r="M179" i="1"/>
  <c r="L178" i="1"/>
  <c r="M178" i="1"/>
  <c r="M174" i="1" l="1"/>
  <c r="L174" i="1"/>
  <c r="L185" i="1"/>
  <c r="M185" i="1"/>
  <c r="K167" i="1"/>
  <c r="K35" i="1" l="1"/>
  <c r="K26" i="1" s="1"/>
  <c r="L35" i="1"/>
  <c r="L26" i="1" s="1"/>
  <c r="M35" i="1"/>
  <c r="M26" i="1" s="1"/>
  <c r="J35" i="1" l="1"/>
  <c r="J26" i="1" s="1"/>
  <c r="I35" i="1"/>
  <c r="I26" i="1" s="1"/>
  <c r="J39" i="1"/>
  <c r="K39" i="1"/>
  <c r="M167" i="1"/>
  <c r="M161" i="1"/>
  <c r="M154" i="1"/>
  <c r="M147" i="1"/>
  <c r="M141" i="1"/>
  <c r="M136" i="1"/>
  <c r="M133" i="1" s="1"/>
  <c r="M119" i="1"/>
  <c r="M113" i="1"/>
  <c r="M107" i="1"/>
  <c r="M101" i="1"/>
  <c r="M95" i="1"/>
  <c r="M87" i="1"/>
  <c r="M80" i="1"/>
  <c r="M70" i="1"/>
  <c r="M67" i="1"/>
  <c r="M56" i="1" s="1"/>
  <c r="M66" i="1"/>
  <c r="M55" i="1" s="1"/>
  <c r="M65" i="1"/>
  <c r="M54" i="1" s="1"/>
  <c r="M64" i="1"/>
  <c r="M53" i="1" s="1"/>
  <c r="M63" i="1"/>
  <c r="M52" i="1" s="1"/>
  <c r="M39" i="1"/>
  <c r="M36" i="1"/>
  <c r="M27" i="1" s="1"/>
  <c r="M34" i="1"/>
  <c r="M25" i="1" s="1"/>
  <c r="M33" i="1"/>
  <c r="M24" i="1" s="1"/>
  <c r="M32" i="1"/>
  <c r="M23" i="1" s="1"/>
  <c r="M17" i="1" s="1"/>
  <c r="L167" i="1"/>
  <c r="L161" i="1"/>
  <c r="L154" i="1"/>
  <c r="L147" i="1"/>
  <c r="L141" i="1"/>
  <c r="L136" i="1"/>
  <c r="L133" i="1" s="1"/>
  <c r="L119" i="1"/>
  <c r="L113" i="1"/>
  <c r="L107" i="1"/>
  <c r="L101" i="1"/>
  <c r="L95" i="1"/>
  <c r="L87" i="1"/>
  <c r="L80" i="1"/>
  <c r="L70" i="1"/>
  <c r="L67" i="1"/>
  <c r="L56" i="1" s="1"/>
  <c r="L66" i="1"/>
  <c r="L65" i="1"/>
  <c r="L64" i="1"/>
  <c r="L53" i="1" s="1"/>
  <c r="L63" i="1"/>
  <c r="L55" i="1"/>
  <c r="L54" i="1"/>
  <c r="L39" i="1"/>
  <c r="L36" i="1"/>
  <c r="L27" i="1" s="1"/>
  <c r="L34" i="1"/>
  <c r="L25" i="1" s="1"/>
  <c r="L33" i="1"/>
  <c r="L24" i="1" s="1"/>
  <c r="L32" i="1"/>
  <c r="M128" i="1" l="1"/>
  <c r="M125" i="1" s="1"/>
  <c r="M48" i="1"/>
  <c r="J64" i="1"/>
  <c r="L59" i="1"/>
  <c r="L30" i="1"/>
  <c r="L21" i="1" s="1"/>
  <c r="M30" i="1"/>
  <c r="M21" i="1" s="1"/>
  <c r="M59" i="1"/>
  <c r="L52" i="1"/>
  <c r="L48" i="1" s="1"/>
  <c r="L128" i="1"/>
  <c r="L125" i="1" s="1"/>
  <c r="L23" i="1"/>
  <c r="L17" i="1" s="1"/>
  <c r="J137" i="1"/>
  <c r="J136" i="1"/>
  <c r="J65" i="1"/>
  <c r="M15" i="1" l="1"/>
  <c r="L15" i="1"/>
  <c r="J51" i="1" l="1"/>
  <c r="K119" i="1" l="1"/>
  <c r="I119" i="1"/>
  <c r="J80" i="1" l="1"/>
  <c r="K63" i="1" l="1"/>
  <c r="K65" i="1" l="1"/>
  <c r="K54" i="1" s="1"/>
  <c r="J128" i="1"/>
  <c r="J129" i="1"/>
  <c r="J133" i="1"/>
  <c r="I138" i="1"/>
  <c r="I136" i="1"/>
  <c r="I128" i="1" s="1"/>
  <c r="I154" i="1"/>
  <c r="I70" i="1"/>
  <c r="I39" i="1"/>
  <c r="J54" i="1"/>
  <c r="I65" i="1"/>
  <c r="I54" i="1" s="1"/>
  <c r="I63" i="1"/>
  <c r="I133" i="1" l="1"/>
  <c r="I130" i="1"/>
  <c r="I125" i="1" s="1"/>
  <c r="J125" i="1"/>
  <c r="K80" i="1"/>
  <c r="I80" i="1"/>
  <c r="J107" i="1"/>
  <c r="J52" i="1" l="1"/>
  <c r="K113" i="1"/>
  <c r="J113" i="1"/>
  <c r="K23" i="1"/>
  <c r="K17" i="1" s="1"/>
  <c r="K15" i="1" s="1"/>
  <c r="J32" i="1"/>
  <c r="K32" i="1"/>
  <c r="I32" i="1"/>
  <c r="I23" i="1" s="1"/>
  <c r="I34" i="1"/>
  <c r="I25" i="1" s="1"/>
  <c r="J23" i="1" l="1"/>
  <c r="J17" i="1" s="1"/>
  <c r="I113" i="1"/>
  <c r="I61" i="1" l="1"/>
  <c r="I50" i="1" l="1"/>
  <c r="I17" i="1" s="1"/>
  <c r="I52" i="1"/>
  <c r="K52" i="1" l="1"/>
  <c r="K67" i="1"/>
  <c r="K56" i="1" s="1"/>
  <c r="J67" i="1"/>
  <c r="J56" i="1" s="1"/>
  <c r="K66" i="1"/>
  <c r="K55" i="1" s="1"/>
  <c r="K64" i="1"/>
  <c r="J66" i="1"/>
  <c r="I67" i="1"/>
  <c r="I56" i="1" s="1"/>
  <c r="I66" i="1"/>
  <c r="I55" i="1" s="1"/>
  <c r="I64" i="1"/>
  <c r="K36" i="1"/>
  <c r="K27" i="1" s="1"/>
  <c r="J36" i="1"/>
  <c r="J27" i="1" s="1"/>
  <c r="K34" i="1"/>
  <c r="K25" i="1" s="1"/>
  <c r="J34" i="1"/>
  <c r="K33" i="1"/>
  <c r="K24" i="1" s="1"/>
  <c r="J33" i="1"/>
  <c r="I36" i="1"/>
  <c r="I27" i="1" s="1"/>
  <c r="I33" i="1"/>
  <c r="J167" i="1"/>
  <c r="I167" i="1"/>
  <c r="K161" i="1"/>
  <c r="J161" i="1"/>
  <c r="I161" i="1"/>
  <c r="K154" i="1"/>
  <c r="J154" i="1"/>
  <c r="K147" i="1"/>
  <c r="J147" i="1"/>
  <c r="I147" i="1"/>
  <c r="K141" i="1"/>
  <c r="J141" i="1"/>
  <c r="I141" i="1"/>
  <c r="K107" i="1"/>
  <c r="I107" i="1"/>
  <c r="K101" i="1"/>
  <c r="J101" i="1"/>
  <c r="I101" i="1"/>
  <c r="K95" i="1"/>
  <c r="J95" i="1"/>
  <c r="I95" i="1"/>
  <c r="K87" i="1"/>
  <c r="J87" i="1"/>
  <c r="I87" i="1"/>
  <c r="J59" i="1" l="1"/>
  <c r="J30" i="1"/>
  <c r="J21" i="1" s="1"/>
  <c r="J25" i="1"/>
  <c r="I24" i="1"/>
  <c r="I30" i="1"/>
  <c r="I21" i="1" s="1"/>
  <c r="K53" i="1"/>
  <c r="K48" i="1" s="1"/>
  <c r="K59" i="1"/>
  <c r="I53" i="1"/>
  <c r="I48" i="1" s="1"/>
  <c r="I59" i="1"/>
  <c r="J55" i="1"/>
  <c r="K30" i="1"/>
  <c r="K21" i="1" s="1"/>
  <c r="J53" i="1"/>
  <c r="J24" i="1"/>
  <c r="K70" i="1"/>
  <c r="K136" i="1"/>
  <c r="J18" i="1" l="1"/>
  <c r="J15" i="1" s="1"/>
  <c r="J48" i="1"/>
  <c r="K128" i="1"/>
  <c r="K125" i="1" s="1"/>
  <c r="K133" i="1"/>
  <c r="I18" i="1" l="1"/>
  <c r="I15" i="1" s="1"/>
</calcChain>
</file>

<file path=xl/sharedStrings.xml><?xml version="1.0" encoding="utf-8"?>
<sst xmlns="http://schemas.openxmlformats.org/spreadsheetml/2006/main" count="609" uniqueCount="131">
  <si>
    <t>№ п/п</t>
  </si>
  <si>
    <t>Единица измерения</t>
  </si>
  <si>
    <t>Кв.м.</t>
  </si>
  <si>
    <t>Ед.</t>
  </si>
  <si>
    <t>Количество проведенных инвентаризаций объектов муниципальной собственности,  в течение года.</t>
  </si>
  <si>
    <t>Доходы от сдачи в аренду имущества, составляющего казну муниципального района (за исключением земельных участков)</t>
  </si>
  <si>
    <t>Руб.</t>
  </si>
  <si>
    <t xml:space="preserve">Площадь земельных участков, находящихся в собственности муниципальных образований, физических и юридических лиц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</si>
  <si>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</si>
  <si>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района ( за исключением земельных участков муниципальных бюджетных и автономных учреждений)</t>
  </si>
  <si>
    <t>Количество недвижимого имущества (здания, помещения, строения, сооружения), переданного в аренду в течение года.</t>
  </si>
  <si>
    <t>Количество объектов муниципального имущества МО "Ленский район" в перечне имущества, предназначенного для предоставления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</t>
  </si>
  <si>
    <t>Источник финансового обеспечения</t>
  </si>
  <si>
    <t xml:space="preserve">Объем расходов, руб. </t>
  </si>
  <si>
    <t>ФБ</t>
  </si>
  <si>
    <t>ГБ</t>
  </si>
  <si>
    <t>МБ</t>
  </si>
  <si>
    <t>БП</t>
  </si>
  <si>
    <t>ВИ</t>
  </si>
  <si>
    <t xml:space="preserve">Код бюджетной классификации                                                                   бюджета МО "Ленский район" </t>
  </si>
  <si>
    <t>ГРБС</t>
  </si>
  <si>
    <t>Рз</t>
  </si>
  <si>
    <t>Пр</t>
  </si>
  <si>
    <t>ЦСР</t>
  </si>
  <si>
    <t>ВР</t>
  </si>
  <si>
    <t>Ответственный исполнитель, соисполнитель,   участник</t>
  </si>
  <si>
    <t xml:space="preserve">Наименование </t>
  </si>
  <si>
    <t>Значение</t>
  </si>
  <si>
    <t>Всего:</t>
  </si>
  <si>
    <t>1.1.</t>
  </si>
  <si>
    <t>1.1.1</t>
  </si>
  <si>
    <t>2</t>
  </si>
  <si>
    <t>2.1</t>
  </si>
  <si>
    <t>2.1.1</t>
  </si>
  <si>
    <t>2.1.2</t>
  </si>
  <si>
    <t>2.1.3</t>
  </si>
  <si>
    <t>2.1.4</t>
  </si>
  <si>
    <t>2.1.5</t>
  </si>
  <si>
    <t>2.1.6</t>
  </si>
  <si>
    <t>3</t>
  </si>
  <si>
    <t>3.1</t>
  </si>
  <si>
    <t>3.1.1.</t>
  </si>
  <si>
    <t>3.1.2.</t>
  </si>
  <si>
    <t>3.1.3.</t>
  </si>
  <si>
    <t>3.1.4.</t>
  </si>
  <si>
    <t>3.1.5.</t>
  </si>
  <si>
    <t>01</t>
  </si>
  <si>
    <t>13</t>
  </si>
  <si>
    <t>07</t>
  </si>
  <si>
    <t>02</t>
  </si>
  <si>
    <t>03</t>
  </si>
  <si>
    <t>701</t>
  </si>
  <si>
    <t xml:space="preserve">Ед. </t>
  </si>
  <si>
    <t xml:space="preserve">План мероприятий по  реализации муниципальной программы  "Управление муниципальной собственностью МО "Ленский район" РС(Я)" </t>
  </si>
  <si>
    <t>2.1.7</t>
  </si>
  <si>
    <t>2.1.8</t>
  </si>
  <si>
    <t>Целевые показатели основного мероприятия/показатели непосредственного результата реализации мероприятия</t>
  </si>
  <si>
    <t>Мероприятие Проведение комплексных кадастровых работ на территориях населенных пунктов</t>
  </si>
  <si>
    <t>Мероприятие Выкуп земельных участков</t>
  </si>
  <si>
    <t>Мероприятие Организация учета использования земель</t>
  </si>
  <si>
    <t>Мероприятие Оценка земельных участков</t>
  </si>
  <si>
    <t>Мероприятие Формирование собственности муниципальных образований на земельные участки</t>
  </si>
  <si>
    <t>Основное мероприятие Развитие системы управления земельными ресурсами</t>
  </si>
  <si>
    <t>Подпрограмма Развитие системы управления земельными ресурсами</t>
  </si>
  <si>
    <t>Мероприятие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</si>
  <si>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Мероприятие Содержание, текущий и капитальный ремонт нежилых помещений</t>
  </si>
  <si>
    <t>Мероприятие Содержание муниципального жилищного фонда</t>
  </si>
  <si>
    <t>Мероприятие Снос объектов не пригодных для дальнейшей эксплуатации</t>
  </si>
  <si>
    <t>Мероприятие Страхование объектов муниципальной собственности</t>
  </si>
  <si>
    <t>Мероприятие Оценка имущества для принятия управленческих решений</t>
  </si>
  <si>
    <t>Мероприятие Учет и мониторинг муниципальной собственности</t>
  </si>
  <si>
    <t>Мероприятие Формирование муниципальной собственности на объекты капитального строительства</t>
  </si>
  <si>
    <t>Основное мероприятие Развитие системы управления недвижимостью</t>
  </si>
  <si>
    <t>Подпрограмма Развитие системы управления недвижимостью</t>
  </si>
  <si>
    <t>Мероприятие Расходы на обеспечение деятельности (оказание услуг) муниципальных учреждений</t>
  </si>
  <si>
    <t>Основное мероприятие Обеспечивающая подпрограмма</t>
  </si>
  <si>
    <t>Подпрограмма Обеспечивающая подпрограмма</t>
  </si>
  <si>
    <t>Статус/Наименование муниципальной программы, подпрограммы, основного мероприятия, мероприятия, проекта, контрольного события</t>
  </si>
  <si>
    <t>Мероприятие 1.1. Формирование муниципальной собственности на объекты капитального строительства</t>
  </si>
  <si>
    <t xml:space="preserve">Мероприятие 1.2. Учет и мониторинг муниципальной собственности </t>
  </si>
  <si>
    <t>Мероприятие 1.3. Оценка имущества для принятия управленческих решений</t>
  </si>
  <si>
    <t xml:space="preserve">Мероприятие 1.4. Страхование объектов муниципальной собственности </t>
  </si>
  <si>
    <t>1.</t>
  </si>
  <si>
    <t>400</t>
  </si>
  <si>
    <t>800</t>
  </si>
  <si>
    <t>200</t>
  </si>
  <si>
    <t>7340000000</t>
  </si>
  <si>
    <t>100</t>
  </si>
  <si>
    <t>7330010001</t>
  </si>
  <si>
    <t>7330000000</t>
  </si>
  <si>
    <t>7330010002</t>
  </si>
  <si>
    <t>7330010003</t>
  </si>
  <si>
    <t>7330010004</t>
  </si>
  <si>
    <t>7330010006</t>
  </si>
  <si>
    <t>7330010007</t>
  </si>
  <si>
    <t>7330010022</t>
  </si>
  <si>
    <t>7330010021</t>
  </si>
  <si>
    <t>7330010024</t>
  </si>
  <si>
    <t>7340022001</t>
  </si>
  <si>
    <t>Согласовано:</t>
  </si>
  <si>
    <t>Председатель МКУ "КИО МО "Ленский район"</t>
  </si>
  <si>
    <t>Пляскина А.С.</t>
  </si>
  <si>
    <t xml:space="preserve">        (подпись)                     (расшифровка)</t>
  </si>
  <si>
    <t xml:space="preserve">"      " </t>
  </si>
  <si>
    <t>2023 г.</t>
  </si>
  <si>
    <t>Наименование 
структурных элементов/мероприятий                           с 2023 года</t>
  </si>
  <si>
    <t>Мероприятие 2.1. Расходы на обеспечение деятельности (оказание услуг) муниципальных учреждений</t>
  </si>
  <si>
    <t>2. Комплексы процессных мероприятий</t>
  </si>
  <si>
    <t>1. Ведомственные проекты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</si>
  <si>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</si>
  <si>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</si>
  <si>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</si>
  <si>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</si>
  <si>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</si>
  <si>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</si>
  <si>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</si>
  <si>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</si>
  <si>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</si>
  <si>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</t>
  </si>
  <si>
    <t xml:space="preserve">Мероприятие 1.5. Страхование объектов муниципальной собственности </t>
  </si>
  <si>
    <t xml:space="preserve">Мероприятие 1.6. Содержание муниципального жилищного фонда  </t>
  </si>
  <si>
    <t>Мероприятие 1.7. Содержание, текущий и капитальный ремонт нежилых помещений</t>
  </si>
  <si>
    <t>Мероприятие 1.8. Оценка земельных участков</t>
  </si>
  <si>
    <t>Мероприятие 1.9. Организация учета использования земель</t>
  </si>
  <si>
    <t>1.10</t>
  </si>
  <si>
    <t>Мероприятие 1.10. Проведение комплексных кадастровых работ на территориях населенных пунктов</t>
  </si>
  <si>
    <t>300</t>
  </si>
  <si>
    <t>МКУ «КИО МО «Ленский район»               РС (Я)</t>
  </si>
  <si>
    <t>МКУ «КИО МО «Ленский район»                 РС (Я)                                   Администрация МО «Ленский район» РС(Я)</t>
  </si>
  <si>
    <t xml:space="preserve">МКУ «КИО МО «Ленский район»                  РС (Я)                                                   Администрация МО «Ленский район» РС(Я)
</t>
  </si>
  <si>
    <t>Муниципальная программа  "Управление муниципальной собственностью муниципального образования "Ленский район" РС(Я)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</si>
</sst>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wrapText="1"/>
    </xf>
    <xf numFmtId="0" fontId="1" fillId="0" borderId="5" xfId="0" applyFont="1" applyFill="1" applyBorder="1"/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Fill="1" applyBorder="1"/>
    <xf numFmtId="0" fontId="0" fillId="0" borderId="0" xfId="0" applyFill="1" applyBorder="1"/>
    <xf numFmtId="0" fontId="0" fillId="0" borderId="0" xfId="0" applyBorder="1"/>
    <xf numFmtId="49" fontId="1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10" fillId="0" borderId="0" xfId="0" applyFont="1" applyFill="1"/>
    <xf numFmtId="0" fontId="9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8" xfId="0" applyFont="1" applyFill="1" applyBorder="1"/>
    <xf numFmtId="0" fontId="11" fillId="0" borderId="8" xfId="0" applyFont="1" applyFill="1" applyBorder="1" applyAlignment="1">
      <alignment horizontal="right"/>
    </xf>
    <xf numFmtId="0" fontId="12" fillId="0" borderId="0" xfId="0" applyFont="1" applyFill="1" applyAlignment="1">
      <alignment vertical="top"/>
    </xf>
    <xf numFmtId="0" fontId="12" fillId="0" borderId="0" xfId="0" applyFont="1" applyFill="1"/>
    <xf numFmtId="0" fontId="13" fillId="0" borderId="0" xfId="0" applyFont="1" applyFill="1"/>
    <xf numFmtId="0" fontId="14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6"/>
  <sheetViews>
    <sheetView tabSelected="1" view="pageBreakPreview" zoomScale="70" zoomScaleNormal="85" zoomScaleSheetLayoutView="70" workbookViewId="0">
      <selection activeCell="K23" sqref="K23"/>
    </sheetView>
  </sheetViews>
  <sheetFormatPr defaultRowHeight="14.4" x14ac:dyDescent="0.3"/>
  <cols>
    <col min="1" max="1" width="7.109375" customWidth="1"/>
    <col min="2" max="2" width="32.6640625" customWidth="1"/>
    <col min="3" max="3" width="11.5546875" customWidth="1"/>
    <col min="4" max="6" width="7.109375" customWidth="1"/>
    <col min="7" max="7" width="14.33203125" customWidth="1"/>
    <col min="8" max="8" width="9.44140625" customWidth="1"/>
    <col min="9" max="13" width="14.88671875" style="11" customWidth="1"/>
    <col min="14" max="14" width="32.33203125" style="11" customWidth="1"/>
    <col min="15" max="15" width="30.88671875" style="70" customWidth="1"/>
    <col min="16" max="16" width="11.5546875" style="11" customWidth="1"/>
    <col min="17" max="19" width="12.88671875" style="11" customWidth="1"/>
    <col min="20" max="21" width="12.88671875" customWidth="1"/>
  </cols>
  <sheetData>
    <row r="1" spans="1:21" ht="15" customHeight="1" x14ac:dyDescent="0.3">
      <c r="A1" s="162"/>
      <c r="B1" s="162"/>
      <c r="P1" s="151"/>
      <c r="Q1" s="151"/>
      <c r="R1" s="151"/>
      <c r="S1" s="151"/>
    </row>
    <row r="2" spans="1:21" s="26" customFormat="1" ht="23.25" customHeight="1" x14ac:dyDescent="0.35">
      <c r="A2" s="52"/>
      <c r="B2" s="91" t="s">
        <v>99</v>
      </c>
      <c r="C2" s="86"/>
      <c r="D2" s="86"/>
      <c r="E2" s="77"/>
      <c r="F2" s="77"/>
      <c r="G2" s="77"/>
      <c r="H2" s="77"/>
      <c r="I2" s="78"/>
      <c r="J2" s="78"/>
      <c r="K2" s="78"/>
      <c r="L2" s="78"/>
      <c r="M2" s="78"/>
      <c r="N2" s="78"/>
      <c r="O2" s="79"/>
      <c r="P2" s="54"/>
      <c r="Q2" s="59"/>
      <c r="R2" s="54"/>
      <c r="S2" s="54"/>
      <c r="T2" s="77"/>
      <c r="U2" s="77"/>
    </row>
    <row r="3" spans="1:21" s="26" customFormat="1" ht="23.25" customHeight="1" x14ac:dyDescent="0.3">
      <c r="A3" s="52"/>
      <c r="B3" s="87" t="s">
        <v>100</v>
      </c>
      <c r="C3" s="87"/>
      <c r="D3" s="87"/>
      <c r="E3" s="77"/>
      <c r="F3" s="77"/>
      <c r="G3" s="77"/>
      <c r="H3" s="77"/>
      <c r="I3" s="78"/>
      <c r="J3" s="78"/>
      <c r="K3" s="78"/>
      <c r="L3" s="78"/>
      <c r="M3" s="78"/>
      <c r="N3" s="78"/>
      <c r="O3" s="79"/>
      <c r="P3" s="54"/>
      <c r="Q3" s="59"/>
      <c r="R3" s="54"/>
      <c r="S3" s="54"/>
      <c r="T3" s="77"/>
      <c r="U3" s="77"/>
    </row>
    <row r="4" spans="1:21" s="26" customFormat="1" ht="23.25" customHeight="1" x14ac:dyDescent="0.3">
      <c r="A4" s="52"/>
      <c r="B4" s="87"/>
      <c r="C4" s="87"/>
      <c r="D4" s="88" t="s">
        <v>101</v>
      </c>
      <c r="E4" s="77"/>
      <c r="F4" s="77"/>
      <c r="G4" s="77"/>
      <c r="H4" s="77"/>
      <c r="I4" s="78"/>
      <c r="J4" s="78"/>
      <c r="K4" s="78"/>
      <c r="L4" s="78"/>
      <c r="M4" s="78"/>
      <c r="N4" s="78"/>
      <c r="O4" s="79"/>
      <c r="P4" s="54"/>
      <c r="Q4" s="59"/>
      <c r="R4" s="54"/>
      <c r="S4" s="54"/>
      <c r="T4" s="77"/>
      <c r="U4" s="77"/>
    </row>
    <row r="5" spans="1:21" s="26" customFormat="1" ht="14.25" customHeight="1" x14ac:dyDescent="0.3">
      <c r="A5" s="52"/>
      <c r="B5" s="89" t="s">
        <v>102</v>
      </c>
      <c r="C5" s="90"/>
      <c r="D5" s="90"/>
      <c r="E5" s="77"/>
      <c r="F5" s="77"/>
      <c r="G5" s="77"/>
      <c r="H5" s="77"/>
      <c r="I5" s="78"/>
      <c r="J5" s="78"/>
      <c r="K5" s="78"/>
      <c r="L5" s="78"/>
      <c r="M5" s="78"/>
      <c r="N5" s="78"/>
      <c r="O5" s="79"/>
      <c r="P5" s="54"/>
      <c r="Q5" s="59"/>
      <c r="R5" s="54"/>
      <c r="S5" s="54"/>
      <c r="T5" s="77"/>
      <c r="U5" s="77"/>
    </row>
    <row r="6" spans="1:21" s="26" customFormat="1" ht="20.25" customHeight="1" x14ac:dyDescent="0.3">
      <c r="A6" s="52"/>
      <c r="B6" s="87" t="s">
        <v>103</v>
      </c>
      <c r="C6" s="88" t="s">
        <v>104</v>
      </c>
      <c r="D6" s="86"/>
      <c r="E6" s="77"/>
      <c r="F6" s="77"/>
      <c r="G6" s="77"/>
      <c r="H6" s="77"/>
      <c r="I6" s="78"/>
      <c r="J6" s="78"/>
      <c r="K6" s="78"/>
      <c r="L6" s="78"/>
      <c r="M6" s="78"/>
      <c r="N6" s="78"/>
      <c r="O6" s="79"/>
      <c r="P6" s="54"/>
      <c r="Q6" s="54"/>
      <c r="R6" s="54"/>
      <c r="S6" s="54"/>
      <c r="T6" s="77"/>
      <c r="U6" s="77"/>
    </row>
    <row r="7" spans="1:21" s="26" customFormat="1" ht="15" customHeight="1" x14ac:dyDescent="0.3">
      <c r="A7" s="52"/>
      <c r="B7" s="52"/>
      <c r="C7" s="77"/>
      <c r="D7" s="77"/>
      <c r="E7" s="77"/>
      <c r="F7" s="77"/>
      <c r="G7" s="77"/>
      <c r="H7" s="77"/>
      <c r="I7" s="78"/>
      <c r="J7" s="78"/>
      <c r="K7" s="78"/>
      <c r="L7" s="78"/>
      <c r="M7" s="78"/>
      <c r="N7" s="78"/>
      <c r="O7" s="79"/>
      <c r="P7" s="54"/>
      <c r="Q7" s="54"/>
      <c r="R7" s="54"/>
      <c r="S7" s="54"/>
      <c r="T7" s="77"/>
      <c r="U7" s="77"/>
    </row>
    <row r="8" spans="1:21" s="26" customFormat="1" ht="15" customHeight="1" x14ac:dyDescent="0.3">
      <c r="A8" s="52"/>
      <c r="B8" s="52"/>
      <c r="C8" s="77"/>
      <c r="D8" s="77"/>
      <c r="E8" s="77"/>
      <c r="F8" s="77"/>
      <c r="G8" s="77"/>
      <c r="H8" s="77"/>
      <c r="I8" s="78"/>
      <c r="J8" s="78"/>
      <c r="K8" s="78"/>
      <c r="L8" s="78"/>
      <c r="M8" s="78"/>
      <c r="N8" s="78"/>
      <c r="O8" s="79"/>
      <c r="P8" s="54"/>
      <c r="Q8" s="54"/>
      <c r="R8" s="54"/>
      <c r="S8" s="54"/>
      <c r="T8" s="77"/>
      <c r="U8" s="77"/>
    </row>
    <row r="9" spans="1:21" ht="15" customHeight="1" x14ac:dyDescent="0.3">
      <c r="A9" s="161" t="s">
        <v>53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</row>
    <row r="10" spans="1:21" ht="19.5" customHeight="1" x14ac:dyDescent="0.3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</row>
    <row r="11" spans="1:21" ht="81" customHeight="1" x14ac:dyDescent="0.3">
      <c r="A11" s="167" t="s">
        <v>0</v>
      </c>
      <c r="B11" s="158" t="s">
        <v>77</v>
      </c>
      <c r="C11" s="158" t="s">
        <v>12</v>
      </c>
      <c r="D11" s="155" t="s">
        <v>19</v>
      </c>
      <c r="E11" s="156"/>
      <c r="F11" s="156"/>
      <c r="G11" s="156"/>
      <c r="H11" s="157"/>
      <c r="I11" s="160" t="s">
        <v>13</v>
      </c>
      <c r="J11" s="160"/>
      <c r="K11" s="160"/>
      <c r="L11" s="160"/>
      <c r="M11" s="160"/>
      <c r="N11" s="160" t="s">
        <v>25</v>
      </c>
      <c r="O11" s="158" t="s">
        <v>56</v>
      </c>
      <c r="P11" s="158"/>
      <c r="Q11" s="158"/>
      <c r="R11" s="158"/>
      <c r="S11" s="158"/>
      <c r="T11" s="158"/>
      <c r="U11" s="158"/>
    </row>
    <row r="12" spans="1:21" ht="40.5" customHeight="1" x14ac:dyDescent="0.3">
      <c r="A12" s="167"/>
      <c r="B12" s="158"/>
      <c r="C12" s="158"/>
      <c r="D12" s="158" t="s">
        <v>20</v>
      </c>
      <c r="E12" s="158" t="s">
        <v>21</v>
      </c>
      <c r="F12" s="158" t="s">
        <v>22</v>
      </c>
      <c r="G12" s="158" t="s">
        <v>23</v>
      </c>
      <c r="H12" s="158" t="s">
        <v>24</v>
      </c>
      <c r="I12" s="159">
        <v>2021</v>
      </c>
      <c r="J12" s="159">
        <v>2022</v>
      </c>
      <c r="K12" s="159">
        <v>2023</v>
      </c>
      <c r="L12" s="159">
        <v>2024</v>
      </c>
      <c r="M12" s="159">
        <v>2025</v>
      </c>
      <c r="N12" s="160"/>
      <c r="O12" s="158" t="s">
        <v>26</v>
      </c>
      <c r="P12" s="160" t="s">
        <v>1</v>
      </c>
      <c r="Q12" s="158" t="s">
        <v>27</v>
      </c>
      <c r="R12" s="158"/>
      <c r="S12" s="158"/>
      <c r="T12" s="158"/>
      <c r="U12" s="158"/>
    </row>
    <row r="13" spans="1:21" ht="23.25" customHeight="1" x14ac:dyDescent="0.3">
      <c r="A13" s="167"/>
      <c r="B13" s="158"/>
      <c r="C13" s="158"/>
      <c r="D13" s="158"/>
      <c r="E13" s="158"/>
      <c r="F13" s="158"/>
      <c r="G13" s="158"/>
      <c r="H13" s="158"/>
      <c r="I13" s="159"/>
      <c r="J13" s="159"/>
      <c r="K13" s="159"/>
      <c r="L13" s="159"/>
      <c r="M13" s="159"/>
      <c r="N13" s="160"/>
      <c r="O13" s="158"/>
      <c r="P13" s="160"/>
      <c r="Q13" s="41">
        <v>2021</v>
      </c>
      <c r="R13" s="41">
        <v>2022</v>
      </c>
      <c r="S13" s="41">
        <v>2023</v>
      </c>
      <c r="T13" s="41">
        <v>2024</v>
      </c>
      <c r="U13" s="41">
        <v>2025</v>
      </c>
    </row>
    <row r="14" spans="1:21" s="15" customFormat="1" x14ac:dyDescent="0.3">
      <c r="A14" s="13">
        <v>1</v>
      </c>
      <c r="B14" s="13">
        <v>3</v>
      </c>
      <c r="C14" s="13">
        <v>4</v>
      </c>
      <c r="D14" s="152">
        <v>5</v>
      </c>
      <c r="E14" s="153"/>
      <c r="F14" s="153"/>
      <c r="G14" s="153"/>
      <c r="H14" s="154"/>
      <c r="I14" s="14">
        <v>6</v>
      </c>
      <c r="J14" s="14">
        <v>7</v>
      </c>
      <c r="K14" s="14">
        <v>8</v>
      </c>
      <c r="L14" s="14"/>
      <c r="M14" s="14"/>
      <c r="N14" s="14">
        <v>9</v>
      </c>
      <c r="O14" s="71">
        <v>10</v>
      </c>
      <c r="P14" s="14"/>
      <c r="Q14" s="14"/>
      <c r="R14" s="14"/>
      <c r="S14" s="14"/>
      <c r="T14" s="14"/>
      <c r="U14" s="14"/>
    </row>
    <row r="15" spans="1:21" ht="31.5" customHeight="1" x14ac:dyDescent="0.3">
      <c r="A15" s="163"/>
      <c r="B15" s="158" t="s">
        <v>130</v>
      </c>
      <c r="C15" s="18" t="s">
        <v>28</v>
      </c>
      <c r="D15" s="53"/>
      <c r="E15" s="53"/>
      <c r="F15" s="53"/>
      <c r="G15" s="53">
        <v>3100000000</v>
      </c>
      <c r="H15" s="18"/>
      <c r="I15" s="19">
        <f>SUM(I16:I20)</f>
        <v>399465853.48000002</v>
      </c>
      <c r="J15" s="19">
        <f>J17+J18+J16</f>
        <v>319361216.30000001</v>
      </c>
      <c r="K15" s="19">
        <f>K17+K18</f>
        <v>0</v>
      </c>
      <c r="L15" s="19">
        <f>L17+L18</f>
        <v>0</v>
      </c>
      <c r="M15" s="19">
        <f>M17+M18</f>
        <v>0</v>
      </c>
      <c r="N15" s="169" t="s">
        <v>129</v>
      </c>
      <c r="O15" s="72"/>
      <c r="P15" s="16"/>
      <c r="Q15" s="16"/>
      <c r="R15" s="16"/>
      <c r="S15" s="16"/>
      <c r="T15" s="16"/>
      <c r="U15" s="16"/>
    </row>
    <row r="16" spans="1:21" x14ac:dyDescent="0.3">
      <c r="A16" s="163"/>
      <c r="B16" s="158"/>
      <c r="C16" s="25" t="s">
        <v>14</v>
      </c>
      <c r="D16" s="45"/>
      <c r="E16" s="45"/>
      <c r="F16" s="45"/>
      <c r="G16" s="4"/>
      <c r="H16" s="4"/>
      <c r="I16" s="19"/>
      <c r="J16" s="94">
        <f>J22+J49+J50+J126</f>
        <v>1416209.89</v>
      </c>
      <c r="K16" s="19"/>
      <c r="L16" s="19"/>
      <c r="M16" s="19"/>
      <c r="N16" s="169"/>
      <c r="O16" s="72"/>
      <c r="P16" s="16"/>
      <c r="Q16" s="16"/>
      <c r="R16" s="16"/>
      <c r="S16" s="16"/>
      <c r="T16" s="16"/>
      <c r="U16" s="16"/>
    </row>
    <row r="17" spans="1:21" ht="21" customHeight="1" x14ac:dyDescent="0.3">
      <c r="A17" s="163"/>
      <c r="B17" s="158"/>
      <c r="C17" s="25" t="s">
        <v>15</v>
      </c>
      <c r="D17" s="45"/>
      <c r="E17" s="45"/>
      <c r="F17" s="45"/>
      <c r="G17" s="27"/>
      <c r="H17" s="4"/>
      <c r="I17" s="42">
        <f>I50+I23</f>
        <v>24462356.48</v>
      </c>
      <c r="J17" s="47">
        <f>J23+J50+J51+J127</f>
        <v>960223.11</v>
      </c>
      <c r="K17" s="47">
        <f>K23+K51+K127</f>
        <v>0</v>
      </c>
      <c r="L17" s="47">
        <f>L23+L51+L127</f>
        <v>0</v>
      </c>
      <c r="M17" s="47">
        <f>M23+M51+M127</f>
        <v>0</v>
      </c>
      <c r="N17" s="169"/>
      <c r="O17" s="72"/>
      <c r="P17" s="16"/>
      <c r="Q17" s="16"/>
      <c r="R17" s="16"/>
      <c r="S17" s="16"/>
      <c r="T17" s="16"/>
      <c r="U17" s="16"/>
    </row>
    <row r="18" spans="1:21" ht="24.75" customHeight="1" x14ac:dyDescent="0.3">
      <c r="A18" s="163"/>
      <c r="B18" s="158"/>
      <c r="C18" s="46" t="s">
        <v>16</v>
      </c>
      <c r="D18" s="51"/>
      <c r="E18" s="51"/>
      <c r="F18" s="51"/>
      <c r="G18" s="53">
        <v>3100000000</v>
      </c>
      <c r="H18" s="51"/>
      <c r="I18" s="42">
        <f>I24+I25+I27+I52+I53+I54+I55+I56+I125</f>
        <v>375003497</v>
      </c>
      <c r="J18" s="47">
        <f>J24+J26+J25+J27+J52+J53+J54+J55+J56+J128+J129+J130</f>
        <v>316984783.30000001</v>
      </c>
      <c r="K18" s="85"/>
      <c r="L18" s="85"/>
      <c r="M18" s="85"/>
      <c r="N18" s="169"/>
      <c r="O18" s="17"/>
      <c r="P18" s="7"/>
      <c r="Q18" s="55"/>
      <c r="R18" s="55"/>
      <c r="S18" s="55"/>
      <c r="T18" s="55"/>
      <c r="U18" s="55"/>
    </row>
    <row r="19" spans="1:21" ht="21" customHeight="1" x14ac:dyDescent="0.3">
      <c r="A19" s="163"/>
      <c r="B19" s="158"/>
      <c r="C19" s="8" t="s">
        <v>17</v>
      </c>
      <c r="D19" s="40"/>
      <c r="E19" s="40"/>
      <c r="F19" s="40"/>
      <c r="G19" s="8"/>
      <c r="H19" s="8"/>
      <c r="I19" s="19"/>
      <c r="J19" s="19"/>
      <c r="K19" s="19"/>
      <c r="L19" s="19"/>
      <c r="M19" s="19"/>
      <c r="N19" s="169"/>
      <c r="O19" s="72"/>
      <c r="P19" s="16"/>
      <c r="Q19" s="16"/>
      <c r="R19" s="16"/>
      <c r="S19" s="16"/>
      <c r="T19" s="16"/>
      <c r="U19" s="16"/>
    </row>
    <row r="20" spans="1:21" ht="20.25" customHeight="1" x14ac:dyDescent="0.3">
      <c r="A20" s="163"/>
      <c r="B20" s="158"/>
      <c r="C20" s="8" t="s">
        <v>18</v>
      </c>
      <c r="D20" s="40"/>
      <c r="E20" s="40"/>
      <c r="F20" s="40"/>
      <c r="G20" s="5"/>
      <c r="H20" s="5"/>
      <c r="I20" s="19"/>
      <c r="J20" s="19"/>
      <c r="K20" s="19"/>
      <c r="L20" s="19"/>
      <c r="M20" s="19"/>
      <c r="N20" s="169"/>
      <c r="O20" s="72"/>
      <c r="P20" s="16"/>
      <c r="Q20" s="16"/>
      <c r="R20" s="16"/>
      <c r="S20" s="16"/>
      <c r="T20" s="16"/>
      <c r="U20" s="16"/>
    </row>
    <row r="21" spans="1:21" ht="20.25" customHeight="1" x14ac:dyDescent="0.3">
      <c r="A21" s="164">
        <v>1</v>
      </c>
      <c r="B21" s="112" t="s">
        <v>76</v>
      </c>
      <c r="C21" s="8" t="s">
        <v>28</v>
      </c>
      <c r="D21" s="40"/>
      <c r="E21" s="31"/>
      <c r="F21" s="40"/>
      <c r="G21" s="53"/>
      <c r="H21" s="5"/>
      <c r="I21" s="19">
        <f>I30</f>
        <v>32927399.57</v>
      </c>
      <c r="J21" s="37">
        <f>J30</f>
        <v>34698258.229999997</v>
      </c>
      <c r="K21" s="19">
        <f t="shared" ref="K21" si="0">K30</f>
        <v>0</v>
      </c>
      <c r="L21" s="19">
        <f t="shared" ref="L21:M21" si="1">L30</f>
        <v>0</v>
      </c>
      <c r="M21" s="19">
        <f t="shared" si="1"/>
        <v>0</v>
      </c>
      <c r="N21" s="169" t="s">
        <v>127</v>
      </c>
      <c r="O21" s="72"/>
      <c r="P21" s="16"/>
      <c r="Q21" s="16"/>
      <c r="R21" s="16"/>
      <c r="S21" s="16"/>
      <c r="T21" s="16"/>
      <c r="U21" s="16"/>
    </row>
    <row r="22" spans="1:21" ht="15" customHeight="1" x14ac:dyDescent="0.3">
      <c r="A22" s="165"/>
      <c r="B22" s="113"/>
      <c r="C22" s="25" t="s">
        <v>14</v>
      </c>
      <c r="D22" s="45"/>
      <c r="E22" s="45"/>
      <c r="F22" s="45"/>
      <c r="G22" s="4"/>
      <c r="H22" s="4"/>
      <c r="I22" s="19"/>
      <c r="J22" s="37"/>
      <c r="K22" s="19"/>
      <c r="L22" s="19"/>
      <c r="M22" s="19"/>
      <c r="N22" s="169"/>
      <c r="O22" s="72"/>
      <c r="P22" s="16"/>
      <c r="Q22" s="16"/>
      <c r="R22" s="16"/>
      <c r="S22" s="16"/>
      <c r="T22" s="16"/>
      <c r="U22" s="16"/>
    </row>
    <row r="23" spans="1:21" x14ac:dyDescent="0.3">
      <c r="A23" s="165"/>
      <c r="B23" s="113"/>
      <c r="C23" s="25" t="s">
        <v>15</v>
      </c>
      <c r="D23" s="45">
        <v>701</v>
      </c>
      <c r="E23" s="31" t="s">
        <v>46</v>
      </c>
      <c r="F23" s="45">
        <v>13</v>
      </c>
      <c r="G23" s="53">
        <v>3110000000</v>
      </c>
      <c r="H23" s="27">
        <v>100</v>
      </c>
      <c r="I23" s="47">
        <f t="shared" ref="I23:L27" si="2">I32</f>
        <v>220150</v>
      </c>
      <c r="J23" s="47">
        <f t="shared" si="2"/>
        <v>902070</v>
      </c>
      <c r="K23" s="47">
        <f t="shared" ref="K23:L23" si="3">K32</f>
        <v>0</v>
      </c>
      <c r="L23" s="47">
        <f t="shared" si="3"/>
        <v>0</v>
      </c>
      <c r="M23" s="47">
        <f t="shared" ref="M23:M27" si="4">M32</f>
        <v>0</v>
      </c>
      <c r="N23" s="169"/>
      <c r="O23" s="72"/>
      <c r="P23" s="16"/>
      <c r="Q23" s="16"/>
      <c r="R23" s="16"/>
      <c r="S23" s="16"/>
      <c r="T23" s="16"/>
      <c r="U23" s="16"/>
    </row>
    <row r="24" spans="1:21" x14ac:dyDescent="0.3">
      <c r="A24" s="165"/>
      <c r="B24" s="113"/>
      <c r="C24" s="139" t="s">
        <v>16</v>
      </c>
      <c r="D24" s="45">
        <v>701</v>
      </c>
      <c r="E24" s="31" t="s">
        <v>46</v>
      </c>
      <c r="F24" s="45">
        <v>13</v>
      </c>
      <c r="G24" s="53">
        <v>3110000000</v>
      </c>
      <c r="H24" s="27">
        <v>100</v>
      </c>
      <c r="I24" s="47">
        <f t="shared" si="2"/>
        <v>30764804.899999999</v>
      </c>
      <c r="J24" s="38">
        <f t="shared" si="2"/>
        <v>31305894.719999999</v>
      </c>
      <c r="K24" s="47">
        <f t="shared" si="2"/>
        <v>0</v>
      </c>
      <c r="L24" s="47">
        <f t="shared" si="2"/>
        <v>0</v>
      </c>
      <c r="M24" s="47">
        <f t="shared" si="4"/>
        <v>0</v>
      </c>
      <c r="N24" s="169"/>
      <c r="O24" s="72"/>
      <c r="P24" s="16"/>
      <c r="Q24" s="16"/>
      <c r="R24" s="16"/>
      <c r="S24" s="16"/>
      <c r="T24" s="16"/>
      <c r="U24" s="16"/>
    </row>
    <row r="25" spans="1:21" s="26" customFormat="1" x14ac:dyDescent="0.3">
      <c r="A25" s="165"/>
      <c r="B25" s="113"/>
      <c r="C25" s="140"/>
      <c r="D25" s="45">
        <v>701</v>
      </c>
      <c r="E25" s="31" t="s">
        <v>46</v>
      </c>
      <c r="F25" s="45">
        <v>13</v>
      </c>
      <c r="G25" s="53">
        <v>3110000000</v>
      </c>
      <c r="H25" s="27">
        <v>200</v>
      </c>
      <c r="I25" s="47">
        <f t="shared" si="2"/>
        <v>1939444.67</v>
      </c>
      <c r="J25" s="38">
        <f t="shared" si="2"/>
        <v>2461952.83</v>
      </c>
      <c r="K25" s="47">
        <f t="shared" si="2"/>
        <v>0</v>
      </c>
      <c r="L25" s="47">
        <f t="shared" si="2"/>
        <v>0</v>
      </c>
      <c r="M25" s="47">
        <f t="shared" si="4"/>
        <v>0</v>
      </c>
      <c r="N25" s="169"/>
      <c r="O25" s="72"/>
      <c r="P25" s="16"/>
      <c r="Q25" s="16"/>
      <c r="R25" s="16"/>
      <c r="S25" s="16"/>
      <c r="T25" s="16"/>
      <c r="U25" s="16"/>
    </row>
    <row r="26" spans="1:21" s="26" customFormat="1" x14ac:dyDescent="0.3">
      <c r="A26" s="165"/>
      <c r="B26" s="113"/>
      <c r="C26" s="140"/>
      <c r="D26" s="45">
        <v>701</v>
      </c>
      <c r="E26" s="31" t="s">
        <v>46</v>
      </c>
      <c r="F26" s="45">
        <v>13</v>
      </c>
      <c r="G26" s="53">
        <v>3110000000</v>
      </c>
      <c r="H26" s="27">
        <v>300</v>
      </c>
      <c r="I26" s="47">
        <f t="shared" si="2"/>
        <v>0</v>
      </c>
      <c r="J26" s="38">
        <f t="shared" si="2"/>
        <v>23340.68</v>
      </c>
      <c r="K26" s="47">
        <f t="shared" si="2"/>
        <v>0</v>
      </c>
      <c r="L26" s="47">
        <f t="shared" si="2"/>
        <v>0</v>
      </c>
      <c r="M26" s="47">
        <f t="shared" si="4"/>
        <v>0</v>
      </c>
      <c r="N26" s="169"/>
      <c r="O26" s="72"/>
      <c r="P26" s="16"/>
      <c r="Q26" s="16"/>
      <c r="R26" s="16"/>
      <c r="S26" s="16"/>
      <c r="T26" s="16"/>
      <c r="U26" s="16"/>
    </row>
    <row r="27" spans="1:21" s="26" customFormat="1" x14ac:dyDescent="0.3">
      <c r="A27" s="165"/>
      <c r="B27" s="113"/>
      <c r="C27" s="141"/>
      <c r="D27" s="45">
        <v>701</v>
      </c>
      <c r="E27" s="31" t="s">
        <v>46</v>
      </c>
      <c r="F27" s="45">
        <v>13</v>
      </c>
      <c r="G27" s="53">
        <v>3110000000</v>
      </c>
      <c r="H27" s="27">
        <v>800</v>
      </c>
      <c r="I27" s="47">
        <f t="shared" si="2"/>
        <v>3000</v>
      </c>
      <c r="J27" s="38">
        <f t="shared" si="2"/>
        <v>5000</v>
      </c>
      <c r="K27" s="47">
        <f t="shared" si="2"/>
        <v>0</v>
      </c>
      <c r="L27" s="47">
        <f t="shared" si="2"/>
        <v>0</v>
      </c>
      <c r="M27" s="47">
        <f t="shared" si="4"/>
        <v>0</v>
      </c>
      <c r="N27" s="169"/>
      <c r="O27" s="72"/>
      <c r="P27" s="16"/>
      <c r="Q27" s="16"/>
      <c r="R27" s="16"/>
      <c r="S27" s="16"/>
      <c r="T27" s="16"/>
      <c r="U27" s="16"/>
    </row>
    <row r="28" spans="1:21" x14ac:dyDescent="0.3">
      <c r="A28" s="165"/>
      <c r="B28" s="113"/>
      <c r="C28" s="8" t="s">
        <v>17</v>
      </c>
      <c r="D28" s="40"/>
      <c r="E28" s="40"/>
      <c r="F28" s="40"/>
      <c r="G28" s="8"/>
      <c r="H28" s="8"/>
      <c r="I28" s="19"/>
      <c r="J28" s="37"/>
      <c r="K28" s="19"/>
      <c r="L28" s="19"/>
      <c r="M28" s="19"/>
      <c r="N28" s="169"/>
      <c r="O28" s="72"/>
      <c r="P28" s="16"/>
      <c r="Q28" s="16"/>
      <c r="R28" s="16"/>
      <c r="S28" s="16"/>
      <c r="T28" s="16"/>
      <c r="U28" s="16"/>
    </row>
    <row r="29" spans="1:21" x14ac:dyDescent="0.3">
      <c r="A29" s="166"/>
      <c r="B29" s="114"/>
      <c r="C29" s="8" t="s">
        <v>18</v>
      </c>
      <c r="D29" s="40"/>
      <c r="E29" s="40"/>
      <c r="F29" s="40"/>
      <c r="G29" s="5"/>
      <c r="H29" s="5"/>
      <c r="I29" s="19"/>
      <c r="J29" s="19"/>
      <c r="K29" s="19"/>
      <c r="L29" s="19"/>
      <c r="M29" s="19"/>
      <c r="N29" s="169"/>
      <c r="O29" s="72"/>
      <c r="P29" s="16"/>
      <c r="Q29" s="16"/>
      <c r="R29" s="16"/>
      <c r="S29" s="16"/>
      <c r="T29" s="16"/>
      <c r="U29" s="16"/>
    </row>
    <row r="30" spans="1:21" ht="15" customHeight="1" x14ac:dyDescent="0.3">
      <c r="A30" s="145" t="s">
        <v>29</v>
      </c>
      <c r="B30" s="115" t="s">
        <v>75</v>
      </c>
      <c r="C30" s="21" t="s">
        <v>28</v>
      </c>
      <c r="D30" s="3"/>
      <c r="E30" s="3"/>
      <c r="F30" s="3"/>
      <c r="G30" s="55"/>
      <c r="H30" s="2"/>
      <c r="I30" s="47">
        <f>SUM(I32:I36)</f>
        <v>32927399.57</v>
      </c>
      <c r="J30" s="47">
        <f>SUM(J32:J36)</f>
        <v>34698258.229999997</v>
      </c>
      <c r="K30" s="47">
        <f t="shared" ref="K30" si="5">SUM(K32:K36)</f>
        <v>0</v>
      </c>
      <c r="L30" s="47">
        <f t="shared" ref="L30:M30" si="6">SUM(L32:L36)</f>
        <v>0</v>
      </c>
      <c r="M30" s="47">
        <f t="shared" si="6"/>
        <v>0</v>
      </c>
      <c r="N30" s="135" t="s">
        <v>127</v>
      </c>
      <c r="O30" s="45"/>
      <c r="P30" s="41"/>
      <c r="Q30" s="41"/>
      <c r="R30" s="41"/>
      <c r="S30" s="41"/>
      <c r="T30" s="41"/>
      <c r="U30" s="41"/>
    </row>
    <row r="31" spans="1:21" ht="22.5" customHeight="1" x14ac:dyDescent="0.3">
      <c r="A31" s="146"/>
      <c r="B31" s="116"/>
      <c r="C31" s="12" t="s">
        <v>14</v>
      </c>
      <c r="D31" s="58"/>
      <c r="E31" s="58"/>
      <c r="F31" s="58"/>
      <c r="G31" s="1"/>
      <c r="H31" s="1"/>
      <c r="I31" s="47"/>
      <c r="J31" s="47"/>
      <c r="K31" s="47"/>
      <c r="L31" s="47"/>
      <c r="M31" s="47"/>
      <c r="N31" s="135"/>
      <c r="O31" s="17"/>
      <c r="P31" s="36"/>
      <c r="Q31" s="36"/>
      <c r="R31" s="36"/>
      <c r="S31" s="36"/>
      <c r="T31" s="36"/>
      <c r="U31" s="36"/>
    </row>
    <row r="32" spans="1:21" x14ac:dyDescent="0.3">
      <c r="A32" s="146"/>
      <c r="B32" s="116"/>
      <c r="C32" s="12" t="s">
        <v>15</v>
      </c>
      <c r="D32" s="58">
        <v>701</v>
      </c>
      <c r="E32" s="33" t="s">
        <v>46</v>
      </c>
      <c r="F32" s="58">
        <v>13</v>
      </c>
      <c r="G32" s="55">
        <v>3110000000</v>
      </c>
      <c r="H32" s="28">
        <v>100</v>
      </c>
      <c r="I32" s="47">
        <f>I41</f>
        <v>220150</v>
      </c>
      <c r="J32" s="47">
        <f t="shared" ref="J32:K32" si="7">J41</f>
        <v>902070</v>
      </c>
      <c r="K32" s="47">
        <f t="shared" si="7"/>
        <v>0</v>
      </c>
      <c r="L32" s="47">
        <f t="shared" ref="L32:M32" si="8">L41</f>
        <v>0</v>
      </c>
      <c r="M32" s="47">
        <f t="shared" si="8"/>
        <v>0</v>
      </c>
      <c r="N32" s="135"/>
      <c r="O32" s="17"/>
      <c r="P32" s="36"/>
      <c r="Q32" s="36"/>
      <c r="R32" s="36"/>
      <c r="S32" s="36"/>
      <c r="T32" s="36"/>
      <c r="U32" s="36"/>
    </row>
    <row r="33" spans="1:21" x14ac:dyDescent="0.3">
      <c r="A33" s="146"/>
      <c r="B33" s="116"/>
      <c r="C33" s="127" t="s">
        <v>16</v>
      </c>
      <c r="D33" s="58">
        <v>701</v>
      </c>
      <c r="E33" s="33" t="s">
        <v>46</v>
      </c>
      <c r="F33" s="58">
        <v>13</v>
      </c>
      <c r="G33" s="55">
        <v>3110000000</v>
      </c>
      <c r="H33" s="28">
        <v>100</v>
      </c>
      <c r="I33" s="47">
        <f>I42</f>
        <v>30764804.899999999</v>
      </c>
      <c r="J33" s="47">
        <f t="shared" ref="J33:K33" si="9">J42</f>
        <v>31305894.719999999</v>
      </c>
      <c r="K33" s="47">
        <f t="shared" si="9"/>
        <v>0</v>
      </c>
      <c r="L33" s="47">
        <f t="shared" ref="L33:M33" si="10">L42</f>
        <v>0</v>
      </c>
      <c r="M33" s="47">
        <f t="shared" si="10"/>
        <v>0</v>
      </c>
      <c r="N33" s="135"/>
      <c r="O33" s="17"/>
      <c r="P33" s="36"/>
      <c r="Q33" s="36"/>
      <c r="R33" s="36"/>
      <c r="S33" s="36"/>
      <c r="T33" s="36"/>
      <c r="U33" s="36"/>
    </row>
    <row r="34" spans="1:21" s="26" customFormat="1" x14ac:dyDescent="0.3">
      <c r="A34" s="146"/>
      <c r="B34" s="116"/>
      <c r="C34" s="128"/>
      <c r="D34" s="58">
        <v>701</v>
      </c>
      <c r="E34" s="33" t="s">
        <v>46</v>
      </c>
      <c r="F34" s="58">
        <v>13</v>
      </c>
      <c r="G34" s="55">
        <v>3110000000</v>
      </c>
      <c r="H34" s="28">
        <v>200</v>
      </c>
      <c r="I34" s="47">
        <f>I43</f>
        <v>1939444.67</v>
      </c>
      <c r="J34" s="47">
        <f t="shared" ref="J34:M35" si="11">J43</f>
        <v>2461952.83</v>
      </c>
      <c r="K34" s="47">
        <f t="shared" si="11"/>
        <v>0</v>
      </c>
      <c r="L34" s="47">
        <f t="shared" ref="L34:M34" si="12">L43</f>
        <v>0</v>
      </c>
      <c r="M34" s="47">
        <f t="shared" si="12"/>
        <v>0</v>
      </c>
      <c r="N34" s="135"/>
      <c r="O34" s="17"/>
      <c r="P34" s="36"/>
      <c r="Q34" s="36"/>
      <c r="R34" s="36"/>
      <c r="S34" s="36"/>
      <c r="T34" s="36"/>
      <c r="U34" s="36"/>
    </row>
    <row r="35" spans="1:21" s="26" customFormat="1" x14ac:dyDescent="0.3">
      <c r="A35" s="146"/>
      <c r="B35" s="116"/>
      <c r="C35" s="128"/>
      <c r="D35" s="58">
        <v>701</v>
      </c>
      <c r="E35" s="33" t="s">
        <v>46</v>
      </c>
      <c r="F35" s="58">
        <v>13</v>
      </c>
      <c r="G35" s="55">
        <v>3110000000</v>
      </c>
      <c r="H35" s="28">
        <v>300</v>
      </c>
      <c r="I35" s="47">
        <f>I44</f>
        <v>0</v>
      </c>
      <c r="J35" s="47">
        <f t="shared" si="11"/>
        <v>23340.68</v>
      </c>
      <c r="K35" s="47">
        <f t="shared" si="11"/>
        <v>0</v>
      </c>
      <c r="L35" s="47">
        <f t="shared" si="11"/>
        <v>0</v>
      </c>
      <c r="M35" s="47">
        <f t="shared" si="11"/>
        <v>0</v>
      </c>
      <c r="N35" s="135"/>
      <c r="O35" s="17"/>
      <c r="P35" s="36"/>
      <c r="Q35" s="36"/>
      <c r="R35" s="36"/>
      <c r="S35" s="36"/>
      <c r="T35" s="36"/>
      <c r="U35" s="36"/>
    </row>
    <row r="36" spans="1:21" s="26" customFormat="1" x14ac:dyDescent="0.3">
      <c r="A36" s="146"/>
      <c r="B36" s="116"/>
      <c r="C36" s="129"/>
      <c r="D36" s="58">
        <v>701</v>
      </c>
      <c r="E36" s="33" t="s">
        <v>46</v>
      </c>
      <c r="F36" s="58">
        <v>13</v>
      </c>
      <c r="G36" s="55">
        <v>3110000000</v>
      </c>
      <c r="H36" s="28">
        <v>800</v>
      </c>
      <c r="I36" s="47">
        <f>I45</f>
        <v>3000</v>
      </c>
      <c r="J36" s="47">
        <f t="shared" ref="J36:K36" si="13">J45</f>
        <v>5000</v>
      </c>
      <c r="K36" s="47">
        <f t="shared" si="13"/>
        <v>0</v>
      </c>
      <c r="L36" s="47">
        <f t="shared" ref="L36:M36" si="14">L45</f>
        <v>0</v>
      </c>
      <c r="M36" s="47">
        <f t="shared" si="14"/>
        <v>0</v>
      </c>
      <c r="N36" s="135"/>
      <c r="O36" s="17"/>
      <c r="P36" s="36"/>
      <c r="Q36" s="36"/>
      <c r="R36" s="36"/>
      <c r="S36" s="36"/>
      <c r="T36" s="36"/>
      <c r="U36" s="36"/>
    </row>
    <row r="37" spans="1:21" x14ac:dyDescent="0.3">
      <c r="A37" s="146"/>
      <c r="B37" s="116"/>
      <c r="C37" s="21" t="s">
        <v>17</v>
      </c>
      <c r="D37" s="3"/>
      <c r="E37" s="3"/>
      <c r="F37" s="3"/>
      <c r="G37" s="21"/>
      <c r="H37" s="21"/>
      <c r="I37" s="47"/>
      <c r="J37" s="47"/>
      <c r="K37" s="47"/>
      <c r="L37" s="47"/>
      <c r="M37" s="47"/>
      <c r="N37" s="135"/>
      <c r="O37" s="17"/>
      <c r="P37" s="36"/>
      <c r="Q37" s="36"/>
      <c r="R37" s="36"/>
      <c r="S37" s="36"/>
      <c r="T37" s="36"/>
      <c r="U37" s="36"/>
    </row>
    <row r="38" spans="1:21" x14ac:dyDescent="0.3">
      <c r="A38" s="147"/>
      <c r="B38" s="117"/>
      <c r="C38" s="21" t="s">
        <v>18</v>
      </c>
      <c r="D38" s="3"/>
      <c r="E38" s="3"/>
      <c r="F38" s="3"/>
      <c r="G38" s="2"/>
      <c r="H38" s="2"/>
      <c r="I38" s="47"/>
      <c r="J38" s="47"/>
      <c r="K38" s="47"/>
      <c r="L38" s="47"/>
      <c r="M38" s="47"/>
      <c r="N38" s="135"/>
      <c r="O38" s="17"/>
      <c r="P38" s="36"/>
      <c r="Q38" s="36"/>
      <c r="R38" s="36"/>
      <c r="S38" s="36"/>
      <c r="T38" s="36"/>
      <c r="U38" s="36"/>
    </row>
    <row r="39" spans="1:21" ht="15" customHeight="1" x14ac:dyDescent="0.3">
      <c r="A39" s="142" t="s">
        <v>30</v>
      </c>
      <c r="B39" s="115" t="s">
        <v>74</v>
      </c>
      <c r="C39" s="21" t="s">
        <v>28</v>
      </c>
      <c r="D39" s="40"/>
      <c r="E39" s="31"/>
      <c r="F39" s="40"/>
      <c r="G39" s="53"/>
      <c r="H39" s="2"/>
      <c r="I39" s="47">
        <f>SUM(I41:I45)</f>
        <v>32927399.57</v>
      </c>
      <c r="J39" s="47">
        <f>SUM(J41:J45)</f>
        <v>34698258.229999997</v>
      </c>
      <c r="K39" s="47">
        <f>SUM(K41:K45)</f>
        <v>0</v>
      </c>
      <c r="L39" s="47">
        <f t="shared" ref="L39" si="15">SUM(L41:L45)</f>
        <v>0</v>
      </c>
      <c r="M39" s="47">
        <f t="shared" ref="M39" si="16">SUM(M41:M45)</f>
        <v>0</v>
      </c>
      <c r="N39" s="135" t="s">
        <v>127</v>
      </c>
      <c r="O39" s="58"/>
      <c r="P39" s="7"/>
      <c r="Q39" s="7"/>
      <c r="R39" s="7"/>
      <c r="S39" s="7"/>
      <c r="T39" s="7"/>
      <c r="U39" s="7"/>
    </row>
    <row r="40" spans="1:21" ht="15" customHeight="1" x14ac:dyDescent="0.3">
      <c r="A40" s="143"/>
      <c r="B40" s="116"/>
      <c r="C40" s="12" t="s">
        <v>14</v>
      </c>
      <c r="D40" s="58"/>
      <c r="E40" s="58"/>
      <c r="F40" s="58"/>
      <c r="G40" s="1"/>
      <c r="H40" s="1"/>
      <c r="I40" s="47"/>
      <c r="J40" s="47"/>
      <c r="K40" s="47"/>
      <c r="L40" s="47"/>
      <c r="M40" s="47"/>
      <c r="N40" s="135"/>
      <c r="O40" s="17"/>
      <c r="P40" s="36"/>
      <c r="Q40" s="36"/>
      <c r="R40" s="36"/>
      <c r="S40" s="36"/>
      <c r="T40" s="36"/>
      <c r="U40" s="36"/>
    </row>
    <row r="41" spans="1:21" x14ac:dyDescent="0.3">
      <c r="A41" s="143"/>
      <c r="B41" s="116"/>
      <c r="C41" s="12" t="s">
        <v>15</v>
      </c>
      <c r="D41" s="58">
        <v>701</v>
      </c>
      <c r="E41" s="32" t="s">
        <v>46</v>
      </c>
      <c r="F41" s="32" t="s">
        <v>47</v>
      </c>
      <c r="G41" s="55">
        <v>3110000000</v>
      </c>
      <c r="H41" s="28">
        <v>100</v>
      </c>
      <c r="I41" s="47">
        <v>220150</v>
      </c>
      <c r="J41" s="47">
        <v>902070</v>
      </c>
      <c r="K41" s="47">
        <v>0</v>
      </c>
      <c r="L41" s="47">
        <v>0</v>
      </c>
      <c r="M41" s="47">
        <v>0</v>
      </c>
      <c r="N41" s="135"/>
      <c r="O41" s="17"/>
      <c r="P41" s="36"/>
      <c r="Q41" s="36"/>
      <c r="R41" s="36"/>
      <c r="S41" s="36"/>
      <c r="T41" s="36"/>
      <c r="U41" s="36"/>
    </row>
    <row r="42" spans="1:21" x14ac:dyDescent="0.3">
      <c r="A42" s="143"/>
      <c r="B42" s="116"/>
      <c r="C42" s="127" t="s">
        <v>16</v>
      </c>
      <c r="D42" s="58">
        <v>701</v>
      </c>
      <c r="E42" s="32" t="s">
        <v>46</v>
      </c>
      <c r="F42" s="32" t="s">
        <v>47</v>
      </c>
      <c r="G42" s="55">
        <v>3110000000</v>
      </c>
      <c r="H42" s="28">
        <v>100</v>
      </c>
      <c r="I42" s="47">
        <v>30764804.899999999</v>
      </c>
      <c r="J42" s="47">
        <v>31305894.719999999</v>
      </c>
      <c r="K42" s="47">
        <v>0</v>
      </c>
      <c r="L42" s="47">
        <v>0</v>
      </c>
      <c r="M42" s="47">
        <v>0</v>
      </c>
      <c r="N42" s="135"/>
      <c r="O42" s="17"/>
      <c r="P42" s="36"/>
      <c r="Q42" s="36"/>
      <c r="R42" s="36"/>
      <c r="S42" s="36"/>
      <c r="T42" s="36"/>
      <c r="U42" s="36"/>
    </row>
    <row r="43" spans="1:21" s="26" customFormat="1" x14ac:dyDescent="0.3">
      <c r="A43" s="143"/>
      <c r="B43" s="116"/>
      <c r="C43" s="128"/>
      <c r="D43" s="58">
        <v>701</v>
      </c>
      <c r="E43" s="32" t="s">
        <v>46</v>
      </c>
      <c r="F43" s="32" t="s">
        <v>47</v>
      </c>
      <c r="G43" s="55">
        <v>3110000000</v>
      </c>
      <c r="H43" s="28">
        <v>200</v>
      </c>
      <c r="I43" s="47">
        <v>1939444.67</v>
      </c>
      <c r="J43" s="47">
        <v>2461952.83</v>
      </c>
      <c r="K43" s="47">
        <v>0</v>
      </c>
      <c r="L43" s="47">
        <v>0</v>
      </c>
      <c r="M43" s="47">
        <v>0</v>
      </c>
      <c r="N43" s="135"/>
      <c r="O43" s="17"/>
      <c r="P43" s="36"/>
      <c r="Q43" s="36"/>
      <c r="R43" s="36"/>
      <c r="S43" s="36"/>
      <c r="T43" s="36"/>
      <c r="U43" s="36"/>
    </row>
    <row r="44" spans="1:21" s="26" customFormat="1" x14ac:dyDescent="0.3">
      <c r="A44" s="143"/>
      <c r="B44" s="116"/>
      <c r="C44" s="128"/>
      <c r="D44" s="58">
        <v>701</v>
      </c>
      <c r="E44" s="32" t="s">
        <v>46</v>
      </c>
      <c r="F44" s="32" t="s">
        <v>47</v>
      </c>
      <c r="G44" s="55">
        <v>3110000000</v>
      </c>
      <c r="H44" s="28">
        <v>300</v>
      </c>
      <c r="I44" s="47">
        <v>0</v>
      </c>
      <c r="J44" s="47">
        <v>23340.68</v>
      </c>
      <c r="K44" s="47">
        <v>0</v>
      </c>
      <c r="L44" s="47">
        <v>0</v>
      </c>
      <c r="M44" s="47">
        <v>0</v>
      </c>
      <c r="N44" s="135"/>
      <c r="O44" s="17"/>
      <c r="P44" s="36"/>
      <c r="Q44" s="36"/>
      <c r="R44" s="36"/>
      <c r="S44" s="36"/>
      <c r="T44" s="36"/>
      <c r="U44" s="36"/>
    </row>
    <row r="45" spans="1:21" s="26" customFormat="1" x14ac:dyDescent="0.3">
      <c r="A45" s="143"/>
      <c r="B45" s="116"/>
      <c r="C45" s="129"/>
      <c r="D45" s="58">
        <v>701</v>
      </c>
      <c r="E45" s="32" t="s">
        <v>46</v>
      </c>
      <c r="F45" s="32" t="s">
        <v>47</v>
      </c>
      <c r="G45" s="55">
        <v>3110000000</v>
      </c>
      <c r="H45" s="28">
        <v>800</v>
      </c>
      <c r="I45" s="47">
        <v>3000</v>
      </c>
      <c r="J45" s="47">
        <v>5000</v>
      </c>
      <c r="K45" s="47">
        <v>0</v>
      </c>
      <c r="L45" s="47">
        <v>0</v>
      </c>
      <c r="M45" s="47">
        <v>0</v>
      </c>
      <c r="N45" s="135"/>
      <c r="O45" s="17"/>
      <c r="P45" s="36"/>
      <c r="Q45" s="36"/>
      <c r="R45" s="36"/>
      <c r="S45" s="36"/>
      <c r="T45" s="36"/>
      <c r="U45" s="36"/>
    </row>
    <row r="46" spans="1:21" x14ac:dyDescent="0.3">
      <c r="A46" s="143"/>
      <c r="B46" s="116"/>
      <c r="C46" s="21" t="s">
        <v>17</v>
      </c>
      <c r="D46" s="3"/>
      <c r="E46" s="3"/>
      <c r="F46" s="3"/>
      <c r="G46" s="21"/>
      <c r="H46" s="21"/>
      <c r="I46" s="47"/>
      <c r="J46" s="47"/>
      <c r="K46" s="47"/>
      <c r="L46" s="47"/>
      <c r="M46" s="47"/>
      <c r="N46" s="135"/>
      <c r="O46" s="17"/>
      <c r="P46" s="36"/>
      <c r="Q46" s="36"/>
      <c r="R46" s="36"/>
      <c r="S46" s="36"/>
      <c r="T46" s="36"/>
      <c r="U46" s="36"/>
    </row>
    <row r="47" spans="1:21" x14ac:dyDescent="0.3">
      <c r="A47" s="144"/>
      <c r="B47" s="117"/>
      <c r="C47" s="21" t="s">
        <v>18</v>
      </c>
      <c r="D47" s="3"/>
      <c r="E47" s="3"/>
      <c r="F47" s="3"/>
      <c r="G47" s="2"/>
      <c r="H47" s="2"/>
      <c r="I47" s="47"/>
      <c r="J47" s="47"/>
      <c r="K47" s="47"/>
      <c r="L47" s="47"/>
      <c r="M47" s="47"/>
      <c r="N47" s="135"/>
      <c r="O47" s="17"/>
      <c r="P47" s="36"/>
      <c r="Q47" s="36"/>
      <c r="R47" s="36"/>
      <c r="S47" s="36"/>
      <c r="T47" s="36"/>
      <c r="U47" s="36"/>
    </row>
    <row r="48" spans="1:21" x14ac:dyDescent="0.3">
      <c r="A48" s="148" t="s">
        <v>31</v>
      </c>
      <c r="B48" s="112" t="s">
        <v>73</v>
      </c>
      <c r="C48" s="8" t="s">
        <v>28</v>
      </c>
      <c r="D48" s="40"/>
      <c r="E48" s="3"/>
      <c r="F48" s="3"/>
      <c r="G48" s="27"/>
      <c r="H48" s="2"/>
      <c r="I48" s="19">
        <f>SUM(I50:I56)</f>
        <v>356454386.25</v>
      </c>
      <c r="J48" s="37">
        <f>SUM(J50:J56)</f>
        <v>274801609.18000001</v>
      </c>
      <c r="K48" s="19">
        <f>SUM(K52:K56)</f>
        <v>0</v>
      </c>
      <c r="L48" s="19">
        <f>SUM(L52:L56)</f>
        <v>0</v>
      </c>
      <c r="M48" s="19">
        <f>SUM(M52:M56)</f>
        <v>0</v>
      </c>
      <c r="N48" s="135" t="s">
        <v>128</v>
      </c>
      <c r="O48" s="58"/>
      <c r="P48" s="7"/>
      <c r="Q48" s="7"/>
      <c r="R48" s="7"/>
      <c r="S48" s="7"/>
      <c r="T48" s="7"/>
      <c r="U48" s="7"/>
    </row>
    <row r="49" spans="1:21" ht="15" customHeight="1" x14ac:dyDescent="0.3">
      <c r="A49" s="149"/>
      <c r="B49" s="113"/>
      <c r="C49" s="25" t="s">
        <v>14</v>
      </c>
      <c r="D49" s="45"/>
      <c r="E49" s="45"/>
      <c r="F49" s="45"/>
      <c r="G49" s="4"/>
      <c r="H49" s="4"/>
      <c r="I49" s="19"/>
      <c r="J49" s="93">
        <f>J60</f>
        <v>1416209.89</v>
      </c>
      <c r="K49" s="19"/>
      <c r="L49" s="19"/>
      <c r="M49" s="19"/>
      <c r="N49" s="168"/>
      <c r="O49" s="72"/>
      <c r="P49" s="16"/>
      <c r="Q49" s="16"/>
      <c r="R49" s="16"/>
      <c r="S49" s="16"/>
      <c r="T49" s="16"/>
      <c r="U49" s="16"/>
    </row>
    <row r="50" spans="1:21" x14ac:dyDescent="0.3">
      <c r="A50" s="149"/>
      <c r="B50" s="113"/>
      <c r="C50" s="139" t="s">
        <v>15</v>
      </c>
      <c r="D50" s="45">
        <v>701</v>
      </c>
      <c r="E50" s="34" t="s">
        <v>48</v>
      </c>
      <c r="F50" s="34" t="s">
        <v>49</v>
      </c>
      <c r="G50" s="27">
        <v>1290000000</v>
      </c>
      <c r="H50" s="27">
        <v>400</v>
      </c>
      <c r="I50" s="19">
        <f t="shared" ref="I50" si="17">I61</f>
        <v>24242206.48</v>
      </c>
      <c r="J50" s="37">
        <f>J61</f>
        <v>0</v>
      </c>
      <c r="K50" s="19">
        <v>0</v>
      </c>
      <c r="L50" s="19">
        <v>0</v>
      </c>
      <c r="M50" s="19">
        <v>0</v>
      </c>
      <c r="N50" s="168"/>
      <c r="O50" s="72"/>
      <c r="P50" s="16"/>
      <c r="Q50" s="16"/>
      <c r="R50" s="16"/>
      <c r="S50" s="16"/>
      <c r="T50" s="16"/>
      <c r="U50" s="16"/>
    </row>
    <row r="51" spans="1:21" s="26" customFormat="1" x14ac:dyDescent="0.3">
      <c r="A51" s="149"/>
      <c r="B51" s="113"/>
      <c r="C51" s="141"/>
      <c r="D51" s="45">
        <v>701</v>
      </c>
      <c r="E51" s="34" t="s">
        <v>46</v>
      </c>
      <c r="F51" s="34" t="s">
        <v>47</v>
      </c>
      <c r="G51" s="27">
        <v>3120000000</v>
      </c>
      <c r="H51" s="27">
        <v>200</v>
      </c>
      <c r="I51" s="19">
        <v>0</v>
      </c>
      <c r="J51" s="37">
        <f>J62</f>
        <v>58153.11</v>
      </c>
      <c r="K51" s="19">
        <v>0</v>
      </c>
      <c r="L51" s="19">
        <v>0</v>
      </c>
      <c r="M51" s="19">
        <v>0</v>
      </c>
      <c r="N51" s="168"/>
      <c r="O51" s="72"/>
      <c r="P51" s="16"/>
      <c r="Q51" s="16"/>
      <c r="R51" s="16"/>
      <c r="S51" s="16"/>
      <c r="T51" s="16"/>
      <c r="U51" s="16"/>
    </row>
    <row r="52" spans="1:21" x14ac:dyDescent="0.3">
      <c r="A52" s="149"/>
      <c r="B52" s="113"/>
      <c r="C52" s="139" t="s">
        <v>16</v>
      </c>
      <c r="D52" s="45">
        <v>701</v>
      </c>
      <c r="E52" s="34" t="s">
        <v>46</v>
      </c>
      <c r="F52" s="45">
        <v>13</v>
      </c>
      <c r="G52" s="27">
        <v>3120000000</v>
      </c>
      <c r="H52" s="45">
        <v>200</v>
      </c>
      <c r="I52" s="19">
        <f>I63</f>
        <v>12299103.75</v>
      </c>
      <c r="J52" s="37">
        <f>J63</f>
        <v>16124722.57</v>
      </c>
      <c r="K52" s="19">
        <f>K63</f>
        <v>0</v>
      </c>
      <c r="L52" s="19">
        <f>L63</f>
        <v>0</v>
      </c>
      <c r="M52" s="19">
        <f>M63</f>
        <v>0</v>
      </c>
      <c r="N52" s="168"/>
      <c r="O52" s="72"/>
      <c r="P52" s="16"/>
      <c r="Q52" s="16"/>
      <c r="R52" s="16"/>
      <c r="S52" s="16"/>
      <c r="T52" s="16"/>
      <c r="U52" s="16"/>
    </row>
    <row r="53" spans="1:21" s="26" customFormat="1" x14ac:dyDescent="0.3">
      <c r="A53" s="149"/>
      <c r="B53" s="113"/>
      <c r="C53" s="140"/>
      <c r="D53" s="45">
        <v>701</v>
      </c>
      <c r="E53" s="34" t="s">
        <v>46</v>
      </c>
      <c r="F53" s="45">
        <v>13</v>
      </c>
      <c r="G53" s="27">
        <v>3120000000</v>
      </c>
      <c r="H53" s="45">
        <v>400</v>
      </c>
      <c r="I53" s="19">
        <f>I64</f>
        <v>3464000</v>
      </c>
      <c r="J53" s="37">
        <f>J64</f>
        <v>13825569.01</v>
      </c>
      <c r="K53" s="19">
        <f t="shared" ref="K53:L54" si="18">K64</f>
        <v>0</v>
      </c>
      <c r="L53" s="19">
        <f t="shared" si="18"/>
        <v>0</v>
      </c>
      <c r="M53" s="19">
        <f t="shared" ref="M53" si="19">M64</f>
        <v>0</v>
      </c>
      <c r="N53" s="168"/>
      <c r="O53" s="72"/>
      <c r="P53" s="16"/>
      <c r="Q53" s="16"/>
      <c r="R53" s="16"/>
      <c r="S53" s="16"/>
      <c r="T53" s="16"/>
      <c r="U53" s="16"/>
    </row>
    <row r="54" spans="1:21" s="26" customFormat="1" x14ac:dyDescent="0.3">
      <c r="A54" s="149"/>
      <c r="B54" s="113"/>
      <c r="C54" s="140"/>
      <c r="D54" s="45">
        <v>701</v>
      </c>
      <c r="E54" s="34" t="s">
        <v>46</v>
      </c>
      <c r="F54" s="45">
        <v>13</v>
      </c>
      <c r="G54" s="27">
        <v>3120000000</v>
      </c>
      <c r="H54" s="45">
        <v>800</v>
      </c>
      <c r="I54" s="19">
        <f>I65</f>
        <v>2750</v>
      </c>
      <c r="J54" s="37">
        <f t="shared" ref="J54" si="20">J65</f>
        <v>4010000</v>
      </c>
      <c r="K54" s="19">
        <f t="shared" si="18"/>
        <v>0</v>
      </c>
      <c r="L54" s="19">
        <f t="shared" si="18"/>
        <v>0</v>
      </c>
      <c r="M54" s="19">
        <f t="shared" ref="M54" si="21">M65</f>
        <v>0</v>
      </c>
      <c r="N54" s="168"/>
      <c r="O54" s="72"/>
      <c r="P54" s="16"/>
      <c r="Q54" s="16"/>
      <c r="R54" s="16"/>
      <c r="S54" s="16"/>
      <c r="T54" s="16"/>
      <c r="U54" s="16"/>
    </row>
    <row r="55" spans="1:21" s="26" customFormat="1" x14ac:dyDescent="0.3">
      <c r="A55" s="149"/>
      <c r="B55" s="113"/>
      <c r="C55" s="140"/>
      <c r="D55" s="45">
        <v>701</v>
      </c>
      <c r="E55" s="34" t="s">
        <v>48</v>
      </c>
      <c r="F55" s="34" t="s">
        <v>49</v>
      </c>
      <c r="G55" s="27">
        <v>3120000000</v>
      </c>
      <c r="H55" s="45">
        <v>400</v>
      </c>
      <c r="I55" s="19">
        <f>I66</f>
        <v>182491969.13</v>
      </c>
      <c r="J55" s="37">
        <f>J66</f>
        <v>67902277.060000002</v>
      </c>
      <c r="K55" s="19">
        <f t="shared" ref="K55:L55" si="22">K66</f>
        <v>0</v>
      </c>
      <c r="L55" s="19">
        <f t="shared" si="22"/>
        <v>0</v>
      </c>
      <c r="M55" s="19">
        <f t="shared" ref="M55" si="23">M66</f>
        <v>0</v>
      </c>
      <c r="N55" s="168"/>
      <c r="O55" s="72"/>
      <c r="P55" s="16"/>
      <c r="Q55" s="16"/>
      <c r="R55" s="16"/>
      <c r="S55" s="16"/>
      <c r="T55" s="16"/>
      <c r="U55" s="16"/>
    </row>
    <row r="56" spans="1:21" s="26" customFormat="1" x14ac:dyDescent="0.3">
      <c r="A56" s="149"/>
      <c r="B56" s="113"/>
      <c r="C56" s="141"/>
      <c r="D56" s="45">
        <v>701</v>
      </c>
      <c r="E56" s="34" t="s">
        <v>48</v>
      </c>
      <c r="F56" s="34" t="s">
        <v>50</v>
      </c>
      <c r="G56" s="27">
        <v>3120000000</v>
      </c>
      <c r="H56" s="45">
        <v>400</v>
      </c>
      <c r="I56" s="19">
        <f>I67</f>
        <v>133954356.89</v>
      </c>
      <c r="J56" s="37">
        <f>J67</f>
        <v>172880887.43000001</v>
      </c>
      <c r="K56" s="19">
        <f t="shared" ref="K56:L56" si="24">K67</f>
        <v>0</v>
      </c>
      <c r="L56" s="19">
        <f t="shared" si="24"/>
        <v>0</v>
      </c>
      <c r="M56" s="19">
        <f t="shared" ref="M56" si="25">M67</f>
        <v>0</v>
      </c>
      <c r="N56" s="168"/>
      <c r="O56" s="72"/>
      <c r="P56" s="16"/>
      <c r="Q56" s="16"/>
      <c r="R56" s="16"/>
      <c r="S56" s="16"/>
      <c r="T56" s="16"/>
      <c r="U56" s="16"/>
    </row>
    <row r="57" spans="1:21" x14ac:dyDescent="0.3">
      <c r="A57" s="149"/>
      <c r="B57" s="113"/>
      <c r="C57" s="8" t="s">
        <v>17</v>
      </c>
      <c r="D57" s="40"/>
      <c r="E57" s="40"/>
      <c r="F57" s="40"/>
      <c r="G57" s="8"/>
      <c r="H57" s="8"/>
      <c r="I57" s="19"/>
      <c r="J57" s="37"/>
      <c r="K57" s="19"/>
      <c r="L57" s="19"/>
      <c r="M57" s="19"/>
      <c r="N57" s="168"/>
      <c r="O57" s="72"/>
      <c r="P57" s="16"/>
      <c r="Q57" s="16"/>
      <c r="R57" s="16"/>
      <c r="S57" s="16"/>
      <c r="T57" s="16"/>
      <c r="U57" s="16"/>
    </row>
    <row r="58" spans="1:21" x14ac:dyDescent="0.3">
      <c r="A58" s="150"/>
      <c r="B58" s="114"/>
      <c r="C58" s="8" t="s">
        <v>18</v>
      </c>
      <c r="D58" s="40"/>
      <c r="E58" s="40"/>
      <c r="F58" s="40"/>
      <c r="G58" s="5"/>
      <c r="H58" s="5"/>
      <c r="I58" s="19"/>
      <c r="J58" s="37"/>
      <c r="K58" s="19"/>
      <c r="L58" s="19"/>
      <c r="M58" s="19"/>
      <c r="N58" s="168"/>
      <c r="O58" s="72"/>
      <c r="P58" s="16"/>
      <c r="Q58" s="16"/>
      <c r="R58" s="16"/>
      <c r="S58" s="16"/>
      <c r="T58" s="16"/>
      <c r="U58" s="16"/>
    </row>
    <row r="59" spans="1:21" ht="15" customHeight="1" x14ac:dyDescent="0.3">
      <c r="A59" s="142" t="s">
        <v>32</v>
      </c>
      <c r="B59" s="115" t="s">
        <v>72</v>
      </c>
      <c r="C59" s="21" t="s">
        <v>28</v>
      </c>
      <c r="D59" s="3"/>
      <c r="E59" s="3"/>
      <c r="F59" s="3"/>
      <c r="G59" s="28"/>
      <c r="H59" s="2"/>
      <c r="I59" s="47">
        <f>SUM(I61:I67)</f>
        <v>356454386.25</v>
      </c>
      <c r="J59" s="47">
        <f>SUM(J60:J67)</f>
        <v>276217819.06999999</v>
      </c>
      <c r="K59" s="47">
        <f>SUM(K63:K67)</f>
        <v>0</v>
      </c>
      <c r="L59" s="47">
        <f>SUM(L63:L67)</f>
        <v>0</v>
      </c>
      <c r="M59" s="47">
        <f>SUM(M63:M67)</f>
        <v>0</v>
      </c>
      <c r="N59" s="124" t="s">
        <v>128</v>
      </c>
      <c r="O59" s="45"/>
      <c r="P59" s="41"/>
      <c r="Q59" s="41"/>
      <c r="R59" s="41"/>
      <c r="S59" s="41"/>
      <c r="T59" s="41"/>
      <c r="U59" s="41"/>
    </row>
    <row r="60" spans="1:21" ht="15" customHeight="1" x14ac:dyDescent="0.3">
      <c r="A60" s="143"/>
      <c r="B60" s="116"/>
      <c r="C60" s="12" t="s">
        <v>14</v>
      </c>
      <c r="D60" s="58"/>
      <c r="E60" s="58"/>
      <c r="F60" s="58"/>
      <c r="G60" s="1"/>
      <c r="H60" s="1"/>
      <c r="I60" s="47"/>
      <c r="J60" s="38">
        <f>J81+J88+J96+J102+J108+J114+J120</f>
        <v>1416209.89</v>
      </c>
      <c r="K60" s="47"/>
      <c r="L60" s="47"/>
      <c r="M60" s="47"/>
      <c r="N60" s="125"/>
      <c r="O60" s="73"/>
      <c r="P60" s="36"/>
      <c r="Q60" s="36"/>
      <c r="R60" s="36"/>
      <c r="S60" s="36"/>
      <c r="T60" s="36"/>
      <c r="U60" s="36"/>
    </row>
    <row r="61" spans="1:21" x14ac:dyDescent="0.3">
      <c r="A61" s="143"/>
      <c r="B61" s="116"/>
      <c r="C61" s="127" t="s">
        <v>15</v>
      </c>
      <c r="D61" s="58">
        <v>701</v>
      </c>
      <c r="E61" s="32" t="s">
        <v>48</v>
      </c>
      <c r="F61" s="32" t="s">
        <v>49</v>
      </c>
      <c r="G61" s="28">
        <v>1290000000</v>
      </c>
      <c r="H61" s="28">
        <v>400</v>
      </c>
      <c r="I61" s="47">
        <f>I72</f>
        <v>24242206.48</v>
      </c>
      <c r="J61" s="38">
        <v>0</v>
      </c>
      <c r="K61" s="47">
        <v>0</v>
      </c>
      <c r="L61" s="47">
        <v>0</v>
      </c>
      <c r="M61" s="47">
        <v>0</v>
      </c>
      <c r="N61" s="125"/>
      <c r="O61" s="73"/>
      <c r="P61" s="36"/>
      <c r="Q61" s="36"/>
      <c r="R61" s="36"/>
      <c r="S61" s="36"/>
      <c r="T61" s="36"/>
      <c r="U61" s="36"/>
    </row>
    <row r="62" spans="1:21" s="26" customFormat="1" x14ac:dyDescent="0.3">
      <c r="A62" s="143"/>
      <c r="B62" s="116"/>
      <c r="C62" s="129"/>
      <c r="D62" s="58">
        <v>701</v>
      </c>
      <c r="E62" s="32" t="s">
        <v>46</v>
      </c>
      <c r="F62" s="32" t="s">
        <v>47</v>
      </c>
      <c r="G62" s="28">
        <v>3120000000</v>
      </c>
      <c r="H62" s="28">
        <v>200</v>
      </c>
      <c r="I62" s="47">
        <v>0</v>
      </c>
      <c r="J62" s="38">
        <f>J82+J89+J97+J103+J109+J115+J121</f>
        <v>58153.11</v>
      </c>
      <c r="K62" s="47">
        <v>0</v>
      </c>
      <c r="L62" s="47">
        <v>0</v>
      </c>
      <c r="M62" s="47">
        <v>0</v>
      </c>
      <c r="N62" s="125"/>
      <c r="O62" s="73"/>
      <c r="P62" s="36"/>
      <c r="Q62" s="36"/>
      <c r="R62" s="36"/>
      <c r="S62" s="36"/>
      <c r="T62" s="36"/>
      <c r="U62" s="36"/>
    </row>
    <row r="63" spans="1:21" s="26" customFormat="1" x14ac:dyDescent="0.3">
      <c r="A63" s="143"/>
      <c r="B63" s="116"/>
      <c r="C63" s="127" t="s">
        <v>16</v>
      </c>
      <c r="D63" s="58">
        <v>701</v>
      </c>
      <c r="E63" s="32" t="s">
        <v>46</v>
      </c>
      <c r="F63" s="58">
        <v>13</v>
      </c>
      <c r="G63" s="28">
        <v>3120000000</v>
      </c>
      <c r="H63" s="58">
        <v>200</v>
      </c>
      <c r="I63" s="47">
        <f>I73+I83+I90+I98+I104+I110+I116</f>
        <v>12299103.75</v>
      </c>
      <c r="J63" s="38">
        <f>J73+J83+J90+J98+J104+J110+J116+J122</f>
        <v>16124722.57</v>
      </c>
      <c r="K63" s="47">
        <f>K73+K83+K90+K98+K104+K110+K116</f>
        <v>0</v>
      </c>
      <c r="L63" s="47">
        <f>L73+L83+L90+L98+L104+L110+L116</f>
        <v>0</v>
      </c>
      <c r="M63" s="47">
        <f>M73+M83+M90+M98+M104+M110+M116</f>
        <v>0</v>
      </c>
      <c r="N63" s="125"/>
      <c r="O63" s="73"/>
      <c r="P63" s="36"/>
      <c r="Q63" s="36"/>
      <c r="R63" s="36"/>
      <c r="S63" s="36"/>
      <c r="T63" s="36"/>
      <c r="U63" s="36"/>
    </row>
    <row r="64" spans="1:21" s="26" customFormat="1" x14ac:dyDescent="0.3">
      <c r="A64" s="143"/>
      <c r="B64" s="116"/>
      <c r="C64" s="128"/>
      <c r="D64" s="58">
        <v>701</v>
      </c>
      <c r="E64" s="32" t="s">
        <v>46</v>
      </c>
      <c r="F64" s="58">
        <v>13</v>
      </c>
      <c r="G64" s="28">
        <v>3120000000</v>
      </c>
      <c r="H64" s="58">
        <v>400</v>
      </c>
      <c r="I64" s="47">
        <f>I74</f>
        <v>3464000</v>
      </c>
      <c r="J64" s="38">
        <f>J74</f>
        <v>13825569.01</v>
      </c>
      <c r="K64" s="47">
        <f>K74</f>
        <v>0</v>
      </c>
      <c r="L64" s="47">
        <f>L74</f>
        <v>0</v>
      </c>
      <c r="M64" s="47">
        <f>M74</f>
        <v>0</v>
      </c>
      <c r="N64" s="125"/>
      <c r="O64" s="73"/>
      <c r="P64" s="36"/>
      <c r="Q64" s="36"/>
      <c r="R64" s="36"/>
      <c r="S64" s="36"/>
      <c r="T64" s="36"/>
      <c r="U64" s="36"/>
    </row>
    <row r="65" spans="1:21" s="26" customFormat="1" ht="19.5" customHeight="1" x14ac:dyDescent="0.3">
      <c r="A65" s="143"/>
      <c r="B65" s="116"/>
      <c r="C65" s="128"/>
      <c r="D65" s="58">
        <v>701</v>
      </c>
      <c r="E65" s="32" t="s">
        <v>46</v>
      </c>
      <c r="F65" s="58">
        <v>13</v>
      </c>
      <c r="G65" s="28">
        <v>3120000000</v>
      </c>
      <c r="H65" s="58">
        <v>800</v>
      </c>
      <c r="I65" s="47">
        <f>I84</f>
        <v>2750</v>
      </c>
      <c r="J65" s="38">
        <f>J84+J75</f>
        <v>4010000</v>
      </c>
      <c r="K65" s="47">
        <f>K84</f>
        <v>0</v>
      </c>
      <c r="L65" s="47">
        <f>L84</f>
        <v>0</v>
      </c>
      <c r="M65" s="47">
        <f>M84</f>
        <v>0</v>
      </c>
      <c r="N65" s="125"/>
      <c r="O65" s="73"/>
      <c r="P65" s="36"/>
      <c r="Q65" s="36"/>
      <c r="R65" s="36"/>
      <c r="S65" s="36"/>
      <c r="T65" s="36"/>
      <c r="U65" s="36"/>
    </row>
    <row r="66" spans="1:21" s="26" customFormat="1" ht="20.25" customHeight="1" x14ac:dyDescent="0.3">
      <c r="A66" s="143"/>
      <c r="B66" s="116"/>
      <c r="C66" s="128"/>
      <c r="D66" s="58">
        <v>701</v>
      </c>
      <c r="E66" s="32" t="s">
        <v>48</v>
      </c>
      <c r="F66" s="32" t="s">
        <v>49</v>
      </c>
      <c r="G66" s="28">
        <v>3120000000</v>
      </c>
      <c r="H66" s="58">
        <v>400</v>
      </c>
      <c r="I66" s="47">
        <f t="shared" ref="I66:K66" si="26">I76</f>
        <v>182491969.13</v>
      </c>
      <c r="J66" s="38">
        <f t="shared" si="26"/>
        <v>67902277.060000002</v>
      </c>
      <c r="K66" s="47">
        <f t="shared" si="26"/>
        <v>0</v>
      </c>
      <c r="L66" s="47">
        <f t="shared" ref="L66:M66" si="27">L76</f>
        <v>0</v>
      </c>
      <c r="M66" s="47">
        <f t="shared" si="27"/>
        <v>0</v>
      </c>
      <c r="N66" s="125"/>
      <c r="O66" s="73"/>
      <c r="P66" s="36"/>
      <c r="Q66" s="36"/>
      <c r="R66" s="36"/>
      <c r="S66" s="36"/>
      <c r="T66" s="36"/>
      <c r="U66" s="36"/>
    </row>
    <row r="67" spans="1:21" ht="20.25" customHeight="1" x14ac:dyDescent="0.3">
      <c r="A67" s="143"/>
      <c r="B67" s="116"/>
      <c r="C67" s="129"/>
      <c r="D67" s="58">
        <v>701</v>
      </c>
      <c r="E67" s="32" t="s">
        <v>48</v>
      </c>
      <c r="F67" s="32" t="s">
        <v>50</v>
      </c>
      <c r="G67" s="28">
        <v>3120000000</v>
      </c>
      <c r="H67" s="58">
        <v>400</v>
      </c>
      <c r="I67" s="47">
        <f>I77</f>
        <v>133954356.89</v>
      </c>
      <c r="J67" s="38">
        <f t="shared" ref="J67:K67" si="28">J77</f>
        <v>172880887.43000001</v>
      </c>
      <c r="K67" s="47">
        <f t="shared" si="28"/>
        <v>0</v>
      </c>
      <c r="L67" s="47">
        <f t="shared" ref="L67:M67" si="29">L77</f>
        <v>0</v>
      </c>
      <c r="M67" s="47">
        <f t="shared" si="29"/>
        <v>0</v>
      </c>
      <c r="N67" s="125"/>
      <c r="O67" s="73"/>
      <c r="P67" s="36"/>
      <c r="Q67" s="36"/>
      <c r="R67" s="36"/>
      <c r="S67" s="36"/>
      <c r="T67" s="36"/>
      <c r="U67" s="36"/>
    </row>
    <row r="68" spans="1:21" ht="23.25" customHeight="1" x14ac:dyDescent="0.3">
      <c r="A68" s="143"/>
      <c r="B68" s="116"/>
      <c r="C68" s="21" t="s">
        <v>17</v>
      </c>
      <c r="D68" s="3"/>
      <c r="E68" s="3"/>
      <c r="F68" s="3"/>
      <c r="G68" s="21"/>
      <c r="H68" s="21"/>
      <c r="I68" s="47"/>
      <c r="J68" s="47"/>
      <c r="K68" s="47"/>
      <c r="L68" s="47"/>
      <c r="M68" s="47"/>
      <c r="N68" s="125"/>
      <c r="O68" s="73"/>
      <c r="P68" s="36"/>
      <c r="Q68" s="36"/>
      <c r="R68" s="36"/>
      <c r="S68" s="36"/>
      <c r="T68" s="36"/>
      <c r="U68" s="36"/>
    </row>
    <row r="69" spans="1:21" ht="21.75" customHeight="1" x14ac:dyDescent="0.3">
      <c r="A69" s="144"/>
      <c r="B69" s="117"/>
      <c r="C69" s="21" t="s">
        <v>18</v>
      </c>
      <c r="D69" s="3"/>
      <c r="E69" s="3"/>
      <c r="F69" s="3"/>
      <c r="G69" s="2"/>
      <c r="H69" s="2"/>
      <c r="I69" s="47"/>
      <c r="J69" s="47"/>
      <c r="K69" s="47"/>
      <c r="L69" s="47"/>
      <c r="M69" s="47"/>
      <c r="N69" s="126"/>
      <c r="O69" s="73"/>
      <c r="P69" s="36"/>
      <c r="Q69" s="36"/>
      <c r="R69" s="36"/>
      <c r="S69" s="36"/>
      <c r="T69" s="36"/>
      <c r="U69" s="36"/>
    </row>
    <row r="70" spans="1:21" ht="18" customHeight="1" x14ac:dyDescent="0.3">
      <c r="A70" s="142" t="s">
        <v>33</v>
      </c>
      <c r="B70" s="115" t="s">
        <v>71</v>
      </c>
      <c r="C70" s="21" t="s">
        <v>28</v>
      </c>
      <c r="D70" s="3">
        <v>701</v>
      </c>
      <c r="E70" s="3"/>
      <c r="F70" s="3"/>
      <c r="G70" s="58"/>
      <c r="H70" s="2"/>
      <c r="I70" s="47">
        <f>SUM(I72:I77)</f>
        <v>344152532.5</v>
      </c>
      <c r="J70" s="47">
        <f>SUM(J71:J77)</f>
        <v>258649307.75999999</v>
      </c>
      <c r="K70" s="47">
        <f t="shared" ref="K70:L70" si="30">SUM(K73:K77)</f>
        <v>0</v>
      </c>
      <c r="L70" s="47">
        <f t="shared" si="30"/>
        <v>0</v>
      </c>
      <c r="M70" s="47">
        <f t="shared" ref="M70" si="31">SUM(M73:M77)</f>
        <v>0</v>
      </c>
      <c r="N70" s="135" t="s">
        <v>128</v>
      </c>
      <c r="O70" s="3"/>
      <c r="P70" s="7"/>
      <c r="Q70" s="7"/>
      <c r="R70" s="7"/>
      <c r="S70" s="7"/>
      <c r="T70" s="7"/>
      <c r="U70" s="7"/>
    </row>
    <row r="71" spans="1:21" ht="26.25" customHeight="1" x14ac:dyDescent="0.3">
      <c r="A71" s="143"/>
      <c r="B71" s="116"/>
      <c r="C71" s="12" t="s">
        <v>14</v>
      </c>
      <c r="D71" s="58"/>
      <c r="E71" s="58"/>
      <c r="F71" s="58"/>
      <c r="G71" s="1"/>
      <c r="H71" s="1"/>
      <c r="I71" s="47"/>
      <c r="J71" s="47"/>
      <c r="K71" s="47"/>
      <c r="L71" s="47"/>
      <c r="M71" s="47"/>
      <c r="N71" s="168"/>
      <c r="O71" s="73"/>
      <c r="P71" s="36"/>
      <c r="Q71" s="36"/>
      <c r="R71" s="36"/>
      <c r="S71" s="36"/>
      <c r="T71" s="36"/>
      <c r="U71" s="36"/>
    </row>
    <row r="72" spans="1:21" x14ac:dyDescent="0.3">
      <c r="A72" s="143"/>
      <c r="B72" s="116"/>
      <c r="C72" s="12" t="s">
        <v>15</v>
      </c>
      <c r="D72" s="58">
        <v>701</v>
      </c>
      <c r="E72" s="32" t="s">
        <v>48</v>
      </c>
      <c r="F72" s="32" t="s">
        <v>49</v>
      </c>
      <c r="G72" s="28">
        <v>1290000000</v>
      </c>
      <c r="H72" s="28">
        <v>400</v>
      </c>
      <c r="I72" s="47">
        <v>24242206.48</v>
      </c>
      <c r="J72" s="47">
        <v>0</v>
      </c>
      <c r="K72" s="47">
        <v>0</v>
      </c>
      <c r="L72" s="47">
        <v>0</v>
      </c>
      <c r="M72" s="47">
        <v>0</v>
      </c>
      <c r="N72" s="168"/>
      <c r="O72" s="73"/>
      <c r="P72" s="36"/>
      <c r="Q72" s="36"/>
      <c r="R72" s="36"/>
      <c r="S72" s="36"/>
      <c r="T72" s="36"/>
      <c r="U72" s="36"/>
    </row>
    <row r="73" spans="1:21" x14ac:dyDescent="0.3">
      <c r="A73" s="143"/>
      <c r="B73" s="116"/>
      <c r="C73" s="127" t="s">
        <v>16</v>
      </c>
      <c r="D73" s="58">
        <v>701</v>
      </c>
      <c r="E73" s="32" t="s">
        <v>46</v>
      </c>
      <c r="F73" s="58">
        <v>13</v>
      </c>
      <c r="G73" s="28">
        <v>3120000000</v>
      </c>
      <c r="H73" s="58">
        <v>200</v>
      </c>
      <c r="I73" s="47">
        <v>0</v>
      </c>
      <c r="J73" s="38">
        <v>40574.26</v>
      </c>
      <c r="K73" s="47">
        <v>0</v>
      </c>
      <c r="L73" s="47">
        <v>0</v>
      </c>
      <c r="M73" s="47">
        <v>0</v>
      </c>
      <c r="N73" s="168"/>
      <c r="O73" s="73"/>
      <c r="P73" s="36"/>
      <c r="Q73" s="36"/>
      <c r="R73" s="36"/>
      <c r="S73" s="36"/>
      <c r="T73" s="36"/>
      <c r="U73" s="36"/>
    </row>
    <row r="74" spans="1:21" s="26" customFormat="1" x14ac:dyDescent="0.3">
      <c r="A74" s="143"/>
      <c r="B74" s="116"/>
      <c r="C74" s="128"/>
      <c r="D74" s="58">
        <v>701</v>
      </c>
      <c r="E74" s="32" t="s">
        <v>46</v>
      </c>
      <c r="F74" s="58">
        <v>13</v>
      </c>
      <c r="G74" s="28">
        <v>3120000000</v>
      </c>
      <c r="H74" s="58">
        <v>400</v>
      </c>
      <c r="I74" s="47">
        <v>3464000</v>
      </c>
      <c r="J74" s="38">
        <v>13825569.01</v>
      </c>
      <c r="K74" s="47">
        <v>0</v>
      </c>
      <c r="L74" s="47">
        <v>0</v>
      </c>
      <c r="M74" s="47">
        <v>0</v>
      </c>
      <c r="N74" s="168"/>
      <c r="O74" s="73"/>
      <c r="P74" s="36"/>
      <c r="Q74" s="36"/>
      <c r="R74" s="36"/>
      <c r="S74" s="36"/>
      <c r="T74" s="36"/>
      <c r="U74" s="36"/>
    </row>
    <row r="75" spans="1:21" s="26" customFormat="1" x14ac:dyDescent="0.3">
      <c r="A75" s="143"/>
      <c r="B75" s="116"/>
      <c r="C75" s="128"/>
      <c r="D75" s="58">
        <v>701</v>
      </c>
      <c r="E75" s="32" t="s">
        <v>46</v>
      </c>
      <c r="F75" s="58">
        <v>13</v>
      </c>
      <c r="G75" s="28">
        <v>3120000000</v>
      </c>
      <c r="H75" s="58">
        <v>800</v>
      </c>
      <c r="I75" s="47">
        <v>0</v>
      </c>
      <c r="J75" s="38">
        <v>4000000</v>
      </c>
      <c r="K75" s="47">
        <v>0</v>
      </c>
      <c r="L75" s="47">
        <v>0</v>
      </c>
      <c r="M75" s="47">
        <v>0</v>
      </c>
      <c r="N75" s="168"/>
      <c r="O75" s="73"/>
      <c r="P75" s="36"/>
      <c r="Q75" s="36"/>
      <c r="R75" s="36"/>
      <c r="S75" s="36"/>
      <c r="T75" s="36"/>
      <c r="U75" s="36"/>
    </row>
    <row r="76" spans="1:21" s="26" customFormat="1" x14ac:dyDescent="0.3">
      <c r="A76" s="143"/>
      <c r="B76" s="116"/>
      <c r="C76" s="128"/>
      <c r="D76" s="58">
        <v>701</v>
      </c>
      <c r="E76" s="32" t="s">
        <v>48</v>
      </c>
      <c r="F76" s="32" t="s">
        <v>49</v>
      </c>
      <c r="G76" s="28">
        <v>3120000000</v>
      </c>
      <c r="H76" s="58">
        <v>400</v>
      </c>
      <c r="I76" s="47">
        <v>182491969.13</v>
      </c>
      <c r="J76" s="38">
        <v>67902277.060000002</v>
      </c>
      <c r="K76" s="47">
        <v>0</v>
      </c>
      <c r="L76" s="47">
        <v>0</v>
      </c>
      <c r="M76" s="47">
        <v>0</v>
      </c>
      <c r="N76" s="168"/>
      <c r="O76" s="73"/>
      <c r="P76" s="36"/>
      <c r="Q76" s="36"/>
      <c r="R76" s="36"/>
      <c r="S76" s="36"/>
      <c r="T76" s="36"/>
      <c r="U76" s="36"/>
    </row>
    <row r="77" spans="1:21" s="26" customFormat="1" x14ac:dyDescent="0.3">
      <c r="A77" s="143"/>
      <c r="B77" s="116"/>
      <c r="C77" s="129"/>
      <c r="D77" s="58">
        <v>701</v>
      </c>
      <c r="E77" s="32" t="s">
        <v>48</v>
      </c>
      <c r="F77" s="32" t="s">
        <v>50</v>
      </c>
      <c r="G77" s="28">
        <v>3120000000</v>
      </c>
      <c r="H77" s="58">
        <v>400</v>
      </c>
      <c r="I77" s="47">
        <v>133954356.89</v>
      </c>
      <c r="J77" s="38">
        <f>170080852.59+2500000+300034.84</f>
        <v>172880887.43000001</v>
      </c>
      <c r="K77" s="47">
        <v>0</v>
      </c>
      <c r="L77" s="47">
        <v>0</v>
      </c>
      <c r="M77" s="47">
        <v>0</v>
      </c>
      <c r="N77" s="168"/>
      <c r="O77" s="73"/>
      <c r="P77" s="36"/>
      <c r="Q77" s="36"/>
      <c r="R77" s="36"/>
      <c r="S77" s="36"/>
      <c r="T77" s="36"/>
      <c r="U77" s="36"/>
    </row>
    <row r="78" spans="1:21" x14ac:dyDescent="0.3">
      <c r="A78" s="143"/>
      <c r="B78" s="116"/>
      <c r="C78" s="21" t="s">
        <v>17</v>
      </c>
      <c r="D78" s="3"/>
      <c r="E78" s="3"/>
      <c r="F78" s="3"/>
      <c r="G78" s="21"/>
      <c r="H78" s="21"/>
      <c r="I78" s="47"/>
      <c r="J78" s="38"/>
      <c r="K78" s="47"/>
      <c r="L78" s="47"/>
      <c r="M78" s="47"/>
      <c r="N78" s="168"/>
      <c r="O78" s="73"/>
      <c r="P78" s="36"/>
      <c r="Q78" s="36"/>
      <c r="R78" s="36"/>
      <c r="S78" s="36"/>
      <c r="T78" s="36"/>
      <c r="U78" s="36"/>
    </row>
    <row r="79" spans="1:21" x14ac:dyDescent="0.3">
      <c r="A79" s="144"/>
      <c r="B79" s="117"/>
      <c r="C79" s="21" t="s">
        <v>18</v>
      </c>
      <c r="D79" s="3"/>
      <c r="E79" s="3"/>
      <c r="F79" s="3"/>
      <c r="G79" s="2"/>
      <c r="H79" s="2"/>
      <c r="I79" s="47"/>
      <c r="J79" s="47"/>
      <c r="K79" s="47"/>
      <c r="L79" s="47"/>
      <c r="M79" s="47"/>
      <c r="N79" s="168"/>
      <c r="O79" s="73"/>
      <c r="P79" s="36"/>
      <c r="Q79" s="36"/>
      <c r="R79" s="36"/>
      <c r="S79" s="36"/>
      <c r="T79" s="36"/>
      <c r="U79" s="36"/>
    </row>
    <row r="80" spans="1:21" ht="15" customHeight="1" x14ac:dyDescent="0.3">
      <c r="A80" s="142" t="s">
        <v>34</v>
      </c>
      <c r="B80" s="115" t="s">
        <v>70</v>
      </c>
      <c r="C80" s="21" t="s">
        <v>28</v>
      </c>
      <c r="D80" s="49">
        <v>701</v>
      </c>
      <c r="E80" s="56" t="s">
        <v>46</v>
      </c>
      <c r="F80" s="56" t="s">
        <v>47</v>
      </c>
      <c r="G80" s="58">
        <v>3120000000</v>
      </c>
      <c r="H80" s="49"/>
      <c r="I80" s="47">
        <f>I84+I83</f>
        <v>989302.76</v>
      </c>
      <c r="J80" s="47">
        <f>J84+J83+J82</f>
        <v>1040600</v>
      </c>
      <c r="K80" s="47">
        <f t="shared" ref="K80:L80" si="32">K84+K83</f>
        <v>0</v>
      </c>
      <c r="L80" s="47">
        <f t="shared" si="32"/>
        <v>0</v>
      </c>
      <c r="M80" s="47">
        <f t="shared" ref="M80" si="33">M84+M83</f>
        <v>0</v>
      </c>
      <c r="N80" s="121" t="s">
        <v>127</v>
      </c>
      <c r="O80" s="3"/>
      <c r="P80" s="7"/>
      <c r="Q80" s="7"/>
      <c r="R80" s="7"/>
      <c r="S80" s="7"/>
      <c r="T80" s="7"/>
      <c r="U80" s="7"/>
    </row>
    <row r="81" spans="1:21" ht="20.25" customHeight="1" x14ac:dyDescent="0.3">
      <c r="A81" s="143"/>
      <c r="B81" s="116"/>
      <c r="C81" s="12" t="s">
        <v>14</v>
      </c>
      <c r="D81" s="58"/>
      <c r="E81" s="58"/>
      <c r="F81" s="58"/>
      <c r="G81" s="1"/>
      <c r="H81" s="1"/>
      <c r="I81" s="47"/>
      <c r="J81" s="47"/>
      <c r="K81" s="47"/>
      <c r="L81" s="47"/>
      <c r="M81" s="47"/>
      <c r="N81" s="122"/>
      <c r="O81" s="2"/>
      <c r="P81" s="6"/>
      <c r="Q81" s="7"/>
      <c r="R81" s="7"/>
      <c r="S81" s="7"/>
      <c r="T81" s="7"/>
      <c r="U81" s="7"/>
    </row>
    <row r="82" spans="1:21" x14ac:dyDescent="0.3">
      <c r="A82" s="143"/>
      <c r="B82" s="116"/>
      <c r="C82" s="12" t="s">
        <v>15</v>
      </c>
      <c r="D82" s="58"/>
      <c r="E82" s="56"/>
      <c r="F82" s="56"/>
      <c r="G82" s="58"/>
      <c r="H82" s="49"/>
      <c r="I82" s="47"/>
      <c r="J82" s="38"/>
      <c r="K82" s="47"/>
      <c r="L82" s="47"/>
      <c r="M82" s="47"/>
      <c r="N82" s="122"/>
      <c r="O82" s="2"/>
      <c r="P82" s="6"/>
      <c r="Q82" s="7"/>
      <c r="R82" s="7"/>
      <c r="S82" s="7"/>
      <c r="T82" s="7"/>
      <c r="U82" s="7"/>
    </row>
    <row r="83" spans="1:21" s="26" customFormat="1" ht="52.8" x14ac:dyDescent="0.3">
      <c r="A83" s="143"/>
      <c r="B83" s="116"/>
      <c r="C83" s="127" t="s">
        <v>16</v>
      </c>
      <c r="D83" s="49">
        <v>701</v>
      </c>
      <c r="E83" s="56" t="s">
        <v>46</v>
      </c>
      <c r="F83" s="56" t="s">
        <v>47</v>
      </c>
      <c r="G83" s="58">
        <v>3120000000</v>
      </c>
      <c r="H83" s="49">
        <v>200</v>
      </c>
      <c r="I83" s="42">
        <v>986552.76</v>
      </c>
      <c r="J83" s="57">
        <v>1030600</v>
      </c>
      <c r="K83" s="47">
        <v>0</v>
      </c>
      <c r="L83" s="47">
        <v>0</v>
      </c>
      <c r="M83" s="47">
        <v>0</v>
      </c>
      <c r="N83" s="122"/>
      <c r="O83" s="9" t="s">
        <v>4</v>
      </c>
      <c r="P83" s="7" t="s">
        <v>3</v>
      </c>
      <c r="Q83" s="55">
        <v>9</v>
      </c>
      <c r="R83" s="55">
        <v>10</v>
      </c>
      <c r="S83" s="55"/>
      <c r="T83" s="55"/>
      <c r="U83" s="55"/>
    </row>
    <row r="84" spans="1:21" x14ac:dyDescent="0.3">
      <c r="A84" s="143"/>
      <c r="B84" s="116"/>
      <c r="C84" s="129"/>
      <c r="D84" s="49">
        <v>701</v>
      </c>
      <c r="E84" s="56" t="s">
        <v>46</v>
      </c>
      <c r="F84" s="56" t="s">
        <v>47</v>
      </c>
      <c r="G84" s="58">
        <v>3120000000</v>
      </c>
      <c r="H84" s="49">
        <v>800</v>
      </c>
      <c r="I84" s="42">
        <v>2750</v>
      </c>
      <c r="J84" s="57">
        <v>10000</v>
      </c>
      <c r="K84" s="47">
        <v>0</v>
      </c>
      <c r="L84" s="47">
        <v>0</v>
      </c>
      <c r="M84" s="47">
        <v>0</v>
      </c>
      <c r="N84" s="122"/>
      <c r="O84" s="9"/>
      <c r="P84" s="7"/>
      <c r="Q84" s="55"/>
      <c r="R84" s="55"/>
      <c r="S84" s="55"/>
      <c r="T84" s="55"/>
      <c r="U84" s="55"/>
    </row>
    <row r="85" spans="1:21" ht="30" customHeight="1" x14ac:dyDescent="0.3">
      <c r="A85" s="143"/>
      <c r="B85" s="116"/>
      <c r="C85" s="21" t="s">
        <v>17</v>
      </c>
      <c r="D85" s="3"/>
      <c r="E85" s="3"/>
      <c r="F85" s="3"/>
      <c r="G85" s="21"/>
      <c r="H85" s="21"/>
      <c r="I85" s="47"/>
      <c r="J85" s="38"/>
      <c r="K85" s="47"/>
      <c r="L85" s="47"/>
      <c r="M85" s="47"/>
      <c r="N85" s="122"/>
      <c r="O85" s="2"/>
      <c r="P85" s="6"/>
      <c r="Q85" s="7"/>
      <c r="R85" s="7"/>
      <c r="S85" s="7"/>
      <c r="T85" s="7"/>
      <c r="U85" s="7"/>
    </row>
    <row r="86" spans="1:21" x14ac:dyDescent="0.3">
      <c r="A86" s="144"/>
      <c r="B86" s="117"/>
      <c r="C86" s="21" t="s">
        <v>18</v>
      </c>
      <c r="D86" s="3"/>
      <c r="E86" s="3"/>
      <c r="F86" s="3"/>
      <c r="G86" s="2"/>
      <c r="H86" s="2"/>
      <c r="I86" s="47"/>
      <c r="J86" s="38"/>
      <c r="K86" s="47"/>
      <c r="L86" s="47"/>
      <c r="M86" s="47"/>
      <c r="N86" s="123"/>
      <c r="O86" s="2"/>
      <c r="P86" s="6"/>
      <c r="Q86" s="7"/>
      <c r="R86" s="7"/>
      <c r="S86" s="7"/>
      <c r="T86" s="7"/>
      <c r="U86" s="7"/>
    </row>
    <row r="87" spans="1:21" x14ac:dyDescent="0.3">
      <c r="A87" s="142" t="s">
        <v>35</v>
      </c>
      <c r="B87" s="115" t="s">
        <v>69</v>
      </c>
      <c r="C87" s="21" t="s">
        <v>28</v>
      </c>
      <c r="D87" s="49">
        <v>701</v>
      </c>
      <c r="E87" s="56" t="s">
        <v>46</v>
      </c>
      <c r="F87" s="56" t="s">
        <v>47</v>
      </c>
      <c r="G87" s="58">
        <v>3120000000</v>
      </c>
      <c r="H87" s="29"/>
      <c r="I87" s="47">
        <f>I90</f>
        <v>100000</v>
      </c>
      <c r="J87" s="38">
        <f t="shared" ref="J87:K87" si="34">J90</f>
        <v>280650</v>
      </c>
      <c r="K87" s="47">
        <f t="shared" si="34"/>
        <v>0</v>
      </c>
      <c r="L87" s="47">
        <f t="shared" ref="L87:M87" si="35">L90</f>
        <v>0</v>
      </c>
      <c r="M87" s="47">
        <f t="shared" si="35"/>
        <v>0</v>
      </c>
      <c r="N87" s="135" t="s">
        <v>127</v>
      </c>
      <c r="O87" s="2"/>
      <c r="P87" s="6"/>
      <c r="Q87" s="7"/>
      <c r="R87" s="7"/>
      <c r="S87" s="7"/>
      <c r="T87" s="7"/>
      <c r="U87" s="7"/>
    </row>
    <row r="88" spans="1:21" ht="26.25" customHeight="1" x14ac:dyDescent="0.3">
      <c r="A88" s="143"/>
      <c r="B88" s="116"/>
      <c r="C88" s="12" t="s">
        <v>14</v>
      </c>
      <c r="D88" s="58"/>
      <c r="E88" s="58"/>
      <c r="F88" s="58"/>
      <c r="G88" s="1"/>
      <c r="H88" s="1"/>
      <c r="I88" s="47"/>
      <c r="J88" s="38"/>
      <c r="K88" s="47"/>
      <c r="L88" s="47"/>
      <c r="M88" s="47"/>
      <c r="N88" s="135"/>
      <c r="O88" s="2"/>
      <c r="P88" s="6"/>
      <c r="Q88" s="7"/>
      <c r="R88" s="7"/>
      <c r="S88" s="7"/>
      <c r="T88" s="7"/>
      <c r="U88" s="7"/>
    </row>
    <row r="89" spans="1:21" x14ac:dyDescent="0.3">
      <c r="A89" s="143"/>
      <c r="B89" s="116"/>
      <c r="C89" s="12" t="s">
        <v>15</v>
      </c>
      <c r="D89" s="58"/>
      <c r="E89" s="58"/>
      <c r="F89" s="58"/>
      <c r="G89" s="1"/>
      <c r="H89" s="1"/>
      <c r="I89" s="47"/>
      <c r="J89" s="38"/>
      <c r="K89" s="47"/>
      <c r="L89" s="47"/>
      <c r="M89" s="47"/>
      <c r="N89" s="135"/>
      <c r="O89" s="2"/>
      <c r="P89" s="6"/>
      <c r="Q89" s="7"/>
      <c r="R89" s="7"/>
      <c r="S89" s="7"/>
      <c r="T89" s="7"/>
      <c r="U89" s="7"/>
    </row>
    <row r="90" spans="1:21" ht="52.8" x14ac:dyDescent="0.3">
      <c r="A90" s="143"/>
      <c r="B90" s="116"/>
      <c r="C90" s="127" t="s">
        <v>16</v>
      </c>
      <c r="D90" s="115">
        <v>701</v>
      </c>
      <c r="E90" s="136" t="s">
        <v>46</v>
      </c>
      <c r="F90" s="115">
        <v>13</v>
      </c>
      <c r="G90" s="115">
        <v>3120000000</v>
      </c>
      <c r="H90" s="115">
        <v>200</v>
      </c>
      <c r="I90" s="130">
        <v>100000</v>
      </c>
      <c r="J90" s="131">
        <v>280650</v>
      </c>
      <c r="K90" s="132">
        <v>0</v>
      </c>
      <c r="L90" s="132">
        <v>0</v>
      </c>
      <c r="M90" s="132">
        <v>0</v>
      </c>
      <c r="N90" s="135"/>
      <c r="O90" s="9" t="s">
        <v>10</v>
      </c>
      <c r="P90" s="7" t="s">
        <v>3</v>
      </c>
      <c r="Q90" s="7">
        <v>5</v>
      </c>
      <c r="R90" s="7">
        <v>6</v>
      </c>
      <c r="S90" s="7"/>
      <c r="T90" s="7"/>
      <c r="U90" s="7"/>
    </row>
    <row r="91" spans="1:21" ht="68.25" customHeight="1" x14ac:dyDescent="0.3">
      <c r="A91" s="143"/>
      <c r="B91" s="116"/>
      <c r="C91" s="128"/>
      <c r="D91" s="116"/>
      <c r="E91" s="138"/>
      <c r="F91" s="116"/>
      <c r="G91" s="116"/>
      <c r="H91" s="116"/>
      <c r="I91" s="130"/>
      <c r="J91" s="131"/>
      <c r="K91" s="133"/>
      <c r="L91" s="133"/>
      <c r="M91" s="133"/>
      <c r="N91" s="135"/>
      <c r="O91" s="9" t="s">
        <v>5</v>
      </c>
      <c r="P91" s="7" t="s">
        <v>6</v>
      </c>
      <c r="Q91" s="47">
        <v>3200000</v>
      </c>
      <c r="R91" s="47">
        <v>3300000</v>
      </c>
      <c r="S91" s="47"/>
      <c r="T91" s="47"/>
      <c r="U91" s="47"/>
    </row>
    <row r="92" spans="1:21" ht="138.75" customHeight="1" x14ac:dyDescent="0.3">
      <c r="A92" s="143"/>
      <c r="B92" s="116"/>
      <c r="C92" s="129"/>
      <c r="D92" s="117"/>
      <c r="E92" s="137"/>
      <c r="F92" s="117"/>
      <c r="G92" s="117"/>
      <c r="H92" s="117"/>
      <c r="I92" s="130"/>
      <c r="J92" s="131"/>
      <c r="K92" s="134"/>
      <c r="L92" s="134"/>
      <c r="M92" s="134"/>
      <c r="N92" s="135"/>
      <c r="O92" s="9" t="s">
        <v>11</v>
      </c>
      <c r="P92" s="7" t="s">
        <v>52</v>
      </c>
      <c r="Q92" s="20">
        <v>13</v>
      </c>
      <c r="R92" s="20">
        <v>14</v>
      </c>
      <c r="S92" s="20"/>
      <c r="T92" s="20"/>
      <c r="U92" s="20"/>
    </row>
    <row r="93" spans="1:21" x14ac:dyDescent="0.3">
      <c r="A93" s="143"/>
      <c r="B93" s="116"/>
      <c r="C93" s="21" t="s">
        <v>17</v>
      </c>
      <c r="D93" s="3"/>
      <c r="E93" s="3"/>
      <c r="F93" s="3"/>
      <c r="G93" s="21"/>
      <c r="H93" s="21"/>
      <c r="I93" s="47"/>
      <c r="J93" s="47"/>
      <c r="K93" s="47"/>
      <c r="L93" s="47"/>
      <c r="M93" s="47"/>
      <c r="N93" s="135"/>
      <c r="O93" s="2"/>
      <c r="P93" s="6"/>
      <c r="Q93" s="7"/>
      <c r="R93" s="7"/>
      <c r="S93" s="7"/>
      <c r="T93" s="7"/>
      <c r="U93" s="7"/>
    </row>
    <row r="94" spans="1:21" ht="18.75" customHeight="1" x14ac:dyDescent="0.3">
      <c r="A94" s="144"/>
      <c r="B94" s="117"/>
      <c r="C94" s="21" t="s">
        <v>18</v>
      </c>
      <c r="D94" s="3"/>
      <c r="E94" s="3"/>
      <c r="F94" s="3"/>
      <c r="G94" s="2"/>
      <c r="H94" s="2"/>
      <c r="I94" s="47"/>
      <c r="J94" s="47"/>
      <c r="K94" s="47"/>
      <c r="L94" s="47"/>
      <c r="M94" s="47"/>
      <c r="N94" s="135"/>
      <c r="O94" s="2"/>
      <c r="P94" s="6"/>
      <c r="Q94" s="7"/>
      <c r="R94" s="7"/>
      <c r="S94" s="7"/>
      <c r="T94" s="7"/>
      <c r="U94" s="7"/>
    </row>
    <row r="95" spans="1:21" ht="18.75" customHeight="1" x14ac:dyDescent="0.3">
      <c r="A95" s="142" t="s">
        <v>36</v>
      </c>
      <c r="B95" s="115" t="s">
        <v>68</v>
      </c>
      <c r="C95" s="21" t="s">
        <v>28</v>
      </c>
      <c r="D95" s="33">
        <v>701</v>
      </c>
      <c r="E95" s="33" t="s">
        <v>46</v>
      </c>
      <c r="F95" s="33" t="s">
        <v>47</v>
      </c>
      <c r="G95" s="3">
        <v>3120000000</v>
      </c>
      <c r="H95" s="29"/>
      <c r="I95" s="47">
        <f>I98</f>
        <v>2088198.38</v>
      </c>
      <c r="J95" s="47">
        <f t="shared" ref="J95:K95" si="36">J98</f>
        <v>2705825.6</v>
      </c>
      <c r="K95" s="47">
        <f t="shared" si="36"/>
        <v>0</v>
      </c>
      <c r="L95" s="47">
        <f t="shared" ref="L95:M95" si="37">L98</f>
        <v>0</v>
      </c>
      <c r="M95" s="47">
        <f t="shared" si="37"/>
        <v>0</v>
      </c>
      <c r="N95" s="135" t="s">
        <v>127</v>
      </c>
      <c r="O95" s="2"/>
      <c r="P95" s="6"/>
      <c r="Q95" s="7"/>
      <c r="R95" s="7"/>
      <c r="S95" s="7"/>
      <c r="T95" s="7"/>
      <c r="U95" s="7"/>
    </row>
    <row r="96" spans="1:21" ht="26.25" customHeight="1" x14ac:dyDescent="0.3">
      <c r="A96" s="143"/>
      <c r="B96" s="116"/>
      <c r="C96" s="12" t="s">
        <v>14</v>
      </c>
      <c r="D96" s="32"/>
      <c r="E96" s="32"/>
      <c r="F96" s="32"/>
      <c r="G96" s="12"/>
      <c r="H96" s="58"/>
      <c r="I96" s="47"/>
      <c r="J96" s="47"/>
      <c r="K96" s="47"/>
      <c r="L96" s="47"/>
      <c r="M96" s="47"/>
      <c r="N96" s="135"/>
      <c r="O96" s="73"/>
      <c r="P96" s="36"/>
      <c r="Q96" s="36"/>
      <c r="R96" s="36"/>
      <c r="S96" s="36"/>
      <c r="T96" s="36"/>
      <c r="U96" s="36"/>
    </row>
    <row r="97" spans="1:21" x14ac:dyDescent="0.3">
      <c r="A97" s="143"/>
      <c r="B97" s="116"/>
      <c r="C97" s="12" t="s">
        <v>15</v>
      </c>
      <c r="D97" s="32"/>
      <c r="E97" s="32"/>
      <c r="F97" s="32"/>
      <c r="G97" s="1"/>
      <c r="H97" s="28"/>
      <c r="I97" s="47"/>
      <c r="J97" s="47"/>
      <c r="K97" s="47"/>
      <c r="L97" s="47"/>
      <c r="M97" s="47"/>
      <c r="N97" s="135"/>
      <c r="O97" s="73"/>
      <c r="P97" s="36"/>
      <c r="Q97" s="36"/>
      <c r="R97" s="36"/>
      <c r="S97" s="36"/>
      <c r="T97" s="36"/>
      <c r="U97" s="36"/>
    </row>
    <row r="98" spans="1:21" x14ac:dyDescent="0.3">
      <c r="A98" s="143"/>
      <c r="B98" s="116"/>
      <c r="C98" s="12" t="s">
        <v>16</v>
      </c>
      <c r="D98" s="32" t="s">
        <v>51</v>
      </c>
      <c r="E98" s="32" t="s">
        <v>46</v>
      </c>
      <c r="F98" s="32" t="s">
        <v>47</v>
      </c>
      <c r="G98" s="28">
        <v>3120000000</v>
      </c>
      <c r="H98" s="28">
        <v>200</v>
      </c>
      <c r="I98" s="42">
        <v>2088198.38</v>
      </c>
      <c r="J98" s="42">
        <v>2705825.6</v>
      </c>
      <c r="K98" s="42">
        <v>0</v>
      </c>
      <c r="L98" s="42">
        <v>0</v>
      </c>
      <c r="M98" s="42">
        <v>0</v>
      </c>
      <c r="N98" s="135"/>
      <c r="O98" s="73"/>
      <c r="P98" s="36"/>
      <c r="Q98" s="36"/>
      <c r="R98" s="36"/>
      <c r="S98" s="36"/>
      <c r="T98" s="36"/>
      <c r="U98" s="36"/>
    </row>
    <row r="99" spans="1:21" x14ac:dyDescent="0.3">
      <c r="A99" s="143"/>
      <c r="B99" s="116"/>
      <c r="C99" s="21" t="s">
        <v>17</v>
      </c>
      <c r="D99" s="33"/>
      <c r="E99" s="33"/>
      <c r="F99" s="33"/>
      <c r="G99" s="3"/>
      <c r="H99" s="3"/>
      <c r="I99" s="47"/>
      <c r="J99" s="47"/>
      <c r="K99" s="47"/>
      <c r="L99" s="47"/>
      <c r="M99" s="47"/>
      <c r="N99" s="135"/>
      <c r="O99" s="73"/>
      <c r="P99" s="36"/>
      <c r="Q99" s="36"/>
      <c r="R99" s="36"/>
      <c r="S99" s="36"/>
      <c r="T99" s="36"/>
      <c r="U99" s="36"/>
    </row>
    <row r="100" spans="1:21" x14ac:dyDescent="0.3">
      <c r="A100" s="144"/>
      <c r="B100" s="117"/>
      <c r="C100" s="21" t="s">
        <v>18</v>
      </c>
      <c r="D100" s="33"/>
      <c r="E100" s="33"/>
      <c r="F100" s="33"/>
      <c r="G100" s="2"/>
      <c r="H100" s="2"/>
      <c r="I100" s="47"/>
      <c r="J100" s="47"/>
      <c r="K100" s="47"/>
      <c r="L100" s="47"/>
      <c r="M100" s="47"/>
      <c r="N100" s="135"/>
      <c r="O100" s="73"/>
      <c r="P100" s="36"/>
      <c r="Q100" s="36"/>
      <c r="R100" s="36"/>
      <c r="S100" s="36"/>
      <c r="T100" s="36"/>
      <c r="U100" s="36"/>
    </row>
    <row r="101" spans="1:21" x14ac:dyDescent="0.3">
      <c r="A101" s="142" t="s">
        <v>37</v>
      </c>
      <c r="B101" s="115" t="s">
        <v>67</v>
      </c>
      <c r="C101" s="21" t="s">
        <v>28</v>
      </c>
      <c r="D101" s="32" t="s">
        <v>51</v>
      </c>
      <c r="E101" s="32" t="s">
        <v>46</v>
      </c>
      <c r="F101" s="32" t="s">
        <v>47</v>
      </c>
      <c r="G101" s="28">
        <v>3120000000</v>
      </c>
      <c r="H101" s="29"/>
      <c r="I101" s="47">
        <f>I104</f>
        <v>640532.89</v>
      </c>
      <c r="J101" s="47">
        <f t="shared" ref="J101:K101" si="38">J104</f>
        <v>594296</v>
      </c>
      <c r="K101" s="47">
        <f t="shared" si="38"/>
        <v>0</v>
      </c>
      <c r="L101" s="47">
        <f t="shared" ref="L101:M101" si="39">L104</f>
        <v>0</v>
      </c>
      <c r="M101" s="47">
        <f t="shared" si="39"/>
        <v>0</v>
      </c>
      <c r="N101" s="135" t="s">
        <v>127</v>
      </c>
      <c r="O101" s="3"/>
      <c r="P101" s="7"/>
      <c r="Q101" s="7"/>
      <c r="R101" s="7"/>
      <c r="S101" s="7"/>
      <c r="T101" s="7"/>
      <c r="U101" s="7"/>
    </row>
    <row r="102" spans="1:21" ht="26.25" customHeight="1" x14ac:dyDescent="0.3">
      <c r="A102" s="143"/>
      <c r="B102" s="116"/>
      <c r="C102" s="12" t="s">
        <v>14</v>
      </c>
      <c r="D102" s="58"/>
      <c r="E102" s="58"/>
      <c r="F102" s="58"/>
      <c r="G102" s="1"/>
      <c r="H102" s="28"/>
      <c r="I102" s="47"/>
      <c r="J102" s="47"/>
      <c r="K102" s="47"/>
      <c r="L102" s="47"/>
      <c r="M102" s="47"/>
      <c r="N102" s="135"/>
      <c r="O102" s="73"/>
      <c r="P102" s="36"/>
      <c r="Q102" s="36"/>
      <c r="R102" s="36"/>
      <c r="S102" s="36"/>
      <c r="T102" s="36"/>
      <c r="U102" s="36"/>
    </row>
    <row r="103" spans="1:21" x14ac:dyDescent="0.3">
      <c r="A103" s="143"/>
      <c r="B103" s="116"/>
      <c r="C103" s="12" t="s">
        <v>15</v>
      </c>
      <c r="D103" s="58"/>
      <c r="E103" s="58"/>
      <c r="F103" s="58"/>
      <c r="G103" s="1"/>
      <c r="H103" s="28"/>
      <c r="I103" s="47"/>
      <c r="J103" s="47"/>
      <c r="K103" s="47"/>
      <c r="L103" s="47"/>
      <c r="M103" s="47"/>
      <c r="N103" s="135"/>
      <c r="O103" s="73"/>
      <c r="P103" s="36"/>
      <c r="Q103" s="36"/>
      <c r="R103" s="36"/>
      <c r="S103" s="36"/>
      <c r="T103" s="36"/>
      <c r="U103" s="36"/>
    </row>
    <row r="104" spans="1:21" x14ac:dyDescent="0.3">
      <c r="A104" s="143"/>
      <c r="B104" s="116"/>
      <c r="C104" s="12" t="s">
        <v>16</v>
      </c>
      <c r="D104" s="32" t="s">
        <v>51</v>
      </c>
      <c r="E104" s="32" t="s">
        <v>46</v>
      </c>
      <c r="F104" s="32" t="s">
        <v>47</v>
      </c>
      <c r="G104" s="28">
        <v>3120000000</v>
      </c>
      <c r="H104" s="28">
        <v>200</v>
      </c>
      <c r="I104" s="42">
        <v>640532.89</v>
      </c>
      <c r="J104" s="42">
        <v>594296</v>
      </c>
      <c r="K104" s="42">
        <v>0</v>
      </c>
      <c r="L104" s="42">
        <v>0</v>
      </c>
      <c r="M104" s="42">
        <v>0</v>
      </c>
      <c r="N104" s="135"/>
      <c r="O104" s="73"/>
      <c r="P104" s="36"/>
      <c r="Q104" s="36"/>
      <c r="R104" s="36"/>
      <c r="S104" s="36"/>
      <c r="T104" s="36"/>
      <c r="U104" s="36"/>
    </row>
    <row r="105" spans="1:21" ht="28.5" customHeight="1" x14ac:dyDescent="0.3">
      <c r="A105" s="143"/>
      <c r="B105" s="116"/>
      <c r="C105" s="21" t="s">
        <v>17</v>
      </c>
      <c r="D105" s="3"/>
      <c r="E105" s="3"/>
      <c r="F105" s="3"/>
      <c r="G105" s="21"/>
      <c r="H105" s="21"/>
      <c r="I105" s="47"/>
      <c r="J105" s="47"/>
      <c r="K105" s="47"/>
      <c r="L105" s="47"/>
      <c r="M105" s="47"/>
      <c r="N105" s="135"/>
      <c r="O105" s="73"/>
      <c r="P105" s="36"/>
      <c r="Q105" s="36"/>
      <c r="R105" s="36"/>
      <c r="S105" s="36"/>
      <c r="T105" s="36"/>
      <c r="U105" s="36"/>
    </row>
    <row r="106" spans="1:21" ht="26.25" customHeight="1" x14ac:dyDescent="0.3">
      <c r="A106" s="144"/>
      <c r="B106" s="117"/>
      <c r="C106" s="21" t="s">
        <v>18</v>
      </c>
      <c r="D106" s="3"/>
      <c r="E106" s="3"/>
      <c r="F106" s="3"/>
      <c r="G106" s="2"/>
      <c r="H106" s="2"/>
      <c r="I106" s="47"/>
      <c r="J106" s="47"/>
      <c r="K106" s="47"/>
      <c r="L106" s="47"/>
      <c r="M106" s="47"/>
      <c r="N106" s="135"/>
      <c r="O106" s="73"/>
      <c r="P106" s="36"/>
      <c r="Q106" s="36"/>
      <c r="R106" s="36"/>
      <c r="S106" s="36"/>
      <c r="T106" s="36"/>
      <c r="U106" s="36"/>
    </row>
    <row r="107" spans="1:21" ht="26.25" customHeight="1" x14ac:dyDescent="0.3">
      <c r="A107" s="142" t="s">
        <v>38</v>
      </c>
      <c r="B107" s="115" t="s">
        <v>66</v>
      </c>
      <c r="C107" s="21" t="s">
        <v>28</v>
      </c>
      <c r="D107" s="32" t="s">
        <v>51</v>
      </c>
      <c r="E107" s="32" t="s">
        <v>46</v>
      </c>
      <c r="F107" s="32" t="s">
        <v>47</v>
      </c>
      <c r="G107" s="58">
        <v>3120000000</v>
      </c>
      <c r="H107" s="3"/>
      <c r="I107" s="47">
        <f>I110</f>
        <v>3130280.61</v>
      </c>
      <c r="J107" s="47">
        <f>J110</f>
        <v>5227329.03</v>
      </c>
      <c r="K107" s="47">
        <f t="shared" ref="K107:L107" si="40">K110</f>
        <v>0</v>
      </c>
      <c r="L107" s="47">
        <f t="shared" si="40"/>
        <v>0</v>
      </c>
      <c r="M107" s="47">
        <f t="shared" ref="M107" si="41">M110</f>
        <v>0</v>
      </c>
      <c r="N107" s="135" t="s">
        <v>127</v>
      </c>
      <c r="O107" s="3"/>
      <c r="P107" s="7"/>
      <c r="Q107" s="7"/>
      <c r="R107" s="7"/>
      <c r="S107" s="7"/>
      <c r="T107" s="7"/>
      <c r="U107" s="7"/>
    </row>
    <row r="108" spans="1:21" ht="37.5" customHeight="1" x14ac:dyDescent="0.3">
      <c r="A108" s="143"/>
      <c r="B108" s="116"/>
      <c r="C108" s="12" t="s">
        <v>14</v>
      </c>
      <c r="D108" s="58"/>
      <c r="E108" s="58"/>
      <c r="F108" s="58"/>
      <c r="G108" s="12"/>
      <c r="H108" s="58"/>
      <c r="I108" s="47"/>
      <c r="J108" s="47"/>
      <c r="K108" s="47"/>
      <c r="L108" s="47"/>
      <c r="M108" s="47"/>
      <c r="N108" s="135"/>
      <c r="O108" s="73"/>
      <c r="P108" s="36"/>
      <c r="Q108" s="36"/>
      <c r="R108" s="36"/>
      <c r="S108" s="36"/>
      <c r="T108" s="36"/>
      <c r="U108" s="36"/>
    </row>
    <row r="109" spans="1:21" x14ac:dyDescent="0.3">
      <c r="A109" s="143"/>
      <c r="B109" s="116"/>
      <c r="C109" s="12" t="s">
        <v>15</v>
      </c>
      <c r="D109" s="58"/>
      <c r="E109" s="58"/>
      <c r="F109" s="58"/>
      <c r="G109" s="1"/>
      <c r="H109" s="58"/>
      <c r="I109" s="47"/>
      <c r="J109" s="47"/>
      <c r="K109" s="47"/>
      <c r="L109" s="47"/>
      <c r="M109" s="47"/>
      <c r="N109" s="135"/>
      <c r="O109" s="73"/>
      <c r="P109" s="36"/>
      <c r="Q109" s="36"/>
      <c r="R109" s="36"/>
      <c r="S109" s="36"/>
      <c r="T109" s="36"/>
      <c r="U109" s="36"/>
    </row>
    <row r="110" spans="1:21" ht="33" customHeight="1" x14ac:dyDescent="0.3">
      <c r="A110" s="143"/>
      <c r="B110" s="116"/>
      <c r="C110" s="12" t="s">
        <v>16</v>
      </c>
      <c r="D110" s="32" t="s">
        <v>51</v>
      </c>
      <c r="E110" s="32" t="s">
        <v>46</v>
      </c>
      <c r="F110" s="32" t="s">
        <v>47</v>
      </c>
      <c r="G110" s="58">
        <v>3120000000</v>
      </c>
      <c r="H110" s="58">
        <v>200</v>
      </c>
      <c r="I110" s="47">
        <v>3130280.61</v>
      </c>
      <c r="J110" s="47">
        <v>5227329.03</v>
      </c>
      <c r="K110" s="47">
        <v>0</v>
      </c>
      <c r="L110" s="47">
        <v>0</v>
      </c>
      <c r="M110" s="47">
        <v>0</v>
      </c>
      <c r="N110" s="135"/>
      <c r="O110" s="73"/>
      <c r="P110" s="36"/>
      <c r="Q110" s="36"/>
      <c r="R110" s="36"/>
      <c r="S110" s="36"/>
      <c r="T110" s="36"/>
      <c r="U110" s="36"/>
    </row>
    <row r="111" spans="1:21" x14ac:dyDescent="0.3">
      <c r="A111" s="143"/>
      <c r="B111" s="116"/>
      <c r="C111" s="21" t="s">
        <v>17</v>
      </c>
      <c r="D111" s="3"/>
      <c r="E111" s="3"/>
      <c r="F111" s="3"/>
      <c r="G111" s="21"/>
      <c r="H111" s="21"/>
      <c r="I111" s="47"/>
      <c r="J111" s="47"/>
      <c r="K111" s="47"/>
      <c r="L111" s="47"/>
      <c r="M111" s="47"/>
      <c r="N111" s="135"/>
      <c r="O111" s="73"/>
      <c r="P111" s="36"/>
      <c r="Q111" s="36"/>
      <c r="R111" s="36"/>
      <c r="S111" s="36"/>
      <c r="T111" s="36"/>
      <c r="U111" s="36"/>
    </row>
    <row r="112" spans="1:21" x14ac:dyDescent="0.3">
      <c r="A112" s="144"/>
      <c r="B112" s="117"/>
      <c r="C112" s="21" t="s">
        <v>18</v>
      </c>
      <c r="D112" s="3"/>
      <c r="E112" s="3"/>
      <c r="F112" s="3"/>
      <c r="G112" s="2"/>
      <c r="H112" s="2"/>
      <c r="I112" s="47"/>
      <c r="J112" s="47"/>
      <c r="K112" s="47"/>
      <c r="L112" s="47"/>
      <c r="M112" s="47"/>
      <c r="N112" s="135"/>
      <c r="O112" s="73"/>
      <c r="P112" s="36"/>
      <c r="Q112" s="36"/>
      <c r="R112" s="36"/>
      <c r="S112" s="36"/>
      <c r="T112" s="36"/>
      <c r="U112" s="36"/>
    </row>
    <row r="113" spans="1:21" s="26" customFormat="1" x14ac:dyDescent="0.3">
      <c r="A113" s="142" t="s">
        <v>54</v>
      </c>
      <c r="B113" s="115" t="s">
        <v>65</v>
      </c>
      <c r="C113" s="21" t="s">
        <v>28</v>
      </c>
      <c r="D113" s="32" t="s">
        <v>51</v>
      </c>
      <c r="E113" s="32" t="s">
        <v>46</v>
      </c>
      <c r="F113" s="32" t="s">
        <v>47</v>
      </c>
      <c r="G113" s="58">
        <v>3120000000</v>
      </c>
      <c r="H113" s="3"/>
      <c r="I113" s="47">
        <f>I116</f>
        <v>5353539.1100000003</v>
      </c>
      <c r="J113" s="47">
        <f>J116</f>
        <v>5636647.6799999997</v>
      </c>
      <c r="K113" s="47">
        <f>K116</f>
        <v>0</v>
      </c>
      <c r="L113" s="47">
        <f>L116</f>
        <v>0</v>
      </c>
      <c r="M113" s="47">
        <f>M116</f>
        <v>0</v>
      </c>
      <c r="N113" s="135" t="s">
        <v>127</v>
      </c>
      <c r="O113" s="73"/>
      <c r="P113" s="36"/>
      <c r="Q113" s="36"/>
      <c r="R113" s="36"/>
      <c r="S113" s="36"/>
      <c r="T113" s="36"/>
      <c r="U113" s="36"/>
    </row>
    <row r="114" spans="1:21" s="26" customFormat="1" x14ac:dyDescent="0.3">
      <c r="A114" s="143"/>
      <c r="B114" s="116"/>
      <c r="C114" s="12" t="s">
        <v>14</v>
      </c>
      <c r="D114" s="3"/>
      <c r="E114" s="3"/>
      <c r="F114" s="3"/>
      <c r="G114" s="2"/>
      <c r="H114" s="2"/>
      <c r="I114" s="47"/>
      <c r="J114" s="47"/>
      <c r="K114" s="47"/>
      <c r="L114" s="47"/>
      <c r="M114" s="47"/>
      <c r="N114" s="135"/>
      <c r="O114" s="73"/>
      <c r="P114" s="36"/>
      <c r="Q114" s="36"/>
      <c r="R114" s="36"/>
      <c r="S114" s="36"/>
      <c r="T114" s="36"/>
      <c r="U114" s="36"/>
    </row>
    <row r="115" spans="1:21" s="26" customFormat="1" x14ac:dyDescent="0.3">
      <c r="A115" s="143"/>
      <c r="B115" s="116"/>
      <c r="C115" s="12" t="s">
        <v>15</v>
      </c>
      <c r="D115" s="3"/>
      <c r="E115" s="3"/>
      <c r="F115" s="3"/>
      <c r="G115" s="2"/>
      <c r="H115" s="2"/>
      <c r="I115" s="47"/>
      <c r="J115" s="47"/>
      <c r="K115" s="47"/>
      <c r="L115" s="47"/>
      <c r="M115" s="47"/>
      <c r="N115" s="135"/>
      <c r="O115" s="73"/>
      <c r="P115" s="36"/>
      <c r="Q115" s="36"/>
      <c r="R115" s="36"/>
      <c r="S115" s="36"/>
      <c r="T115" s="36"/>
      <c r="U115" s="36"/>
    </row>
    <row r="116" spans="1:21" s="26" customFormat="1" x14ac:dyDescent="0.3">
      <c r="A116" s="143"/>
      <c r="B116" s="116"/>
      <c r="C116" s="12" t="s">
        <v>16</v>
      </c>
      <c r="D116" s="32" t="s">
        <v>51</v>
      </c>
      <c r="E116" s="32" t="s">
        <v>46</v>
      </c>
      <c r="F116" s="32" t="s">
        <v>47</v>
      </c>
      <c r="G116" s="58">
        <v>3120000000</v>
      </c>
      <c r="H116" s="3">
        <v>200</v>
      </c>
      <c r="I116" s="47">
        <v>5353539.1100000003</v>
      </c>
      <c r="J116" s="47">
        <v>5636647.6799999997</v>
      </c>
      <c r="K116" s="47">
        <v>0</v>
      </c>
      <c r="L116" s="47">
        <v>0</v>
      </c>
      <c r="M116" s="47">
        <v>0</v>
      </c>
      <c r="N116" s="135"/>
      <c r="O116" s="73"/>
      <c r="P116" s="36"/>
      <c r="Q116" s="36"/>
      <c r="R116" s="36"/>
      <c r="S116" s="36"/>
      <c r="T116" s="36"/>
      <c r="U116" s="36"/>
    </row>
    <row r="117" spans="1:21" s="26" customFormat="1" x14ac:dyDescent="0.3">
      <c r="A117" s="143"/>
      <c r="B117" s="116"/>
      <c r="C117" s="21" t="s">
        <v>17</v>
      </c>
      <c r="D117" s="3"/>
      <c r="E117" s="3"/>
      <c r="F117" s="3"/>
      <c r="G117" s="2"/>
      <c r="H117" s="2"/>
      <c r="I117" s="47"/>
      <c r="J117" s="47"/>
      <c r="K117" s="47"/>
      <c r="L117" s="47"/>
      <c r="M117" s="47"/>
      <c r="N117" s="135"/>
      <c r="O117" s="73"/>
      <c r="P117" s="36"/>
      <c r="Q117" s="36"/>
      <c r="R117" s="36"/>
      <c r="S117" s="36"/>
      <c r="T117" s="36"/>
      <c r="U117" s="36"/>
    </row>
    <row r="118" spans="1:21" s="26" customFormat="1" x14ac:dyDescent="0.3">
      <c r="A118" s="144"/>
      <c r="B118" s="117"/>
      <c r="C118" s="21" t="s">
        <v>18</v>
      </c>
      <c r="D118" s="3"/>
      <c r="E118" s="3"/>
      <c r="F118" s="3"/>
      <c r="G118" s="2"/>
      <c r="H118" s="2"/>
      <c r="I118" s="47"/>
      <c r="J118" s="47"/>
      <c r="K118" s="47"/>
      <c r="L118" s="47"/>
      <c r="M118" s="47"/>
      <c r="N118" s="135"/>
      <c r="O118" s="73"/>
      <c r="P118" s="36"/>
      <c r="Q118" s="36"/>
      <c r="R118" s="36"/>
      <c r="S118" s="36"/>
      <c r="T118" s="36"/>
      <c r="U118" s="36"/>
    </row>
    <row r="119" spans="1:21" s="26" customFormat="1" ht="15" customHeight="1" x14ac:dyDescent="0.3">
      <c r="A119" s="142" t="s">
        <v>55</v>
      </c>
      <c r="B119" s="115" t="s">
        <v>64</v>
      </c>
      <c r="C119" s="21" t="s">
        <v>28</v>
      </c>
      <c r="D119" s="32" t="s">
        <v>51</v>
      </c>
      <c r="E119" s="32" t="s">
        <v>46</v>
      </c>
      <c r="F119" s="32" t="s">
        <v>47</v>
      </c>
      <c r="G119" s="58">
        <v>3120000000</v>
      </c>
      <c r="H119" s="3"/>
      <c r="I119" s="47">
        <f>I122</f>
        <v>0</v>
      </c>
      <c r="J119" s="47">
        <f>J122+J121+J120</f>
        <v>2083163</v>
      </c>
      <c r="K119" s="47">
        <f>K122</f>
        <v>0</v>
      </c>
      <c r="L119" s="47">
        <f>L122</f>
        <v>0</v>
      </c>
      <c r="M119" s="47">
        <f>M122</f>
        <v>0</v>
      </c>
      <c r="N119" s="135" t="s">
        <v>127</v>
      </c>
      <c r="O119" s="73"/>
      <c r="P119" s="36"/>
      <c r="Q119" s="36"/>
      <c r="R119" s="36"/>
      <c r="S119" s="36"/>
      <c r="T119" s="36"/>
      <c r="U119" s="36"/>
    </row>
    <row r="120" spans="1:21" s="26" customFormat="1" x14ac:dyDescent="0.3">
      <c r="A120" s="143"/>
      <c r="B120" s="116"/>
      <c r="C120" s="12" t="s">
        <v>14</v>
      </c>
      <c r="D120" s="3"/>
      <c r="E120" s="3"/>
      <c r="F120" s="3"/>
      <c r="G120" s="2"/>
      <c r="H120" s="2"/>
      <c r="I120" s="47"/>
      <c r="J120" s="47">
        <v>1416209.89</v>
      </c>
      <c r="K120" s="47"/>
      <c r="L120" s="47"/>
      <c r="M120" s="47"/>
      <c r="N120" s="135"/>
      <c r="O120" s="73"/>
      <c r="P120" s="36"/>
      <c r="Q120" s="36"/>
      <c r="R120" s="36"/>
      <c r="S120" s="36"/>
      <c r="T120" s="36"/>
      <c r="U120" s="36"/>
    </row>
    <row r="121" spans="1:21" s="26" customFormat="1" x14ac:dyDescent="0.3">
      <c r="A121" s="143"/>
      <c r="B121" s="116"/>
      <c r="C121" s="12" t="s">
        <v>15</v>
      </c>
      <c r="D121" s="3">
        <v>701</v>
      </c>
      <c r="E121" s="32" t="s">
        <v>46</v>
      </c>
      <c r="F121" s="32" t="s">
        <v>47</v>
      </c>
      <c r="G121" s="58">
        <v>3120000000</v>
      </c>
      <c r="H121" s="29">
        <v>200</v>
      </c>
      <c r="I121" s="47">
        <v>0</v>
      </c>
      <c r="J121" s="47">
        <v>58153.11</v>
      </c>
      <c r="K121" s="47">
        <v>0</v>
      </c>
      <c r="L121" s="47">
        <v>0</v>
      </c>
      <c r="M121" s="47">
        <v>0</v>
      </c>
      <c r="N121" s="135"/>
      <c r="O121" s="73"/>
      <c r="P121" s="36"/>
      <c r="Q121" s="36"/>
      <c r="R121" s="36"/>
      <c r="S121" s="36"/>
      <c r="T121" s="36"/>
      <c r="U121" s="36"/>
    </row>
    <row r="122" spans="1:21" s="26" customFormat="1" ht="19.5" customHeight="1" x14ac:dyDescent="0.3">
      <c r="A122" s="143"/>
      <c r="B122" s="116"/>
      <c r="C122" s="12" t="s">
        <v>16</v>
      </c>
      <c r="D122" s="3">
        <v>701</v>
      </c>
      <c r="E122" s="32" t="s">
        <v>46</v>
      </c>
      <c r="F122" s="32" t="s">
        <v>47</v>
      </c>
      <c r="G122" s="95">
        <v>3120000000</v>
      </c>
      <c r="H122" s="29">
        <v>200</v>
      </c>
      <c r="I122" s="47"/>
      <c r="J122" s="47">
        <v>608800</v>
      </c>
      <c r="K122" s="47"/>
      <c r="L122" s="47"/>
      <c r="M122" s="47"/>
      <c r="N122" s="135"/>
      <c r="O122" s="73"/>
      <c r="P122" s="36"/>
      <c r="Q122" s="36"/>
      <c r="R122" s="36"/>
      <c r="S122" s="36"/>
      <c r="T122" s="36"/>
      <c r="U122" s="36"/>
    </row>
    <row r="123" spans="1:21" s="26" customFormat="1" ht="24" customHeight="1" x14ac:dyDescent="0.3">
      <c r="A123" s="143"/>
      <c r="B123" s="116"/>
      <c r="C123" s="21" t="s">
        <v>17</v>
      </c>
      <c r="D123" s="3"/>
      <c r="E123" s="3"/>
      <c r="F123" s="3"/>
      <c r="G123" s="2"/>
      <c r="H123" s="2"/>
      <c r="I123" s="47"/>
      <c r="J123" s="47"/>
      <c r="K123" s="47"/>
      <c r="L123" s="47"/>
      <c r="M123" s="47"/>
      <c r="N123" s="135"/>
      <c r="O123" s="73"/>
      <c r="P123" s="36"/>
      <c r="Q123" s="36"/>
      <c r="R123" s="36"/>
      <c r="S123" s="36"/>
      <c r="T123" s="36"/>
      <c r="U123" s="36"/>
    </row>
    <row r="124" spans="1:21" s="26" customFormat="1" ht="36" customHeight="1" x14ac:dyDescent="0.3">
      <c r="A124" s="144"/>
      <c r="B124" s="117"/>
      <c r="C124" s="21" t="s">
        <v>18</v>
      </c>
      <c r="D124" s="3"/>
      <c r="E124" s="3"/>
      <c r="F124" s="3"/>
      <c r="G124" s="2"/>
      <c r="H124" s="2"/>
      <c r="I124" s="47"/>
      <c r="J124" s="47"/>
      <c r="K124" s="47"/>
      <c r="L124" s="47"/>
      <c r="M124" s="47"/>
      <c r="N124" s="135"/>
      <c r="O124" s="73"/>
      <c r="P124" s="36"/>
      <c r="Q124" s="36"/>
      <c r="R124" s="36"/>
      <c r="S124" s="36"/>
      <c r="T124" s="36"/>
      <c r="U124" s="36"/>
    </row>
    <row r="125" spans="1:21" x14ac:dyDescent="0.3">
      <c r="A125" s="148" t="s">
        <v>39</v>
      </c>
      <c r="B125" s="112" t="s">
        <v>63</v>
      </c>
      <c r="C125" s="8" t="s">
        <v>28</v>
      </c>
      <c r="D125" s="34" t="s">
        <v>51</v>
      </c>
      <c r="E125" s="34" t="s">
        <v>46</v>
      </c>
      <c r="F125" s="34" t="s">
        <v>47</v>
      </c>
      <c r="G125" s="30">
        <v>3140000000</v>
      </c>
      <c r="H125" s="30"/>
      <c r="I125" s="19">
        <f>I128+I130</f>
        <v>10084067.66</v>
      </c>
      <c r="J125" s="19">
        <f>J128+J129</f>
        <v>8445139</v>
      </c>
      <c r="K125" s="19">
        <f t="shared" ref="K125:L125" si="42">K128</f>
        <v>0</v>
      </c>
      <c r="L125" s="19">
        <f t="shared" si="42"/>
        <v>0</v>
      </c>
      <c r="M125" s="19">
        <f t="shared" ref="M125" si="43">M128</f>
        <v>0</v>
      </c>
      <c r="N125" s="135" t="s">
        <v>127</v>
      </c>
      <c r="O125" s="3"/>
      <c r="P125" s="7"/>
      <c r="Q125" s="7"/>
      <c r="R125" s="7"/>
      <c r="S125" s="7"/>
      <c r="T125" s="7"/>
      <c r="U125" s="7"/>
    </row>
    <row r="126" spans="1:21" ht="17.25" customHeight="1" x14ac:dyDescent="0.3">
      <c r="A126" s="149"/>
      <c r="B126" s="113"/>
      <c r="C126" s="25" t="s">
        <v>14</v>
      </c>
      <c r="D126" s="45"/>
      <c r="E126" s="45"/>
      <c r="F126" s="45"/>
      <c r="G126" s="4"/>
      <c r="H126" s="27"/>
      <c r="I126" s="19"/>
      <c r="J126" s="19"/>
      <c r="K126" s="19"/>
      <c r="L126" s="19"/>
      <c r="M126" s="19"/>
      <c r="N126" s="135"/>
      <c r="O126" s="74"/>
      <c r="P126" s="16"/>
      <c r="Q126" s="16"/>
      <c r="R126" s="16"/>
      <c r="S126" s="16"/>
      <c r="T126" s="16"/>
      <c r="U126" s="16"/>
    </row>
    <row r="127" spans="1:21" x14ac:dyDescent="0.3">
      <c r="A127" s="149"/>
      <c r="B127" s="113"/>
      <c r="C127" s="25" t="s">
        <v>15</v>
      </c>
      <c r="D127" s="45"/>
      <c r="E127" s="45"/>
      <c r="F127" s="45"/>
      <c r="G127" s="4"/>
      <c r="H127" s="27"/>
      <c r="I127" s="19"/>
      <c r="J127" s="19"/>
      <c r="K127" s="19"/>
      <c r="L127" s="19"/>
      <c r="M127" s="19"/>
      <c r="N127" s="135"/>
      <c r="O127" s="74"/>
      <c r="P127" s="16"/>
      <c r="Q127" s="16"/>
      <c r="R127" s="16"/>
      <c r="S127" s="16"/>
      <c r="T127" s="16"/>
      <c r="U127" s="16"/>
    </row>
    <row r="128" spans="1:21" x14ac:dyDescent="0.3">
      <c r="A128" s="149"/>
      <c r="B128" s="113"/>
      <c r="C128" s="139" t="s">
        <v>16</v>
      </c>
      <c r="D128" s="34" t="s">
        <v>51</v>
      </c>
      <c r="E128" s="34" t="s">
        <v>46</v>
      </c>
      <c r="F128" s="34" t="s">
        <v>47</v>
      </c>
      <c r="G128" s="30">
        <v>3140000000</v>
      </c>
      <c r="H128" s="27">
        <v>200</v>
      </c>
      <c r="I128" s="19">
        <f>I136</f>
        <v>9925176.6600000001</v>
      </c>
      <c r="J128" s="19">
        <f>J136</f>
        <v>8445139</v>
      </c>
      <c r="K128" s="19">
        <f>K136</f>
        <v>0</v>
      </c>
      <c r="L128" s="19">
        <f>L136</f>
        <v>0</v>
      </c>
      <c r="M128" s="19">
        <f>M136</f>
        <v>0</v>
      </c>
      <c r="N128" s="135"/>
      <c r="O128" s="74"/>
      <c r="P128" s="16"/>
      <c r="Q128" s="16"/>
      <c r="R128" s="16"/>
      <c r="S128" s="16"/>
      <c r="T128" s="16"/>
      <c r="U128" s="16"/>
    </row>
    <row r="129" spans="1:21" s="26" customFormat="1" x14ac:dyDescent="0.3">
      <c r="A129" s="149"/>
      <c r="B129" s="113"/>
      <c r="C129" s="140"/>
      <c r="D129" s="34" t="s">
        <v>51</v>
      </c>
      <c r="E129" s="34" t="s">
        <v>46</v>
      </c>
      <c r="F129" s="34" t="s">
        <v>47</v>
      </c>
      <c r="G129" s="30">
        <v>3140000000</v>
      </c>
      <c r="H129" s="27">
        <v>400</v>
      </c>
      <c r="I129" s="19">
        <v>0</v>
      </c>
      <c r="J129" s="19">
        <f>J137</f>
        <v>0</v>
      </c>
      <c r="K129" s="19">
        <v>0</v>
      </c>
      <c r="L129" s="19">
        <v>0</v>
      </c>
      <c r="M129" s="19">
        <v>0</v>
      </c>
      <c r="N129" s="135"/>
      <c r="O129" s="74"/>
      <c r="P129" s="16"/>
      <c r="Q129" s="16"/>
      <c r="R129" s="16"/>
      <c r="S129" s="16"/>
      <c r="T129" s="16"/>
      <c r="U129" s="16"/>
    </row>
    <row r="130" spans="1:21" s="26" customFormat="1" x14ac:dyDescent="0.3">
      <c r="A130" s="149"/>
      <c r="B130" s="113"/>
      <c r="C130" s="141"/>
      <c r="D130" s="34" t="s">
        <v>51</v>
      </c>
      <c r="E130" s="34" t="s">
        <v>46</v>
      </c>
      <c r="F130" s="34" t="s">
        <v>47</v>
      </c>
      <c r="G130" s="30">
        <v>3140000000</v>
      </c>
      <c r="H130" s="27">
        <v>800</v>
      </c>
      <c r="I130" s="19">
        <f>I138</f>
        <v>158891</v>
      </c>
      <c r="J130" s="19">
        <v>0</v>
      </c>
      <c r="K130" s="19">
        <v>0</v>
      </c>
      <c r="L130" s="19">
        <v>0</v>
      </c>
      <c r="M130" s="19">
        <v>0</v>
      </c>
      <c r="N130" s="135"/>
      <c r="O130" s="74"/>
      <c r="P130" s="16"/>
      <c r="Q130" s="16"/>
      <c r="R130" s="16"/>
      <c r="S130" s="16"/>
      <c r="T130" s="16"/>
      <c r="U130" s="16"/>
    </row>
    <row r="131" spans="1:21" x14ac:dyDescent="0.3">
      <c r="A131" s="149"/>
      <c r="B131" s="113"/>
      <c r="C131" s="8" t="s">
        <v>17</v>
      </c>
      <c r="D131" s="40"/>
      <c r="E131" s="40"/>
      <c r="F131" s="40"/>
      <c r="G131" s="8"/>
      <c r="H131" s="8"/>
      <c r="I131" s="19"/>
      <c r="J131" s="19"/>
      <c r="K131" s="19"/>
      <c r="L131" s="19"/>
      <c r="M131" s="19"/>
      <c r="N131" s="135"/>
      <c r="O131" s="74"/>
      <c r="P131" s="16"/>
      <c r="Q131" s="16"/>
      <c r="R131" s="16"/>
      <c r="S131" s="16"/>
      <c r="T131" s="16"/>
      <c r="U131" s="16"/>
    </row>
    <row r="132" spans="1:21" x14ac:dyDescent="0.3">
      <c r="A132" s="150"/>
      <c r="B132" s="114"/>
      <c r="C132" s="8" t="s">
        <v>18</v>
      </c>
      <c r="D132" s="40"/>
      <c r="E132" s="40"/>
      <c r="F132" s="40"/>
      <c r="G132" s="5"/>
      <c r="H132" s="5"/>
      <c r="I132" s="19"/>
      <c r="J132" s="19"/>
      <c r="K132" s="19"/>
      <c r="L132" s="19"/>
      <c r="M132" s="19"/>
      <c r="N132" s="135"/>
      <c r="O132" s="74"/>
      <c r="P132" s="16"/>
      <c r="Q132" s="16"/>
      <c r="R132" s="16"/>
      <c r="S132" s="16"/>
      <c r="T132" s="16"/>
      <c r="U132" s="16"/>
    </row>
    <row r="133" spans="1:21" ht="16.5" customHeight="1" x14ac:dyDescent="0.3">
      <c r="A133" s="142" t="s">
        <v>40</v>
      </c>
      <c r="B133" s="115" t="s">
        <v>62</v>
      </c>
      <c r="C133" s="21" t="s">
        <v>28</v>
      </c>
      <c r="D133" s="32" t="s">
        <v>51</v>
      </c>
      <c r="E133" s="32" t="s">
        <v>46</v>
      </c>
      <c r="F133" s="32" t="s">
        <v>47</v>
      </c>
      <c r="G133" s="29">
        <v>3140000000</v>
      </c>
      <c r="H133" s="29"/>
      <c r="I133" s="47">
        <f>I136+I138</f>
        <v>10084067.66</v>
      </c>
      <c r="J133" s="47">
        <f>J136+J137</f>
        <v>8445139</v>
      </c>
      <c r="K133" s="47">
        <f t="shared" ref="K133:L133" si="44">K136</f>
        <v>0</v>
      </c>
      <c r="L133" s="47">
        <f t="shared" si="44"/>
        <v>0</v>
      </c>
      <c r="M133" s="47">
        <f t="shared" ref="M133" si="45">M136</f>
        <v>0</v>
      </c>
      <c r="N133" s="124" t="s">
        <v>127</v>
      </c>
      <c r="O133" s="75"/>
      <c r="P133" s="22"/>
      <c r="Q133" s="22"/>
      <c r="R133" s="22"/>
      <c r="S133" s="22"/>
      <c r="T133" s="22"/>
      <c r="U133" s="22"/>
    </row>
    <row r="134" spans="1:21" ht="16.5" customHeight="1" x14ac:dyDescent="0.3">
      <c r="A134" s="143"/>
      <c r="B134" s="116"/>
      <c r="C134" s="12" t="s">
        <v>14</v>
      </c>
      <c r="D134" s="58"/>
      <c r="E134" s="58"/>
      <c r="F134" s="58"/>
      <c r="G134" s="1"/>
      <c r="H134" s="28"/>
      <c r="I134" s="47"/>
      <c r="J134" s="47"/>
      <c r="K134" s="47"/>
      <c r="L134" s="47"/>
      <c r="M134" s="47"/>
      <c r="N134" s="125"/>
      <c r="O134" s="74"/>
      <c r="P134" s="16"/>
      <c r="Q134" s="16"/>
      <c r="R134" s="16"/>
      <c r="S134" s="16"/>
      <c r="T134" s="16"/>
      <c r="U134" s="16"/>
    </row>
    <row r="135" spans="1:21" ht="16.5" customHeight="1" x14ac:dyDescent="0.3">
      <c r="A135" s="143"/>
      <c r="B135" s="116"/>
      <c r="C135" s="12" t="s">
        <v>15</v>
      </c>
      <c r="D135" s="58"/>
      <c r="E135" s="58"/>
      <c r="F135" s="58"/>
      <c r="G135" s="1"/>
      <c r="H135" s="28"/>
      <c r="I135" s="47"/>
      <c r="J135" s="47"/>
      <c r="K135" s="47"/>
      <c r="L135" s="47"/>
      <c r="M135" s="47"/>
      <c r="N135" s="125"/>
      <c r="O135" s="74"/>
      <c r="P135" s="16"/>
      <c r="Q135" s="16"/>
      <c r="R135" s="16"/>
      <c r="S135" s="16"/>
      <c r="T135" s="16"/>
      <c r="U135" s="16"/>
    </row>
    <row r="136" spans="1:21" ht="16.5" customHeight="1" x14ac:dyDescent="0.3">
      <c r="A136" s="143"/>
      <c r="B136" s="116"/>
      <c r="C136" s="127" t="s">
        <v>16</v>
      </c>
      <c r="D136" s="32" t="s">
        <v>51</v>
      </c>
      <c r="E136" s="32" t="s">
        <v>46</v>
      </c>
      <c r="F136" s="32" t="s">
        <v>47</v>
      </c>
      <c r="G136" s="28">
        <v>3140000000</v>
      </c>
      <c r="H136" s="28">
        <v>200</v>
      </c>
      <c r="I136" s="47">
        <f>I144+I150+I157+I164+I170</f>
        <v>9925176.6600000001</v>
      </c>
      <c r="J136" s="47">
        <f>J144+J150+J157+J170</f>
        <v>8445139</v>
      </c>
      <c r="K136" s="47">
        <f>K144+K150+K157+K164+K170</f>
        <v>0</v>
      </c>
      <c r="L136" s="47">
        <f>L144+L150+L157+L164+L170</f>
        <v>0</v>
      </c>
      <c r="M136" s="47">
        <f>M144+M150+M157+M164+M170</f>
        <v>0</v>
      </c>
      <c r="N136" s="125"/>
      <c r="O136" s="74"/>
      <c r="P136" s="16"/>
      <c r="Q136" s="16"/>
      <c r="R136" s="16"/>
      <c r="S136" s="16"/>
      <c r="T136" s="16"/>
      <c r="U136" s="16"/>
    </row>
    <row r="137" spans="1:21" s="26" customFormat="1" ht="16.5" customHeight="1" x14ac:dyDescent="0.3">
      <c r="A137" s="143"/>
      <c r="B137" s="116"/>
      <c r="C137" s="128"/>
      <c r="D137" s="32" t="s">
        <v>51</v>
      </c>
      <c r="E137" s="32" t="s">
        <v>46</v>
      </c>
      <c r="F137" s="32" t="s">
        <v>47</v>
      </c>
      <c r="G137" s="28">
        <v>3140000000</v>
      </c>
      <c r="H137" s="28">
        <v>400</v>
      </c>
      <c r="I137" s="47">
        <v>0</v>
      </c>
      <c r="J137" s="47">
        <f>J164</f>
        <v>0</v>
      </c>
      <c r="K137" s="47">
        <v>0</v>
      </c>
      <c r="L137" s="47">
        <v>0</v>
      </c>
      <c r="M137" s="47">
        <v>0</v>
      </c>
      <c r="N137" s="125"/>
      <c r="O137" s="74"/>
      <c r="P137" s="16"/>
      <c r="Q137" s="16"/>
      <c r="R137" s="16"/>
      <c r="S137" s="16"/>
      <c r="T137" s="16"/>
      <c r="U137" s="16"/>
    </row>
    <row r="138" spans="1:21" s="26" customFormat="1" ht="16.5" customHeight="1" x14ac:dyDescent="0.3">
      <c r="A138" s="143"/>
      <c r="B138" s="116"/>
      <c r="C138" s="129"/>
      <c r="D138" s="32" t="s">
        <v>51</v>
      </c>
      <c r="E138" s="32" t="s">
        <v>46</v>
      </c>
      <c r="F138" s="32" t="s">
        <v>47</v>
      </c>
      <c r="G138" s="28">
        <v>3140000000</v>
      </c>
      <c r="H138" s="28">
        <v>800</v>
      </c>
      <c r="I138" s="47">
        <f>I158</f>
        <v>158891</v>
      </c>
      <c r="J138" s="47">
        <v>0</v>
      </c>
      <c r="K138" s="47">
        <v>0</v>
      </c>
      <c r="L138" s="47">
        <v>0</v>
      </c>
      <c r="M138" s="47">
        <v>0</v>
      </c>
      <c r="N138" s="125"/>
      <c r="O138" s="74"/>
      <c r="P138" s="16"/>
      <c r="Q138" s="16"/>
      <c r="R138" s="16"/>
      <c r="S138" s="16"/>
      <c r="T138" s="16"/>
      <c r="U138" s="16"/>
    </row>
    <row r="139" spans="1:21" ht="16.5" customHeight="1" x14ac:dyDescent="0.3">
      <c r="A139" s="143"/>
      <c r="B139" s="116"/>
      <c r="C139" s="21" t="s">
        <v>17</v>
      </c>
      <c r="D139" s="3"/>
      <c r="E139" s="3"/>
      <c r="F139" s="3"/>
      <c r="G139" s="21"/>
      <c r="H139" s="21"/>
      <c r="I139" s="19"/>
      <c r="J139" s="19"/>
      <c r="K139" s="19"/>
      <c r="L139" s="19"/>
      <c r="M139" s="19"/>
      <c r="N139" s="125"/>
      <c r="O139" s="74"/>
      <c r="P139" s="16"/>
      <c r="Q139" s="16"/>
      <c r="R139" s="16"/>
      <c r="S139" s="16"/>
      <c r="T139" s="16"/>
      <c r="U139" s="16"/>
    </row>
    <row r="140" spans="1:21" ht="16.5" customHeight="1" x14ac:dyDescent="0.3">
      <c r="A140" s="144"/>
      <c r="B140" s="117"/>
      <c r="C140" s="21" t="s">
        <v>18</v>
      </c>
      <c r="D140" s="3"/>
      <c r="E140" s="3"/>
      <c r="F140" s="3"/>
      <c r="G140" s="2"/>
      <c r="H140" s="2"/>
      <c r="I140" s="19"/>
      <c r="J140" s="19"/>
      <c r="K140" s="19"/>
      <c r="L140" s="19"/>
      <c r="M140" s="19"/>
      <c r="N140" s="126"/>
      <c r="O140" s="74"/>
      <c r="P140" s="16"/>
      <c r="Q140" s="16"/>
      <c r="R140" s="16"/>
      <c r="S140" s="16"/>
      <c r="T140" s="16"/>
      <c r="U140" s="16"/>
    </row>
    <row r="141" spans="1:21" ht="15.75" customHeight="1" x14ac:dyDescent="0.3">
      <c r="A141" s="110" t="s">
        <v>41</v>
      </c>
      <c r="B141" s="115" t="s">
        <v>61</v>
      </c>
      <c r="C141" s="21" t="s">
        <v>28</v>
      </c>
      <c r="D141" s="32" t="s">
        <v>51</v>
      </c>
      <c r="E141" s="32" t="s">
        <v>46</v>
      </c>
      <c r="F141" s="32" t="s">
        <v>47</v>
      </c>
      <c r="G141" s="28">
        <v>3140000000</v>
      </c>
      <c r="H141" s="29"/>
      <c r="I141" s="47">
        <f>I144</f>
        <v>0</v>
      </c>
      <c r="J141" s="47">
        <f t="shared" ref="J141:K141" si="46">J144</f>
        <v>0</v>
      </c>
      <c r="K141" s="47">
        <f t="shared" si="46"/>
        <v>0</v>
      </c>
      <c r="L141" s="47">
        <f t="shared" ref="L141:M141" si="47">L144</f>
        <v>0</v>
      </c>
      <c r="M141" s="47">
        <f t="shared" si="47"/>
        <v>0</v>
      </c>
      <c r="N141" s="124" t="s">
        <v>127</v>
      </c>
      <c r="O141" s="76"/>
      <c r="P141" s="39"/>
      <c r="Q141" s="39"/>
      <c r="R141" s="39"/>
      <c r="S141" s="39"/>
      <c r="T141" s="39"/>
      <c r="U141" s="39"/>
    </row>
    <row r="142" spans="1:21" ht="15.75" customHeight="1" x14ac:dyDescent="0.3">
      <c r="A142" s="110"/>
      <c r="B142" s="116"/>
      <c r="C142" s="12" t="s">
        <v>14</v>
      </c>
      <c r="D142" s="58"/>
      <c r="E142" s="58"/>
      <c r="F142" s="58"/>
      <c r="G142" s="1"/>
      <c r="H142" s="1"/>
      <c r="I142" s="47"/>
      <c r="J142" s="47"/>
      <c r="K142" s="47"/>
      <c r="L142" s="47"/>
      <c r="M142" s="47"/>
      <c r="N142" s="125"/>
      <c r="O142" s="2"/>
      <c r="P142" s="6"/>
      <c r="Q142" s="6"/>
      <c r="R142" s="6"/>
      <c r="S142" s="6"/>
      <c r="T142" s="6"/>
      <c r="U142" s="6"/>
    </row>
    <row r="143" spans="1:21" ht="15.75" customHeight="1" x14ac:dyDescent="0.3">
      <c r="A143" s="110"/>
      <c r="B143" s="116"/>
      <c r="C143" s="12" t="s">
        <v>15</v>
      </c>
      <c r="D143" s="58"/>
      <c r="E143" s="58"/>
      <c r="F143" s="58"/>
      <c r="G143" s="1"/>
      <c r="H143" s="1"/>
      <c r="I143" s="47"/>
      <c r="J143" s="47"/>
      <c r="K143" s="47"/>
      <c r="L143" s="47"/>
      <c r="M143" s="47"/>
      <c r="N143" s="125"/>
      <c r="O143" s="2"/>
      <c r="P143" s="6"/>
      <c r="Q143" s="6"/>
      <c r="R143" s="6"/>
      <c r="S143" s="6"/>
      <c r="T143" s="6"/>
      <c r="U143" s="6"/>
    </row>
    <row r="144" spans="1:21" ht="15.75" customHeight="1" x14ac:dyDescent="0.3">
      <c r="A144" s="110"/>
      <c r="B144" s="116"/>
      <c r="C144" s="12" t="s">
        <v>16</v>
      </c>
      <c r="D144" s="32" t="s">
        <v>51</v>
      </c>
      <c r="E144" s="32" t="s">
        <v>46</v>
      </c>
      <c r="F144" s="32" t="s">
        <v>47</v>
      </c>
      <c r="G144" s="58">
        <v>3140000000</v>
      </c>
      <c r="H144" s="48">
        <v>200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125"/>
      <c r="O144" s="9"/>
      <c r="P144" s="10"/>
      <c r="Q144" s="35"/>
      <c r="R144" s="35"/>
      <c r="S144" s="35"/>
      <c r="T144" s="35"/>
      <c r="U144" s="35"/>
    </row>
    <row r="145" spans="1:21" ht="15.75" customHeight="1" x14ac:dyDescent="0.3">
      <c r="A145" s="110"/>
      <c r="B145" s="116"/>
      <c r="C145" s="21" t="s">
        <v>17</v>
      </c>
      <c r="D145" s="3"/>
      <c r="E145" s="3"/>
      <c r="F145" s="3"/>
      <c r="G145" s="21"/>
      <c r="H145" s="21"/>
      <c r="I145" s="47"/>
      <c r="J145" s="47"/>
      <c r="K145" s="47"/>
      <c r="L145" s="47"/>
      <c r="M145" s="47"/>
      <c r="N145" s="125"/>
      <c r="O145" s="2"/>
      <c r="P145" s="6"/>
      <c r="Q145" s="6"/>
      <c r="R145" s="6"/>
      <c r="S145" s="6"/>
      <c r="T145" s="6"/>
      <c r="U145" s="6"/>
    </row>
    <row r="146" spans="1:21" ht="15.75" customHeight="1" x14ac:dyDescent="0.3">
      <c r="A146" s="110"/>
      <c r="B146" s="117"/>
      <c r="C146" s="21" t="s">
        <v>18</v>
      </c>
      <c r="D146" s="3"/>
      <c r="E146" s="3"/>
      <c r="F146" s="3"/>
      <c r="G146" s="2"/>
      <c r="H146" s="2"/>
      <c r="I146" s="47"/>
      <c r="J146" s="47"/>
      <c r="K146" s="47"/>
      <c r="L146" s="47"/>
      <c r="M146" s="47"/>
      <c r="N146" s="126"/>
      <c r="O146" s="2"/>
      <c r="P146" s="6"/>
      <c r="Q146" s="6"/>
      <c r="R146" s="6"/>
      <c r="S146" s="6"/>
      <c r="T146" s="6"/>
      <c r="U146" s="6"/>
    </row>
    <row r="147" spans="1:21" ht="15" customHeight="1" x14ac:dyDescent="0.3">
      <c r="A147" s="110" t="s">
        <v>42</v>
      </c>
      <c r="B147" s="115" t="s">
        <v>60</v>
      </c>
      <c r="C147" s="21" t="s">
        <v>28</v>
      </c>
      <c r="D147" s="32" t="s">
        <v>51</v>
      </c>
      <c r="E147" s="32" t="s">
        <v>46</v>
      </c>
      <c r="F147" s="32" t="s">
        <v>47</v>
      </c>
      <c r="G147" s="58">
        <v>3140000000</v>
      </c>
      <c r="H147" s="48"/>
      <c r="I147" s="47">
        <f>I150</f>
        <v>100000</v>
      </c>
      <c r="J147" s="47">
        <f t="shared" ref="J147:K147" si="48">J150</f>
        <v>100000</v>
      </c>
      <c r="K147" s="47">
        <f t="shared" si="48"/>
        <v>0</v>
      </c>
      <c r="L147" s="47">
        <f t="shared" ref="L147:M147" si="49">L150</f>
        <v>0</v>
      </c>
      <c r="M147" s="47">
        <f t="shared" si="49"/>
        <v>0</v>
      </c>
      <c r="N147" s="121" t="s">
        <v>127</v>
      </c>
      <c r="O147" s="2"/>
      <c r="P147" s="6"/>
      <c r="Q147" s="6"/>
      <c r="R147" s="6"/>
      <c r="S147" s="6"/>
      <c r="T147" s="6"/>
      <c r="U147" s="6"/>
    </row>
    <row r="148" spans="1:21" ht="15" customHeight="1" x14ac:dyDescent="0.3">
      <c r="A148" s="110"/>
      <c r="B148" s="116"/>
      <c r="C148" s="12" t="s">
        <v>14</v>
      </c>
      <c r="D148" s="58"/>
      <c r="E148" s="58"/>
      <c r="F148" s="58"/>
      <c r="G148" s="1"/>
      <c r="H148" s="1"/>
      <c r="I148" s="47"/>
      <c r="J148" s="47"/>
      <c r="K148" s="47"/>
      <c r="L148" s="47"/>
      <c r="M148" s="47"/>
      <c r="N148" s="122"/>
      <c r="O148" s="2"/>
      <c r="P148" s="6"/>
      <c r="Q148" s="6"/>
      <c r="R148" s="6"/>
      <c r="S148" s="6"/>
      <c r="T148" s="6"/>
      <c r="U148" s="6"/>
    </row>
    <row r="149" spans="1:21" x14ac:dyDescent="0.3">
      <c r="A149" s="110"/>
      <c r="B149" s="116"/>
      <c r="C149" s="12" t="s">
        <v>15</v>
      </c>
      <c r="D149" s="58"/>
      <c r="E149" s="58"/>
      <c r="F149" s="58"/>
      <c r="G149" s="1"/>
      <c r="H149" s="1"/>
      <c r="I149" s="47"/>
      <c r="J149" s="47"/>
      <c r="K149" s="47"/>
      <c r="L149" s="47"/>
      <c r="M149" s="47"/>
      <c r="N149" s="122"/>
      <c r="O149" s="2"/>
      <c r="P149" s="6"/>
      <c r="Q149" s="6"/>
      <c r="R149" s="6"/>
      <c r="S149" s="6"/>
      <c r="T149" s="6"/>
      <c r="U149" s="6"/>
    </row>
    <row r="150" spans="1:21" ht="145.19999999999999" x14ac:dyDescent="0.3">
      <c r="A150" s="110"/>
      <c r="B150" s="116"/>
      <c r="C150" s="127" t="s">
        <v>16</v>
      </c>
      <c r="D150" s="136" t="s">
        <v>51</v>
      </c>
      <c r="E150" s="136" t="s">
        <v>46</v>
      </c>
      <c r="F150" s="136" t="s">
        <v>47</v>
      </c>
      <c r="G150" s="115">
        <v>3140000000</v>
      </c>
      <c r="H150" s="115">
        <v>200</v>
      </c>
      <c r="I150" s="119">
        <v>100000</v>
      </c>
      <c r="J150" s="119">
        <v>100000</v>
      </c>
      <c r="K150" s="119">
        <v>0</v>
      </c>
      <c r="L150" s="119">
        <v>0</v>
      </c>
      <c r="M150" s="119">
        <v>0</v>
      </c>
      <c r="N150" s="122"/>
      <c r="O150" s="9" t="s">
        <v>8</v>
      </c>
      <c r="P150" s="7" t="s">
        <v>6</v>
      </c>
      <c r="Q150" s="47">
        <v>4000000</v>
      </c>
      <c r="R150" s="47">
        <v>4000000</v>
      </c>
      <c r="S150" s="47"/>
      <c r="T150" s="47"/>
      <c r="U150" s="47"/>
    </row>
    <row r="151" spans="1:21" s="26" customFormat="1" ht="118.8" x14ac:dyDescent="0.3">
      <c r="A151" s="110"/>
      <c r="B151" s="116"/>
      <c r="C151" s="129"/>
      <c r="D151" s="137"/>
      <c r="E151" s="137"/>
      <c r="F151" s="137"/>
      <c r="G151" s="117"/>
      <c r="H151" s="117"/>
      <c r="I151" s="120"/>
      <c r="J151" s="120"/>
      <c r="K151" s="120"/>
      <c r="L151" s="120"/>
      <c r="M151" s="120"/>
      <c r="N151" s="122"/>
      <c r="O151" s="9" t="s">
        <v>9</v>
      </c>
      <c r="P151" s="7" t="s">
        <v>6</v>
      </c>
      <c r="Q151" s="47">
        <v>1700000</v>
      </c>
      <c r="R151" s="47">
        <v>1750000</v>
      </c>
      <c r="S151" s="47"/>
      <c r="T151" s="47"/>
      <c r="U151" s="47"/>
    </row>
    <row r="152" spans="1:21" x14ac:dyDescent="0.3">
      <c r="A152" s="110"/>
      <c r="B152" s="116"/>
      <c r="C152" s="21" t="s">
        <v>17</v>
      </c>
      <c r="D152" s="49"/>
      <c r="E152" s="49"/>
      <c r="F152" s="49"/>
      <c r="G152" s="50"/>
      <c r="H152" s="50"/>
      <c r="I152" s="44"/>
      <c r="J152" s="44"/>
      <c r="K152" s="44"/>
      <c r="L152" s="44"/>
      <c r="M152" s="44"/>
      <c r="N152" s="122"/>
      <c r="O152" s="9"/>
      <c r="P152" s="7"/>
      <c r="Q152" s="47"/>
      <c r="R152" s="47"/>
      <c r="S152" s="47"/>
      <c r="T152" s="47"/>
      <c r="U152" s="47"/>
    </row>
    <row r="153" spans="1:21" x14ac:dyDescent="0.3">
      <c r="A153" s="110"/>
      <c r="B153" s="116"/>
      <c r="C153" s="21" t="s">
        <v>18</v>
      </c>
      <c r="D153" s="3"/>
      <c r="E153" s="3"/>
      <c r="F153" s="3"/>
      <c r="G153" s="21"/>
      <c r="H153" s="21"/>
      <c r="I153" s="47"/>
      <c r="J153" s="47"/>
      <c r="K153" s="47"/>
      <c r="L153" s="47"/>
      <c r="M153" s="47"/>
      <c r="N153" s="123"/>
      <c r="O153" s="2"/>
      <c r="P153" s="6"/>
      <c r="Q153" s="6"/>
      <c r="R153" s="6"/>
      <c r="S153" s="6"/>
      <c r="T153" s="6"/>
      <c r="U153" s="6"/>
    </row>
    <row r="154" spans="1:21" ht="15" customHeight="1" x14ac:dyDescent="0.3">
      <c r="A154" s="110" t="s">
        <v>43</v>
      </c>
      <c r="B154" s="111" t="s">
        <v>59</v>
      </c>
      <c r="C154" s="21" t="s">
        <v>28</v>
      </c>
      <c r="D154" s="32" t="s">
        <v>51</v>
      </c>
      <c r="E154" s="32" t="s">
        <v>46</v>
      </c>
      <c r="F154" s="32" t="s">
        <v>47</v>
      </c>
      <c r="G154" s="58">
        <v>3140000000</v>
      </c>
      <c r="H154" s="48">
        <v>200</v>
      </c>
      <c r="I154" s="47">
        <f>I157+I158</f>
        <v>9174062</v>
      </c>
      <c r="J154" s="47">
        <f t="shared" ref="J154:K154" si="50">J157</f>
        <v>5278472.33</v>
      </c>
      <c r="K154" s="47">
        <f t="shared" si="50"/>
        <v>0</v>
      </c>
      <c r="L154" s="47">
        <f t="shared" ref="L154:M154" si="51">L157</f>
        <v>0</v>
      </c>
      <c r="M154" s="47">
        <f t="shared" si="51"/>
        <v>0</v>
      </c>
      <c r="N154" s="121" t="s">
        <v>127</v>
      </c>
      <c r="O154" s="23"/>
      <c r="P154" s="24"/>
      <c r="Q154" s="24"/>
      <c r="R154" s="24"/>
      <c r="S154" s="24"/>
      <c r="T154" s="24"/>
      <c r="U154" s="24"/>
    </row>
    <row r="155" spans="1:21" ht="26.25" customHeight="1" x14ac:dyDescent="0.3">
      <c r="A155" s="110"/>
      <c r="B155" s="111"/>
      <c r="C155" s="12" t="s">
        <v>14</v>
      </c>
      <c r="D155" s="58"/>
      <c r="E155" s="58"/>
      <c r="F155" s="58"/>
      <c r="G155" s="1"/>
      <c r="H155" s="1"/>
      <c r="I155" s="47"/>
      <c r="J155" s="47"/>
      <c r="K155" s="47"/>
      <c r="L155" s="47"/>
      <c r="M155" s="47"/>
      <c r="N155" s="122"/>
      <c r="O155" s="104" t="s">
        <v>7</v>
      </c>
      <c r="P155" s="121" t="s">
        <v>2</v>
      </c>
      <c r="Q155" s="124">
        <v>14052248</v>
      </c>
      <c r="R155" s="124">
        <v>16052248</v>
      </c>
      <c r="S155" s="124"/>
      <c r="T155" s="124"/>
      <c r="U155" s="124"/>
    </row>
    <row r="156" spans="1:21" x14ac:dyDescent="0.3">
      <c r="A156" s="110"/>
      <c r="B156" s="111"/>
      <c r="C156" s="12" t="s">
        <v>15</v>
      </c>
      <c r="D156" s="58"/>
      <c r="E156" s="58"/>
      <c r="F156" s="58"/>
      <c r="G156" s="1"/>
      <c r="H156" s="1"/>
      <c r="I156" s="47"/>
      <c r="J156" s="47"/>
      <c r="K156" s="47"/>
      <c r="L156" s="47"/>
      <c r="M156" s="47"/>
      <c r="N156" s="122"/>
      <c r="O156" s="105"/>
      <c r="P156" s="122"/>
      <c r="Q156" s="125"/>
      <c r="R156" s="125"/>
      <c r="S156" s="125"/>
      <c r="T156" s="125"/>
      <c r="U156" s="125"/>
    </row>
    <row r="157" spans="1:21" ht="15" customHeight="1" x14ac:dyDescent="0.3">
      <c r="A157" s="110"/>
      <c r="B157" s="111"/>
      <c r="C157" s="127" t="s">
        <v>16</v>
      </c>
      <c r="D157" s="32" t="s">
        <v>51</v>
      </c>
      <c r="E157" s="32" t="s">
        <v>46</v>
      </c>
      <c r="F157" s="32" t="s">
        <v>47</v>
      </c>
      <c r="G157" s="58">
        <v>3140000000</v>
      </c>
      <c r="H157" s="48">
        <v>200</v>
      </c>
      <c r="I157" s="42">
        <v>9015171</v>
      </c>
      <c r="J157" s="42">
        <v>5278472.33</v>
      </c>
      <c r="K157" s="42">
        <v>0</v>
      </c>
      <c r="L157" s="42">
        <v>0</v>
      </c>
      <c r="M157" s="42">
        <v>0</v>
      </c>
      <c r="N157" s="122"/>
      <c r="O157" s="105"/>
      <c r="P157" s="122"/>
      <c r="Q157" s="125"/>
      <c r="R157" s="125"/>
      <c r="S157" s="125"/>
      <c r="T157" s="125"/>
      <c r="U157" s="125"/>
    </row>
    <row r="158" spans="1:21" s="26" customFormat="1" ht="15" customHeight="1" x14ac:dyDescent="0.3">
      <c r="A158" s="110"/>
      <c r="B158" s="111"/>
      <c r="C158" s="129"/>
      <c r="D158" s="32" t="s">
        <v>51</v>
      </c>
      <c r="E158" s="32" t="s">
        <v>46</v>
      </c>
      <c r="F158" s="32" t="s">
        <v>47</v>
      </c>
      <c r="G158" s="58">
        <v>3140000000</v>
      </c>
      <c r="H158" s="48">
        <v>800</v>
      </c>
      <c r="I158" s="42">
        <v>158891</v>
      </c>
      <c r="J158" s="42">
        <v>0</v>
      </c>
      <c r="K158" s="42">
        <v>0</v>
      </c>
      <c r="L158" s="42">
        <v>0</v>
      </c>
      <c r="M158" s="42">
        <v>0</v>
      </c>
      <c r="N158" s="122"/>
      <c r="O158" s="105"/>
      <c r="P158" s="122"/>
      <c r="Q158" s="125"/>
      <c r="R158" s="125"/>
      <c r="S158" s="125"/>
      <c r="T158" s="125"/>
      <c r="U158" s="125"/>
    </row>
    <row r="159" spans="1:21" x14ac:dyDescent="0.3">
      <c r="A159" s="110"/>
      <c r="B159" s="111"/>
      <c r="C159" s="21" t="s">
        <v>17</v>
      </c>
      <c r="D159" s="58"/>
      <c r="E159" s="58"/>
      <c r="F159" s="58"/>
      <c r="G159" s="12"/>
      <c r="H159" s="12"/>
      <c r="I159" s="42"/>
      <c r="J159" s="42"/>
      <c r="K159" s="42"/>
      <c r="L159" s="42"/>
      <c r="M159" s="42"/>
      <c r="N159" s="122"/>
      <c r="O159" s="105"/>
      <c r="P159" s="122"/>
      <c r="Q159" s="125"/>
      <c r="R159" s="125"/>
      <c r="S159" s="125"/>
      <c r="T159" s="125"/>
      <c r="U159" s="125"/>
    </row>
    <row r="160" spans="1:21" x14ac:dyDescent="0.3">
      <c r="A160" s="110"/>
      <c r="B160" s="111"/>
      <c r="C160" s="21" t="s">
        <v>18</v>
      </c>
      <c r="D160" s="3"/>
      <c r="E160" s="3"/>
      <c r="F160" s="3"/>
      <c r="G160" s="21"/>
      <c r="H160" s="21"/>
      <c r="I160" s="47"/>
      <c r="J160" s="47"/>
      <c r="K160" s="47"/>
      <c r="L160" s="47"/>
      <c r="M160" s="47"/>
      <c r="N160" s="123"/>
      <c r="O160" s="105"/>
      <c r="P160" s="122"/>
      <c r="Q160" s="125"/>
      <c r="R160" s="125"/>
      <c r="S160" s="125"/>
      <c r="T160" s="125"/>
      <c r="U160" s="125"/>
    </row>
    <row r="161" spans="1:21" x14ac:dyDescent="0.3">
      <c r="A161" s="110" t="s">
        <v>44</v>
      </c>
      <c r="B161" s="111" t="s">
        <v>58</v>
      </c>
      <c r="C161" s="21" t="s">
        <v>28</v>
      </c>
      <c r="D161" s="60" t="s">
        <v>51</v>
      </c>
      <c r="E161" s="32" t="s">
        <v>46</v>
      </c>
      <c r="F161" s="32" t="s">
        <v>47</v>
      </c>
      <c r="G161" s="58">
        <v>3140000000</v>
      </c>
      <c r="H161" s="48">
        <v>200</v>
      </c>
      <c r="I161" s="47">
        <f>I164</f>
        <v>0</v>
      </c>
      <c r="J161" s="47">
        <f t="shared" ref="J161:K161" si="52">J164</f>
        <v>0</v>
      </c>
      <c r="K161" s="47">
        <f t="shared" si="52"/>
        <v>0</v>
      </c>
      <c r="L161" s="47">
        <f t="shared" ref="L161:M161" si="53">L164</f>
        <v>0</v>
      </c>
      <c r="M161" s="47">
        <f t="shared" si="53"/>
        <v>0</v>
      </c>
      <c r="N161" s="124" t="s">
        <v>127</v>
      </c>
      <c r="O161" s="74"/>
      <c r="P161" s="16"/>
      <c r="Q161" s="16"/>
      <c r="R161" s="16"/>
      <c r="S161" s="16"/>
      <c r="T161" s="16"/>
      <c r="U161" s="16"/>
    </row>
    <row r="162" spans="1:21" ht="15" customHeight="1" x14ac:dyDescent="0.3">
      <c r="A162" s="110"/>
      <c r="B162" s="111"/>
      <c r="C162" s="12" t="s">
        <v>14</v>
      </c>
      <c r="D162" s="61"/>
      <c r="E162" s="58"/>
      <c r="F162" s="58"/>
      <c r="G162" s="1"/>
      <c r="H162" s="1"/>
      <c r="I162" s="47"/>
      <c r="J162" s="47"/>
      <c r="K162" s="47"/>
      <c r="L162" s="47"/>
      <c r="M162" s="47"/>
      <c r="N162" s="125"/>
      <c r="O162" s="74"/>
      <c r="P162" s="16"/>
      <c r="Q162" s="16"/>
      <c r="R162" s="16"/>
      <c r="S162" s="16"/>
      <c r="T162" s="16"/>
      <c r="U162" s="16"/>
    </row>
    <row r="163" spans="1:21" x14ac:dyDescent="0.3">
      <c r="A163" s="110"/>
      <c r="B163" s="111"/>
      <c r="C163" s="12" t="s">
        <v>15</v>
      </c>
      <c r="D163" s="61"/>
      <c r="E163" s="58"/>
      <c r="F163" s="58"/>
      <c r="G163" s="1"/>
      <c r="H163" s="1"/>
      <c r="I163" s="47"/>
      <c r="J163" s="47"/>
      <c r="K163" s="47"/>
      <c r="L163" s="47"/>
      <c r="M163" s="47"/>
      <c r="N163" s="125"/>
      <c r="O163" s="74"/>
      <c r="P163" s="16"/>
      <c r="Q163" s="16"/>
      <c r="R163" s="16"/>
      <c r="S163" s="16"/>
      <c r="T163" s="16"/>
      <c r="U163" s="16"/>
    </row>
    <row r="164" spans="1:21" x14ac:dyDescent="0.3">
      <c r="A164" s="110"/>
      <c r="B164" s="111"/>
      <c r="C164" s="12" t="s">
        <v>16</v>
      </c>
      <c r="D164" s="60" t="s">
        <v>51</v>
      </c>
      <c r="E164" s="32" t="s">
        <v>46</v>
      </c>
      <c r="F164" s="32" t="s">
        <v>47</v>
      </c>
      <c r="G164" s="58">
        <v>3140000000</v>
      </c>
      <c r="H164" s="48">
        <v>400</v>
      </c>
      <c r="I164" s="42">
        <v>0</v>
      </c>
      <c r="J164" s="47">
        <v>0</v>
      </c>
      <c r="K164" s="47">
        <v>0</v>
      </c>
      <c r="L164" s="47">
        <v>0</v>
      </c>
      <c r="M164" s="47">
        <v>0</v>
      </c>
      <c r="N164" s="125"/>
      <c r="O164" s="74"/>
      <c r="P164" s="16"/>
      <c r="Q164" s="16"/>
      <c r="R164" s="16"/>
      <c r="S164" s="16"/>
      <c r="T164" s="16"/>
      <c r="U164" s="16"/>
    </row>
    <row r="165" spans="1:21" x14ac:dyDescent="0.3">
      <c r="A165" s="110"/>
      <c r="B165" s="111"/>
      <c r="C165" s="21" t="s">
        <v>17</v>
      </c>
      <c r="D165" s="62"/>
      <c r="E165" s="3"/>
      <c r="F165" s="3"/>
      <c r="G165" s="21"/>
      <c r="H165" s="21"/>
      <c r="I165" s="47"/>
      <c r="J165" s="47"/>
      <c r="K165" s="47"/>
      <c r="L165" s="47"/>
      <c r="M165" s="47"/>
      <c r="N165" s="125"/>
      <c r="O165" s="74"/>
      <c r="P165" s="16"/>
      <c r="Q165" s="16"/>
      <c r="R165" s="16"/>
      <c r="S165" s="16"/>
      <c r="T165" s="16"/>
      <c r="U165" s="16"/>
    </row>
    <row r="166" spans="1:21" x14ac:dyDescent="0.3">
      <c r="A166" s="110"/>
      <c r="B166" s="111"/>
      <c r="C166" s="21" t="s">
        <v>18</v>
      </c>
      <c r="D166" s="62"/>
      <c r="E166" s="3"/>
      <c r="F166" s="3"/>
      <c r="G166" s="2"/>
      <c r="H166" s="2"/>
      <c r="I166" s="47"/>
      <c r="J166" s="47"/>
      <c r="K166" s="47"/>
      <c r="L166" s="47"/>
      <c r="M166" s="47"/>
      <c r="N166" s="126"/>
      <c r="O166" s="74"/>
      <c r="P166" s="16"/>
      <c r="Q166" s="16"/>
      <c r="R166" s="16"/>
      <c r="S166" s="16"/>
      <c r="T166" s="16"/>
      <c r="U166" s="16"/>
    </row>
    <row r="167" spans="1:21" x14ac:dyDescent="0.3">
      <c r="A167" s="110" t="s">
        <v>45</v>
      </c>
      <c r="B167" s="111" t="s">
        <v>57</v>
      </c>
      <c r="C167" s="21" t="s">
        <v>28</v>
      </c>
      <c r="D167" s="60" t="s">
        <v>51</v>
      </c>
      <c r="E167" s="32" t="s">
        <v>46</v>
      </c>
      <c r="F167" s="32" t="s">
        <v>47</v>
      </c>
      <c r="G167" s="58">
        <v>3140000000</v>
      </c>
      <c r="H167" s="48">
        <v>200</v>
      </c>
      <c r="I167" s="47">
        <f>I170</f>
        <v>810005.66</v>
      </c>
      <c r="J167" s="47">
        <f t="shared" ref="J167" si="54">J170</f>
        <v>3066666.67</v>
      </c>
      <c r="K167" s="47">
        <f>K170</f>
        <v>0</v>
      </c>
      <c r="L167" s="47">
        <f t="shared" ref="L167:M167" si="55">L170</f>
        <v>0</v>
      </c>
      <c r="M167" s="47">
        <f t="shared" si="55"/>
        <v>0</v>
      </c>
      <c r="N167" s="124" t="s">
        <v>127</v>
      </c>
      <c r="O167" s="74"/>
      <c r="P167" s="16"/>
      <c r="Q167" s="16"/>
      <c r="R167" s="16"/>
      <c r="S167" s="16"/>
      <c r="T167" s="16"/>
      <c r="U167" s="16"/>
    </row>
    <row r="168" spans="1:21" ht="15" customHeight="1" x14ac:dyDescent="0.3">
      <c r="A168" s="110"/>
      <c r="B168" s="111"/>
      <c r="C168" s="12" t="s">
        <v>14</v>
      </c>
      <c r="D168" s="61"/>
      <c r="E168" s="58"/>
      <c r="F168" s="58"/>
      <c r="G168" s="1"/>
      <c r="H168" s="1"/>
      <c r="I168" s="47"/>
      <c r="J168" s="47"/>
      <c r="K168" s="47"/>
      <c r="L168" s="47"/>
      <c r="M168" s="47"/>
      <c r="N168" s="125"/>
      <c r="O168" s="74"/>
      <c r="P168" s="16"/>
      <c r="Q168" s="16"/>
      <c r="R168" s="16"/>
      <c r="S168" s="16"/>
      <c r="T168" s="16"/>
      <c r="U168" s="16"/>
    </row>
    <row r="169" spans="1:21" x14ac:dyDescent="0.3">
      <c r="A169" s="110"/>
      <c r="B169" s="111"/>
      <c r="C169" s="12" t="s">
        <v>15</v>
      </c>
      <c r="D169" s="61"/>
      <c r="E169" s="58"/>
      <c r="F169" s="58"/>
      <c r="G169" s="1"/>
      <c r="H169" s="1"/>
      <c r="I169" s="47"/>
      <c r="J169" s="47"/>
      <c r="K169" s="47"/>
      <c r="L169" s="47"/>
      <c r="M169" s="47"/>
      <c r="N169" s="125"/>
      <c r="O169" s="74"/>
      <c r="P169" s="16"/>
      <c r="Q169" s="16"/>
      <c r="R169" s="16"/>
      <c r="S169" s="16"/>
      <c r="T169" s="16"/>
      <c r="U169" s="16"/>
    </row>
    <row r="170" spans="1:21" x14ac:dyDescent="0.3">
      <c r="A170" s="110"/>
      <c r="B170" s="111"/>
      <c r="C170" s="12" t="s">
        <v>16</v>
      </c>
      <c r="D170" s="60" t="s">
        <v>51</v>
      </c>
      <c r="E170" s="32" t="s">
        <v>46</v>
      </c>
      <c r="F170" s="32" t="s">
        <v>47</v>
      </c>
      <c r="G170" s="58">
        <v>3140000000</v>
      </c>
      <c r="H170" s="48">
        <v>200</v>
      </c>
      <c r="I170" s="42">
        <v>810005.66</v>
      </c>
      <c r="J170" s="42">
        <v>3066666.67</v>
      </c>
      <c r="K170" s="42">
        <v>0</v>
      </c>
      <c r="L170" s="42">
        <v>0</v>
      </c>
      <c r="M170" s="42">
        <v>0</v>
      </c>
      <c r="N170" s="125"/>
      <c r="O170" s="74"/>
      <c r="P170" s="16"/>
      <c r="Q170" s="16"/>
      <c r="R170" s="16"/>
      <c r="S170" s="16"/>
      <c r="T170" s="16"/>
      <c r="U170" s="16"/>
    </row>
    <row r="171" spans="1:21" x14ac:dyDescent="0.3">
      <c r="A171" s="110"/>
      <c r="B171" s="111"/>
      <c r="C171" s="21" t="s">
        <v>17</v>
      </c>
      <c r="D171" s="62"/>
      <c r="E171" s="3"/>
      <c r="F171" s="3"/>
      <c r="G171" s="21"/>
      <c r="H171" s="21"/>
      <c r="I171" s="47"/>
      <c r="J171" s="47"/>
      <c r="K171" s="47"/>
      <c r="L171" s="47"/>
      <c r="M171" s="47"/>
      <c r="N171" s="125"/>
      <c r="O171" s="74"/>
      <c r="P171" s="16"/>
      <c r="Q171" s="16"/>
      <c r="R171" s="16"/>
      <c r="S171" s="16"/>
      <c r="T171" s="16"/>
      <c r="U171" s="16"/>
    </row>
    <row r="172" spans="1:21" x14ac:dyDescent="0.3">
      <c r="A172" s="110"/>
      <c r="B172" s="111"/>
      <c r="C172" s="21" t="s">
        <v>18</v>
      </c>
      <c r="D172" s="62"/>
      <c r="E172" s="3"/>
      <c r="F172" s="3"/>
      <c r="G172" s="2"/>
      <c r="H172" s="2"/>
      <c r="I172" s="47"/>
      <c r="J172" s="47"/>
      <c r="K172" s="47"/>
      <c r="L172" s="44"/>
      <c r="M172" s="44"/>
      <c r="N172" s="126"/>
      <c r="O172" s="74"/>
      <c r="P172" s="16"/>
      <c r="Q172" s="16"/>
      <c r="R172" s="16"/>
      <c r="S172" s="16"/>
      <c r="T172" s="16"/>
      <c r="U172" s="16"/>
    </row>
    <row r="173" spans="1:21" ht="34.200000000000003" x14ac:dyDescent="0.3">
      <c r="A173" s="63"/>
      <c r="B173" s="92" t="s">
        <v>105</v>
      </c>
      <c r="C173" s="174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</row>
    <row r="174" spans="1:21" ht="15" customHeight="1" x14ac:dyDescent="0.3">
      <c r="A174" s="163" t="s">
        <v>82</v>
      </c>
      <c r="B174" s="176" t="s">
        <v>108</v>
      </c>
      <c r="C174" s="8" t="s">
        <v>28</v>
      </c>
      <c r="D174" s="67">
        <v>701</v>
      </c>
      <c r="E174" s="67"/>
      <c r="F174" s="67"/>
      <c r="G174" s="67">
        <v>7330000000</v>
      </c>
      <c r="H174" s="67"/>
      <c r="I174" s="47"/>
      <c r="J174" s="47"/>
      <c r="K174" s="47">
        <f>K177+K178+K179+K180+K181+K182</f>
        <v>265533346.31</v>
      </c>
      <c r="L174" s="47">
        <f t="shared" ref="L174:M174" si="56">L177+L178+L179</f>
        <v>17120163.969999999</v>
      </c>
      <c r="M174" s="47">
        <f t="shared" si="56"/>
        <v>17120163.969999999</v>
      </c>
      <c r="N174" s="121" t="s">
        <v>128</v>
      </c>
      <c r="O174" s="1"/>
      <c r="P174" s="6"/>
      <c r="Q174" s="6"/>
      <c r="R174" s="6"/>
      <c r="S174" s="6"/>
      <c r="T174" s="80"/>
      <c r="U174" s="80"/>
    </row>
    <row r="175" spans="1:21" x14ac:dyDescent="0.3">
      <c r="A175" s="163"/>
      <c r="B175" s="176"/>
      <c r="C175" s="8" t="s">
        <v>14</v>
      </c>
      <c r="D175" s="67"/>
      <c r="E175" s="67"/>
      <c r="F175" s="67"/>
      <c r="G175" s="67"/>
      <c r="H175" s="67"/>
      <c r="I175" s="47"/>
      <c r="J175" s="47"/>
      <c r="K175" s="47"/>
      <c r="L175" s="47"/>
      <c r="M175" s="47"/>
      <c r="N175" s="122"/>
      <c r="O175" s="1"/>
      <c r="P175" s="6"/>
      <c r="Q175" s="6"/>
      <c r="R175" s="6"/>
      <c r="S175" s="6"/>
      <c r="T175" s="80"/>
      <c r="U175" s="80"/>
    </row>
    <row r="176" spans="1:21" x14ac:dyDescent="0.3">
      <c r="A176" s="163"/>
      <c r="B176" s="176"/>
      <c r="C176" s="8" t="s">
        <v>15</v>
      </c>
      <c r="D176" s="67"/>
      <c r="E176" s="67"/>
      <c r="F176" s="67"/>
      <c r="G176" s="67"/>
      <c r="H176" s="67"/>
      <c r="I176" s="47"/>
      <c r="J176" s="47"/>
      <c r="K176" s="47"/>
      <c r="L176" s="47"/>
      <c r="M176" s="47"/>
      <c r="N176" s="122"/>
      <c r="O176" s="1"/>
      <c r="P176" s="6"/>
      <c r="Q176" s="6"/>
      <c r="R176" s="6"/>
      <c r="S176" s="6"/>
      <c r="T176" s="80"/>
      <c r="U176" s="80"/>
    </row>
    <row r="177" spans="1:21" x14ac:dyDescent="0.3">
      <c r="A177" s="163"/>
      <c r="B177" s="176"/>
      <c r="C177" s="107" t="s">
        <v>16</v>
      </c>
      <c r="D177" s="67">
        <v>701</v>
      </c>
      <c r="E177" s="67" t="s">
        <v>46</v>
      </c>
      <c r="F177" s="67">
        <v>13</v>
      </c>
      <c r="G177" s="67">
        <v>7330000000</v>
      </c>
      <c r="H177" s="67">
        <v>200</v>
      </c>
      <c r="I177" s="47"/>
      <c r="J177" s="47"/>
      <c r="K177" s="47">
        <f>K197+K204+K212+K218+K224+K230+K237+K244+K250</f>
        <v>27490833.540000003</v>
      </c>
      <c r="L177" s="47">
        <f>L197+L204+L212+L224+L230+L237+L244+L250</f>
        <v>17110163.969999999</v>
      </c>
      <c r="M177" s="47">
        <f>M197+M204+M212+M224+M230+M237+M244+M250</f>
        <v>17110163.969999999</v>
      </c>
      <c r="N177" s="122"/>
      <c r="O177" s="1"/>
      <c r="P177" s="6"/>
      <c r="Q177" s="6"/>
      <c r="R177" s="6"/>
      <c r="S177" s="6"/>
      <c r="T177" s="80"/>
      <c r="U177" s="80"/>
    </row>
    <row r="178" spans="1:21" s="26" customFormat="1" x14ac:dyDescent="0.3">
      <c r="A178" s="163"/>
      <c r="B178" s="176"/>
      <c r="C178" s="108"/>
      <c r="D178" s="67">
        <v>701</v>
      </c>
      <c r="E178" s="67" t="s">
        <v>46</v>
      </c>
      <c r="F178" s="67" t="s">
        <v>47</v>
      </c>
      <c r="G178" s="67">
        <v>7330000000</v>
      </c>
      <c r="H178" s="67" t="s">
        <v>83</v>
      </c>
      <c r="I178" s="47"/>
      <c r="J178" s="47"/>
      <c r="K178" s="47">
        <f>K188</f>
        <v>1879190.6600000001</v>
      </c>
      <c r="L178" s="47">
        <f t="shared" ref="L178:M178" si="57">L189</f>
        <v>0</v>
      </c>
      <c r="M178" s="47">
        <f t="shared" si="57"/>
        <v>0</v>
      </c>
      <c r="N178" s="122"/>
      <c r="O178" s="1"/>
      <c r="P178" s="6"/>
      <c r="Q178" s="6"/>
      <c r="R178" s="6"/>
      <c r="S178" s="6"/>
      <c r="T178" s="80"/>
      <c r="U178" s="80"/>
    </row>
    <row r="179" spans="1:21" s="26" customFormat="1" x14ac:dyDescent="0.3">
      <c r="A179" s="163"/>
      <c r="B179" s="176"/>
      <c r="C179" s="108"/>
      <c r="D179" s="67">
        <v>701</v>
      </c>
      <c r="E179" s="67" t="s">
        <v>46</v>
      </c>
      <c r="F179" s="67">
        <v>13</v>
      </c>
      <c r="G179" s="67">
        <v>7330000000</v>
      </c>
      <c r="H179" s="67" t="s">
        <v>84</v>
      </c>
      <c r="I179" s="47"/>
      <c r="J179" s="47"/>
      <c r="K179" s="47">
        <f>K198+K231</f>
        <v>128422.37</v>
      </c>
      <c r="L179" s="47">
        <f t="shared" ref="L179:M179" si="58">L198</f>
        <v>10000</v>
      </c>
      <c r="M179" s="47">
        <f t="shared" si="58"/>
        <v>10000</v>
      </c>
      <c r="N179" s="122"/>
      <c r="O179" s="1"/>
      <c r="P179" s="6"/>
      <c r="Q179" s="6"/>
      <c r="R179" s="6"/>
      <c r="S179" s="6"/>
      <c r="T179" s="80"/>
      <c r="U179" s="80"/>
    </row>
    <row r="180" spans="1:21" s="26" customFormat="1" x14ac:dyDescent="0.3">
      <c r="A180" s="163"/>
      <c r="B180" s="176"/>
      <c r="C180" s="108"/>
      <c r="D180" s="100">
        <v>701</v>
      </c>
      <c r="E180" s="100" t="s">
        <v>48</v>
      </c>
      <c r="F180" s="100" t="s">
        <v>49</v>
      </c>
      <c r="G180" s="100">
        <v>7330000000</v>
      </c>
      <c r="H180" s="100" t="s">
        <v>83</v>
      </c>
      <c r="I180" s="99"/>
      <c r="J180" s="99"/>
      <c r="K180" s="99">
        <f>K189</f>
        <v>37071452.280000001</v>
      </c>
      <c r="L180" s="99"/>
      <c r="M180" s="99"/>
      <c r="N180" s="122"/>
      <c r="O180" s="1"/>
      <c r="P180" s="6"/>
      <c r="Q180" s="6"/>
      <c r="R180" s="6"/>
      <c r="S180" s="6"/>
      <c r="T180" s="80"/>
      <c r="U180" s="80"/>
    </row>
    <row r="181" spans="1:21" s="26" customFormat="1" x14ac:dyDescent="0.3">
      <c r="A181" s="163"/>
      <c r="B181" s="176"/>
      <c r="C181" s="108"/>
      <c r="D181" s="100">
        <v>701</v>
      </c>
      <c r="E181" s="100" t="s">
        <v>48</v>
      </c>
      <c r="F181" s="100" t="s">
        <v>50</v>
      </c>
      <c r="G181" s="100">
        <v>7330000000</v>
      </c>
      <c r="H181" s="100" t="s">
        <v>85</v>
      </c>
      <c r="I181" s="99"/>
      <c r="J181" s="99"/>
      <c r="K181" s="38">
        <f>K190</f>
        <v>346000</v>
      </c>
      <c r="L181" s="99"/>
      <c r="M181" s="99"/>
      <c r="N181" s="122"/>
      <c r="O181" s="1"/>
      <c r="P181" s="6"/>
      <c r="Q181" s="6"/>
      <c r="R181" s="6"/>
      <c r="S181" s="6"/>
      <c r="T181" s="80"/>
      <c r="U181" s="80"/>
    </row>
    <row r="182" spans="1:21" s="26" customFormat="1" x14ac:dyDescent="0.3">
      <c r="A182" s="163"/>
      <c r="B182" s="176"/>
      <c r="C182" s="109"/>
      <c r="D182" s="100">
        <v>701</v>
      </c>
      <c r="E182" s="100" t="s">
        <v>48</v>
      </c>
      <c r="F182" s="100" t="s">
        <v>50</v>
      </c>
      <c r="G182" s="100">
        <v>7330000000</v>
      </c>
      <c r="H182" s="100" t="s">
        <v>83</v>
      </c>
      <c r="I182" s="99"/>
      <c r="J182" s="99"/>
      <c r="K182" s="38">
        <f>K191</f>
        <v>198617447.46000001</v>
      </c>
      <c r="L182" s="99"/>
      <c r="M182" s="99"/>
      <c r="N182" s="122"/>
      <c r="O182" s="1"/>
      <c r="P182" s="6"/>
      <c r="Q182" s="6"/>
      <c r="R182" s="6"/>
      <c r="S182" s="6"/>
      <c r="T182" s="80"/>
      <c r="U182" s="80"/>
    </row>
    <row r="183" spans="1:21" x14ac:dyDescent="0.3">
      <c r="A183" s="163"/>
      <c r="B183" s="176"/>
      <c r="C183" s="8" t="s">
        <v>17</v>
      </c>
      <c r="D183" s="67"/>
      <c r="E183" s="67"/>
      <c r="F183" s="67"/>
      <c r="G183" s="67"/>
      <c r="H183" s="67"/>
      <c r="I183" s="47"/>
      <c r="J183" s="47"/>
      <c r="K183" s="47"/>
      <c r="L183" s="47"/>
      <c r="M183" s="47"/>
      <c r="N183" s="122"/>
      <c r="O183" s="1"/>
      <c r="P183" s="6"/>
      <c r="Q183" s="6"/>
      <c r="R183" s="6"/>
      <c r="S183" s="6"/>
      <c r="T183" s="80"/>
      <c r="U183" s="80"/>
    </row>
    <row r="184" spans="1:21" x14ac:dyDescent="0.3">
      <c r="A184" s="163"/>
      <c r="B184" s="176"/>
      <c r="C184" s="8" t="s">
        <v>18</v>
      </c>
      <c r="D184" s="67"/>
      <c r="E184" s="67"/>
      <c r="F184" s="67"/>
      <c r="G184" s="67"/>
      <c r="H184" s="67"/>
      <c r="I184" s="47"/>
      <c r="J184" s="47"/>
      <c r="K184" s="47"/>
      <c r="L184" s="47"/>
      <c r="M184" s="47"/>
      <c r="N184" s="123"/>
      <c r="O184" s="1"/>
      <c r="P184" s="6"/>
      <c r="Q184" s="6"/>
      <c r="R184" s="6"/>
      <c r="S184" s="6"/>
      <c r="T184" s="80"/>
      <c r="U184" s="80"/>
    </row>
    <row r="185" spans="1:21" x14ac:dyDescent="0.3">
      <c r="A185" s="173" t="s">
        <v>109</v>
      </c>
      <c r="B185" s="171" t="s">
        <v>78</v>
      </c>
      <c r="C185" s="21" t="s">
        <v>28</v>
      </c>
      <c r="D185" s="67">
        <v>701</v>
      </c>
      <c r="E185" s="67" t="s">
        <v>46</v>
      </c>
      <c r="F185" s="67">
        <v>13</v>
      </c>
      <c r="G185" s="67">
        <v>7330000000</v>
      </c>
      <c r="H185" s="67"/>
      <c r="I185" s="47"/>
      <c r="J185" s="47"/>
      <c r="K185" s="47">
        <f>K188+K189+K190+K191</f>
        <v>237914090.40000001</v>
      </c>
      <c r="L185" s="47">
        <f t="shared" ref="L185:M185" si="59">L189</f>
        <v>0</v>
      </c>
      <c r="M185" s="47">
        <f t="shared" si="59"/>
        <v>0</v>
      </c>
      <c r="N185" s="121" t="s">
        <v>128</v>
      </c>
      <c r="O185" s="1"/>
      <c r="P185" s="6"/>
      <c r="Q185" s="6"/>
      <c r="R185" s="6"/>
      <c r="S185" s="6"/>
      <c r="T185" s="80"/>
      <c r="U185" s="80"/>
    </row>
    <row r="186" spans="1:21" x14ac:dyDescent="0.3">
      <c r="A186" s="173"/>
      <c r="B186" s="171"/>
      <c r="C186" s="21" t="s">
        <v>14</v>
      </c>
      <c r="D186" s="67"/>
      <c r="E186" s="67"/>
      <c r="F186" s="67"/>
      <c r="G186" s="67"/>
      <c r="H186" s="67"/>
      <c r="I186" s="47"/>
      <c r="J186" s="47"/>
      <c r="K186" s="47"/>
      <c r="L186" s="47"/>
      <c r="M186" s="47"/>
      <c r="N186" s="187"/>
      <c r="O186" s="1"/>
      <c r="P186" s="6"/>
      <c r="Q186" s="6"/>
      <c r="R186" s="6"/>
      <c r="S186" s="6"/>
      <c r="T186" s="80"/>
      <c r="U186" s="80"/>
    </row>
    <row r="187" spans="1:21" x14ac:dyDescent="0.3">
      <c r="A187" s="173"/>
      <c r="B187" s="171"/>
      <c r="C187" s="21" t="s">
        <v>15</v>
      </c>
      <c r="D187" s="67"/>
      <c r="E187" s="67"/>
      <c r="F187" s="67"/>
      <c r="G187" s="67"/>
      <c r="H187" s="67"/>
      <c r="I187" s="47"/>
      <c r="J187" s="47"/>
      <c r="K187" s="47"/>
      <c r="L187" s="47"/>
      <c r="M187" s="47"/>
      <c r="N187" s="187"/>
      <c r="O187" s="1"/>
      <c r="P187" s="6"/>
      <c r="Q187" s="6"/>
      <c r="R187" s="6"/>
      <c r="S187" s="6"/>
      <c r="T187" s="80"/>
      <c r="U187" s="80"/>
    </row>
    <row r="188" spans="1:21" s="26" customFormat="1" x14ac:dyDescent="0.3">
      <c r="A188" s="173"/>
      <c r="B188" s="171"/>
      <c r="C188" s="104" t="s">
        <v>16</v>
      </c>
      <c r="D188" s="100">
        <v>701</v>
      </c>
      <c r="E188" s="100" t="s">
        <v>46</v>
      </c>
      <c r="F188" s="100" t="s">
        <v>47</v>
      </c>
      <c r="G188" s="100" t="s">
        <v>88</v>
      </c>
      <c r="H188" s="100" t="s">
        <v>83</v>
      </c>
      <c r="I188" s="99"/>
      <c r="J188" s="99"/>
      <c r="K188" s="99">
        <f>929190.66+370000+580000</f>
        <v>1879190.6600000001</v>
      </c>
      <c r="L188" s="99"/>
      <c r="M188" s="99"/>
      <c r="N188" s="187"/>
      <c r="O188" s="1"/>
      <c r="P188" s="6"/>
      <c r="Q188" s="6"/>
      <c r="R188" s="64"/>
      <c r="S188" s="6"/>
      <c r="T188" s="80"/>
      <c r="U188" s="80"/>
    </row>
    <row r="189" spans="1:21" x14ac:dyDescent="0.3">
      <c r="A189" s="173"/>
      <c r="B189" s="171"/>
      <c r="C189" s="105"/>
      <c r="D189" s="67">
        <v>701</v>
      </c>
      <c r="E189" s="67" t="s">
        <v>48</v>
      </c>
      <c r="F189" s="67" t="s">
        <v>49</v>
      </c>
      <c r="G189" s="67" t="s">
        <v>88</v>
      </c>
      <c r="H189" s="67" t="s">
        <v>83</v>
      </c>
      <c r="I189" s="47"/>
      <c r="J189" s="47"/>
      <c r="K189" s="97">
        <v>37071452.280000001</v>
      </c>
      <c r="L189" s="47">
        <v>0</v>
      </c>
      <c r="M189" s="47">
        <v>0</v>
      </c>
      <c r="N189" s="187"/>
      <c r="O189" s="1"/>
      <c r="P189" s="6"/>
      <c r="Q189" s="6"/>
      <c r="R189" s="64"/>
      <c r="S189" s="6"/>
      <c r="T189" s="80"/>
      <c r="U189" s="80"/>
    </row>
    <row r="190" spans="1:21" s="26" customFormat="1" x14ac:dyDescent="0.3">
      <c r="A190" s="173"/>
      <c r="B190" s="171"/>
      <c r="C190" s="105"/>
      <c r="D190" s="100">
        <v>701</v>
      </c>
      <c r="E190" s="100" t="s">
        <v>48</v>
      </c>
      <c r="F190" s="100" t="s">
        <v>50</v>
      </c>
      <c r="G190" s="100" t="s">
        <v>88</v>
      </c>
      <c r="H190" s="100" t="s">
        <v>85</v>
      </c>
      <c r="I190" s="99"/>
      <c r="J190" s="99"/>
      <c r="K190" s="99">
        <v>346000</v>
      </c>
      <c r="L190" s="99"/>
      <c r="M190" s="99"/>
      <c r="N190" s="187"/>
      <c r="O190" s="1"/>
      <c r="P190" s="6"/>
      <c r="Q190" s="6"/>
      <c r="R190" s="64"/>
      <c r="S190" s="6"/>
      <c r="T190" s="80"/>
      <c r="U190" s="80"/>
    </row>
    <row r="191" spans="1:21" s="26" customFormat="1" x14ac:dyDescent="0.3">
      <c r="A191" s="173"/>
      <c r="B191" s="171"/>
      <c r="C191" s="106"/>
      <c r="D191" s="100">
        <v>701</v>
      </c>
      <c r="E191" s="100" t="s">
        <v>48</v>
      </c>
      <c r="F191" s="100" t="s">
        <v>50</v>
      </c>
      <c r="G191" s="100" t="s">
        <v>88</v>
      </c>
      <c r="H191" s="100" t="s">
        <v>83</v>
      </c>
      <c r="I191" s="99"/>
      <c r="J191" s="99"/>
      <c r="K191" s="99">
        <f>2408482.74+135050365.47+61158599.25</f>
        <v>198617447.46000001</v>
      </c>
      <c r="L191" s="99"/>
      <c r="M191" s="99"/>
      <c r="N191" s="187"/>
      <c r="O191" s="1"/>
      <c r="P191" s="6"/>
      <c r="Q191" s="6"/>
      <c r="R191" s="64"/>
      <c r="S191" s="6"/>
      <c r="T191" s="80"/>
      <c r="U191" s="80"/>
    </row>
    <row r="192" spans="1:21" x14ac:dyDescent="0.3">
      <c r="A192" s="173"/>
      <c r="B192" s="171"/>
      <c r="C192" s="21" t="s">
        <v>17</v>
      </c>
      <c r="D192" s="67"/>
      <c r="E192" s="67"/>
      <c r="F192" s="67"/>
      <c r="G192" s="67"/>
      <c r="H192" s="67"/>
      <c r="I192" s="47"/>
      <c r="J192" s="47"/>
      <c r="K192" s="47"/>
      <c r="L192" s="47"/>
      <c r="M192" s="47"/>
      <c r="N192" s="187"/>
      <c r="O192" s="1"/>
      <c r="P192" s="6"/>
      <c r="Q192" s="6"/>
      <c r="R192" s="64"/>
      <c r="S192" s="6"/>
      <c r="T192" s="80"/>
      <c r="U192" s="80"/>
    </row>
    <row r="193" spans="1:21" ht="29.25" customHeight="1" x14ac:dyDescent="0.3">
      <c r="A193" s="173"/>
      <c r="B193" s="171"/>
      <c r="C193" s="21" t="s">
        <v>18</v>
      </c>
      <c r="D193" s="67"/>
      <c r="E193" s="67"/>
      <c r="F193" s="67"/>
      <c r="G193" s="67"/>
      <c r="H193" s="67"/>
      <c r="I193" s="47"/>
      <c r="J193" s="47"/>
      <c r="K193" s="47"/>
      <c r="L193" s="47"/>
      <c r="M193" s="47"/>
      <c r="N193" s="182"/>
      <c r="O193" s="1"/>
      <c r="P193" s="6"/>
      <c r="Q193" s="6"/>
      <c r="R193" s="64"/>
      <c r="S193" s="6"/>
      <c r="T193" s="80"/>
      <c r="U193" s="80"/>
    </row>
    <row r="194" spans="1:21" x14ac:dyDescent="0.3">
      <c r="A194" s="173" t="s">
        <v>110</v>
      </c>
      <c r="B194" s="171" t="s">
        <v>79</v>
      </c>
      <c r="C194" s="21" t="s">
        <v>28</v>
      </c>
      <c r="D194" s="67">
        <v>701</v>
      </c>
      <c r="E194" s="67" t="s">
        <v>46</v>
      </c>
      <c r="F194" s="67">
        <v>13</v>
      </c>
      <c r="G194" s="67" t="s">
        <v>89</v>
      </c>
      <c r="H194" s="67"/>
      <c r="I194" s="47"/>
      <c r="J194" s="47"/>
      <c r="K194" s="47">
        <f>K197+K198</f>
        <v>330699.81</v>
      </c>
      <c r="L194" s="47">
        <f t="shared" ref="L194:M194" si="60">L197+L198</f>
        <v>271000</v>
      </c>
      <c r="M194" s="47">
        <f t="shared" si="60"/>
        <v>271000</v>
      </c>
      <c r="N194" s="121" t="s">
        <v>127</v>
      </c>
      <c r="O194" s="1"/>
      <c r="P194" s="6"/>
      <c r="Q194" s="6"/>
      <c r="R194" s="64"/>
      <c r="S194" s="6"/>
      <c r="T194" s="80"/>
      <c r="U194" s="80"/>
    </row>
    <row r="195" spans="1:21" x14ac:dyDescent="0.3">
      <c r="A195" s="173"/>
      <c r="B195" s="171"/>
      <c r="C195" s="21" t="s">
        <v>14</v>
      </c>
      <c r="D195" s="67"/>
      <c r="E195" s="67"/>
      <c r="F195" s="67"/>
      <c r="G195" s="67"/>
      <c r="H195" s="67"/>
      <c r="I195" s="47"/>
      <c r="J195" s="47"/>
      <c r="K195" s="47"/>
      <c r="L195" s="47"/>
      <c r="M195" s="47"/>
      <c r="N195" s="122"/>
      <c r="O195" s="1"/>
      <c r="P195" s="6"/>
      <c r="Q195" s="6"/>
      <c r="R195" s="64"/>
      <c r="S195" s="6"/>
      <c r="T195" s="80"/>
      <c r="U195" s="80"/>
    </row>
    <row r="196" spans="1:21" x14ac:dyDescent="0.3">
      <c r="A196" s="173"/>
      <c r="B196" s="171"/>
      <c r="C196" s="21" t="s">
        <v>15</v>
      </c>
      <c r="D196" s="67"/>
      <c r="E196" s="67"/>
      <c r="F196" s="67"/>
      <c r="G196" s="67"/>
      <c r="H196" s="67"/>
      <c r="I196" s="47"/>
      <c r="J196" s="47"/>
      <c r="K196" s="47"/>
      <c r="L196" s="47"/>
      <c r="M196" s="47"/>
      <c r="N196" s="122"/>
      <c r="O196" s="1"/>
      <c r="P196" s="6"/>
      <c r="Q196" s="6"/>
      <c r="R196" s="64"/>
      <c r="S196" s="6"/>
      <c r="T196" s="80"/>
      <c r="U196" s="80"/>
    </row>
    <row r="197" spans="1:21" ht="27" customHeight="1" x14ac:dyDescent="0.3">
      <c r="A197" s="173"/>
      <c r="B197" s="171"/>
      <c r="C197" s="104" t="s">
        <v>16</v>
      </c>
      <c r="D197" s="67">
        <v>701</v>
      </c>
      <c r="E197" s="67" t="s">
        <v>46</v>
      </c>
      <c r="F197" s="67">
        <v>13</v>
      </c>
      <c r="G197" s="67" t="s">
        <v>90</v>
      </c>
      <c r="H197" s="67" t="s">
        <v>85</v>
      </c>
      <c r="I197" s="47"/>
      <c r="J197" s="47"/>
      <c r="K197" s="98">
        <v>328473.27</v>
      </c>
      <c r="L197" s="47">
        <v>261000</v>
      </c>
      <c r="M197" s="47">
        <v>261000</v>
      </c>
      <c r="N197" s="122"/>
      <c r="O197" s="179" t="s">
        <v>4</v>
      </c>
      <c r="P197" s="181" t="s">
        <v>3</v>
      </c>
      <c r="Q197" s="177"/>
      <c r="R197" s="177"/>
      <c r="S197" s="145">
        <v>11</v>
      </c>
      <c r="T197" s="145">
        <v>6</v>
      </c>
      <c r="U197" s="145">
        <v>6</v>
      </c>
    </row>
    <row r="198" spans="1:21" s="26" customFormat="1" ht="30" customHeight="1" x14ac:dyDescent="0.3">
      <c r="A198" s="173"/>
      <c r="B198" s="171"/>
      <c r="C198" s="106"/>
      <c r="D198" s="67">
        <v>701</v>
      </c>
      <c r="E198" s="67" t="s">
        <v>46</v>
      </c>
      <c r="F198" s="67">
        <v>13</v>
      </c>
      <c r="G198" s="67" t="s">
        <v>90</v>
      </c>
      <c r="H198" s="67" t="s">
        <v>84</v>
      </c>
      <c r="I198" s="47"/>
      <c r="J198" s="47"/>
      <c r="K198" s="47">
        <v>2226.54</v>
      </c>
      <c r="L198" s="47">
        <v>10000</v>
      </c>
      <c r="M198" s="47">
        <v>10000</v>
      </c>
      <c r="N198" s="122"/>
      <c r="O198" s="180"/>
      <c r="P198" s="182"/>
      <c r="Q198" s="178"/>
      <c r="R198" s="178"/>
      <c r="S198" s="147"/>
      <c r="T198" s="147"/>
      <c r="U198" s="147"/>
    </row>
    <row r="199" spans="1:21" x14ac:dyDescent="0.3">
      <c r="A199" s="173"/>
      <c r="B199" s="171"/>
      <c r="C199" s="21" t="s">
        <v>17</v>
      </c>
      <c r="D199" s="67"/>
      <c r="E199" s="67"/>
      <c r="F199" s="67"/>
      <c r="G199" s="67"/>
      <c r="H199" s="67"/>
      <c r="I199" s="47"/>
      <c r="J199" s="47"/>
      <c r="K199" s="47"/>
      <c r="L199" s="47"/>
      <c r="M199" s="47"/>
      <c r="N199" s="122"/>
      <c r="O199" s="1"/>
      <c r="P199" s="6"/>
      <c r="Q199" s="6"/>
      <c r="R199" s="64"/>
      <c r="S199" s="6"/>
      <c r="T199" s="80"/>
      <c r="U199" s="80"/>
    </row>
    <row r="200" spans="1:21" x14ac:dyDescent="0.3">
      <c r="A200" s="173"/>
      <c r="B200" s="171"/>
      <c r="C200" s="21" t="s">
        <v>18</v>
      </c>
      <c r="D200" s="67"/>
      <c r="E200" s="67"/>
      <c r="F200" s="67"/>
      <c r="G200" s="67"/>
      <c r="H200" s="67"/>
      <c r="I200" s="47"/>
      <c r="J200" s="47"/>
      <c r="K200" s="47"/>
      <c r="L200" s="47"/>
      <c r="M200" s="47"/>
      <c r="N200" s="123"/>
      <c r="O200" s="1"/>
      <c r="P200" s="6"/>
      <c r="Q200" s="6"/>
      <c r="R200" s="64"/>
      <c r="S200" s="6"/>
      <c r="T200" s="80"/>
      <c r="U200" s="80"/>
    </row>
    <row r="201" spans="1:21" x14ac:dyDescent="0.3">
      <c r="A201" s="173" t="s">
        <v>111</v>
      </c>
      <c r="B201" s="171" t="s">
        <v>80</v>
      </c>
      <c r="C201" s="21" t="s">
        <v>28</v>
      </c>
      <c r="D201" s="67">
        <v>701</v>
      </c>
      <c r="E201" s="67" t="s">
        <v>46</v>
      </c>
      <c r="F201" s="67">
        <v>13</v>
      </c>
      <c r="G201" s="67">
        <v>7330000000</v>
      </c>
      <c r="H201" s="67"/>
      <c r="I201" s="47"/>
      <c r="J201" s="47"/>
      <c r="K201" s="47">
        <f>K204</f>
        <v>160000</v>
      </c>
      <c r="L201" s="47">
        <f t="shared" ref="L201:M201" si="61">L204</f>
        <v>70000</v>
      </c>
      <c r="M201" s="47">
        <f t="shared" si="61"/>
        <v>70000</v>
      </c>
      <c r="N201" s="121" t="s">
        <v>127</v>
      </c>
      <c r="O201" s="1"/>
      <c r="P201" s="6"/>
      <c r="Q201" s="6"/>
      <c r="R201" s="64"/>
      <c r="S201" s="6"/>
      <c r="T201" s="80"/>
      <c r="U201" s="80"/>
    </row>
    <row r="202" spans="1:21" x14ac:dyDescent="0.3">
      <c r="A202" s="173"/>
      <c r="B202" s="171"/>
      <c r="C202" s="21" t="s">
        <v>14</v>
      </c>
      <c r="D202" s="67"/>
      <c r="E202" s="67"/>
      <c r="F202" s="67"/>
      <c r="G202" s="67"/>
      <c r="H202" s="67"/>
      <c r="I202" s="47"/>
      <c r="J202" s="47"/>
      <c r="K202" s="47"/>
      <c r="L202" s="47"/>
      <c r="M202" s="47"/>
      <c r="N202" s="122"/>
      <c r="O202" s="1"/>
      <c r="P202" s="6"/>
      <c r="Q202" s="6"/>
      <c r="R202" s="64"/>
      <c r="S202" s="6"/>
      <c r="T202" s="80"/>
      <c r="U202" s="80"/>
    </row>
    <row r="203" spans="1:21" x14ac:dyDescent="0.3">
      <c r="A203" s="173"/>
      <c r="B203" s="171"/>
      <c r="C203" s="21" t="s">
        <v>15</v>
      </c>
      <c r="D203" s="67"/>
      <c r="E203" s="67"/>
      <c r="F203" s="67"/>
      <c r="G203" s="67"/>
      <c r="H203" s="67"/>
      <c r="I203" s="47"/>
      <c r="J203" s="47"/>
      <c r="K203" s="47"/>
      <c r="L203" s="47"/>
      <c r="M203" s="47"/>
      <c r="N203" s="122"/>
      <c r="O203" s="1"/>
      <c r="P203" s="6"/>
      <c r="Q203" s="6"/>
      <c r="R203" s="64"/>
      <c r="S203" s="6"/>
      <c r="T203" s="80"/>
      <c r="U203" s="80"/>
    </row>
    <row r="204" spans="1:21" ht="52.8" x14ac:dyDescent="0.3">
      <c r="A204" s="173"/>
      <c r="B204" s="171"/>
      <c r="C204" s="104" t="s">
        <v>16</v>
      </c>
      <c r="D204" s="142">
        <v>701</v>
      </c>
      <c r="E204" s="142" t="s">
        <v>46</v>
      </c>
      <c r="F204" s="142">
        <v>13</v>
      </c>
      <c r="G204" s="142" t="s">
        <v>91</v>
      </c>
      <c r="H204" s="142" t="s">
        <v>85</v>
      </c>
      <c r="I204" s="119"/>
      <c r="J204" s="119"/>
      <c r="K204" s="119">
        <v>160000</v>
      </c>
      <c r="L204" s="119">
        <v>70000</v>
      </c>
      <c r="M204" s="119">
        <v>70000</v>
      </c>
      <c r="N204" s="122"/>
      <c r="O204" s="9" t="s">
        <v>10</v>
      </c>
      <c r="P204" s="7" t="s">
        <v>3</v>
      </c>
      <c r="Q204" s="6"/>
      <c r="R204" s="64"/>
      <c r="S204" s="7">
        <v>7</v>
      </c>
      <c r="T204" s="7">
        <v>7</v>
      </c>
      <c r="U204" s="7">
        <v>7</v>
      </c>
    </row>
    <row r="205" spans="1:21" s="26" customFormat="1" ht="57.75" customHeight="1" x14ac:dyDescent="0.3">
      <c r="A205" s="173"/>
      <c r="B205" s="171"/>
      <c r="C205" s="105"/>
      <c r="D205" s="143"/>
      <c r="E205" s="143"/>
      <c r="F205" s="143"/>
      <c r="G205" s="143"/>
      <c r="H205" s="143"/>
      <c r="I205" s="183"/>
      <c r="J205" s="183"/>
      <c r="K205" s="183"/>
      <c r="L205" s="183"/>
      <c r="M205" s="183"/>
      <c r="N205" s="122"/>
      <c r="O205" s="9" t="s">
        <v>5</v>
      </c>
      <c r="P205" s="7" t="s">
        <v>6</v>
      </c>
      <c r="Q205" s="6"/>
      <c r="R205" s="64"/>
      <c r="S205" s="47">
        <v>3400000</v>
      </c>
      <c r="T205" s="47">
        <v>3400000</v>
      </c>
      <c r="U205" s="47">
        <v>3400000</v>
      </c>
    </row>
    <row r="206" spans="1:21" s="26" customFormat="1" ht="135.75" customHeight="1" x14ac:dyDescent="0.3">
      <c r="A206" s="173"/>
      <c r="B206" s="171"/>
      <c r="C206" s="106"/>
      <c r="D206" s="144"/>
      <c r="E206" s="144"/>
      <c r="F206" s="144"/>
      <c r="G206" s="144"/>
      <c r="H206" s="144"/>
      <c r="I206" s="120"/>
      <c r="J206" s="120"/>
      <c r="K206" s="120"/>
      <c r="L206" s="120"/>
      <c r="M206" s="120"/>
      <c r="N206" s="122"/>
      <c r="O206" s="9" t="s">
        <v>11</v>
      </c>
      <c r="P206" s="7" t="s">
        <v>52</v>
      </c>
      <c r="Q206" s="6"/>
      <c r="R206" s="64"/>
      <c r="S206" s="20">
        <v>15</v>
      </c>
      <c r="T206" s="20">
        <v>16</v>
      </c>
      <c r="U206" s="20">
        <v>17</v>
      </c>
    </row>
    <row r="207" spans="1:21" x14ac:dyDescent="0.3">
      <c r="A207" s="173"/>
      <c r="B207" s="171"/>
      <c r="C207" s="21" t="s">
        <v>17</v>
      </c>
      <c r="D207" s="67"/>
      <c r="E207" s="67"/>
      <c r="F207" s="67"/>
      <c r="G207" s="67"/>
      <c r="H207" s="67"/>
      <c r="I207" s="47"/>
      <c r="J207" s="47"/>
      <c r="K207" s="47"/>
      <c r="L207" s="47"/>
      <c r="M207" s="47"/>
      <c r="N207" s="122"/>
      <c r="O207" s="1"/>
      <c r="P207" s="6"/>
      <c r="Q207" s="6"/>
      <c r="R207" s="64"/>
      <c r="S207" s="6"/>
      <c r="T207" s="80"/>
      <c r="U207" s="80"/>
    </row>
    <row r="208" spans="1:21" x14ac:dyDescent="0.3">
      <c r="A208" s="173"/>
      <c r="B208" s="171"/>
      <c r="C208" s="21" t="s">
        <v>18</v>
      </c>
      <c r="D208" s="67"/>
      <c r="E208" s="67"/>
      <c r="F208" s="67"/>
      <c r="G208" s="67"/>
      <c r="H208" s="67"/>
      <c r="I208" s="47"/>
      <c r="J208" s="47"/>
      <c r="K208" s="47"/>
      <c r="L208" s="47"/>
      <c r="M208" s="47"/>
      <c r="N208" s="123"/>
      <c r="O208" s="1"/>
      <c r="P208" s="6"/>
      <c r="Q208" s="6"/>
      <c r="R208" s="64"/>
      <c r="S208" s="6"/>
      <c r="T208" s="80"/>
      <c r="U208" s="80"/>
    </row>
    <row r="209" spans="1:21" x14ac:dyDescent="0.3">
      <c r="A209" s="173" t="s">
        <v>112</v>
      </c>
      <c r="B209" s="171" t="s">
        <v>81</v>
      </c>
      <c r="C209" s="21" t="s">
        <v>28</v>
      </c>
      <c r="D209" s="67">
        <v>701</v>
      </c>
      <c r="E209" s="67" t="s">
        <v>46</v>
      </c>
      <c r="F209" s="67">
        <v>13</v>
      </c>
      <c r="G209" s="67">
        <v>7330000000</v>
      </c>
      <c r="H209" s="67"/>
      <c r="I209" s="47"/>
      <c r="J209" s="47"/>
      <c r="K209" s="47">
        <f>K212</f>
        <v>4206220.72</v>
      </c>
      <c r="L209" s="47">
        <f t="shared" ref="L209:M209" si="62">L212</f>
        <v>2100000</v>
      </c>
      <c r="M209" s="47">
        <f t="shared" si="62"/>
        <v>2100000</v>
      </c>
      <c r="N209" s="121" t="s">
        <v>127</v>
      </c>
      <c r="O209" s="1"/>
      <c r="P209" s="6"/>
      <c r="Q209" s="6"/>
      <c r="R209" s="64"/>
      <c r="S209" s="6"/>
      <c r="T209" s="80"/>
      <c r="U209" s="80"/>
    </row>
    <row r="210" spans="1:21" x14ac:dyDescent="0.3">
      <c r="A210" s="173"/>
      <c r="B210" s="171"/>
      <c r="C210" s="21" t="s">
        <v>14</v>
      </c>
      <c r="D210" s="67"/>
      <c r="E210" s="67"/>
      <c r="F210" s="67"/>
      <c r="G210" s="67"/>
      <c r="H210" s="67"/>
      <c r="I210" s="47"/>
      <c r="J210" s="47"/>
      <c r="K210" s="47"/>
      <c r="L210" s="47"/>
      <c r="M210" s="47"/>
      <c r="N210" s="122"/>
      <c r="O210" s="1"/>
      <c r="P210" s="6"/>
      <c r="Q210" s="6"/>
      <c r="R210" s="64"/>
      <c r="S210" s="6"/>
      <c r="T210" s="80"/>
      <c r="U210" s="80"/>
    </row>
    <row r="211" spans="1:21" x14ac:dyDescent="0.3">
      <c r="A211" s="173"/>
      <c r="B211" s="171"/>
      <c r="C211" s="21" t="s">
        <v>15</v>
      </c>
      <c r="D211" s="67"/>
      <c r="E211" s="67"/>
      <c r="F211" s="67"/>
      <c r="G211" s="67"/>
      <c r="H211" s="67"/>
      <c r="I211" s="47"/>
      <c r="J211" s="47"/>
      <c r="K211" s="47"/>
      <c r="L211" s="47"/>
      <c r="M211" s="47"/>
      <c r="N211" s="122"/>
      <c r="O211" s="1"/>
      <c r="P211" s="6"/>
      <c r="Q211" s="6"/>
      <c r="R211" s="64"/>
      <c r="S211" s="6"/>
      <c r="T211" s="80"/>
      <c r="U211" s="80"/>
    </row>
    <row r="212" spans="1:21" x14ac:dyDescent="0.3">
      <c r="A212" s="173"/>
      <c r="B212" s="171"/>
      <c r="C212" s="21" t="s">
        <v>16</v>
      </c>
      <c r="D212" s="67">
        <v>701</v>
      </c>
      <c r="E212" s="67" t="s">
        <v>46</v>
      </c>
      <c r="F212" s="67">
        <v>13</v>
      </c>
      <c r="G212" s="67" t="s">
        <v>92</v>
      </c>
      <c r="H212" s="67" t="s">
        <v>85</v>
      </c>
      <c r="I212" s="47"/>
      <c r="J212" s="47"/>
      <c r="K212" s="98">
        <v>4206220.72</v>
      </c>
      <c r="L212" s="47">
        <v>2100000</v>
      </c>
      <c r="M212" s="47">
        <v>2100000</v>
      </c>
      <c r="N212" s="122"/>
      <c r="O212" s="1"/>
      <c r="P212" s="6"/>
      <c r="Q212" s="6"/>
      <c r="R212" s="64"/>
      <c r="S212" s="6"/>
      <c r="T212" s="80"/>
      <c r="U212" s="80"/>
    </row>
    <row r="213" spans="1:21" x14ac:dyDescent="0.3">
      <c r="A213" s="173"/>
      <c r="B213" s="171"/>
      <c r="C213" s="21" t="s">
        <v>17</v>
      </c>
      <c r="D213" s="67"/>
      <c r="E213" s="67"/>
      <c r="F213" s="67"/>
      <c r="G213" s="67"/>
      <c r="H213" s="67"/>
      <c r="I213" s="47"/>
      <c r="J213" s="47"/>
      <c r="K213" s="47"/>
      <c r="L213" s="47"/>
      <c r="M213" s="47"/>
      <c r="N213" s="122"/>
      <c r="O213" s="1"/>
      <c r="P213" s="6"/>
      <c r="Q213" s="6"/>
      <c r="R213" s="64"/>
      <c r="S213" s="6"/>
      <c r="T213" s="80"/>
      <c r="U213" s="80"/>
    </row>
    <row r="214" spans="1:21" x14ac:dyDescent="0.3">
      <c r="A214" s="173"/>
      <c r="B214" s="171"/>
      <c r="C214" s="21" t="s">
        <v>18</v>
      </c>
      <c r="D214" s="67"/>
      <c r="E214" s="67"/>
      <c r="F214" s="67"/>
      <c r="G214" s="67"/>
      <c r="H214" s="67"/>
      <c r="I214" s="47"/>
      <c r="J214" s="47"/>
      <c r="K214" s="47"/>
      <c r="L214" s="47"/>
      <c r="M214" s="47"/>
      <c r="N214" s="123"/>
      <c r="O214" s="1"/>
      <c r="P214" s="6"/>
      <c r="Q214" s="6"/>
      <c r="R214" s="64"/>
      <c r="S214" s="6"/>
      <c r="T214" s="80"/>
      <c r="U214" s="80"/>
    </row>
    <row r="215" spans="1:21" s="26" customFormat="1" x14ac:dyDescent="0.3">
      <c r="A215" s="173" t="s">
        <v>113</v>
      </c>
      <c r="B215" s="171" t="s">
        <v>119</v>
      </c>
      <c r="C215" s="21" t="s">
        <v>28</v>
      </c>
      <c r="D215" s="96">
        <v>701</v>
      </c>
      <c r="E215" s="96" t="s">
        <v>46</v>
      </c>
      <c r="F215" s="96">
        <v>13</v>
      </c>
      <c r="G215" s="96">
        <v>7330000000</v>
      </c>
      <c r="H215" s="96"/>
      <c r="I215" s="97"/>
      <c r="J215" s="97"/>
      <c r="K215" s="97">
        <f>K218</f>
        <v>594296</v>
      </c>
      <c r="L215" s="97">
        <f t="shared" ref="L215:M215" si="63">L218</f>
        <v>0</v>
      </c>
      <c r="M215" s="97">
        <f t="shared" si="63"/>
        <v>0</v>
      </c>
      <c r="N215" s="121" t="s">
        <v>127</v>
      </c>
      <c r="O215" s="1"/>
      <c r="P215" s="6"/>
      <c r="Q215" s="6"/>
      <c r="R215" s="64"/>
      <c r="S215" s="6"/>
      <c r="T215" s="80"/>
      <c r="U215" s="80"/>
    </row>
    <row r="216" spans="1:21" s="26" customFormat="1" x14ac:dyDescent="0.3">
      <c r="A216" s="173"/>
      <c r="B216" s="171"/>
      <c r="C216" s="21" t="s">
        <v>14</v>
      </c>
      <c r="D216" s="96"/>
      <c r="E216" s="96"/>
      <c r="F216" s="96"/>
      <c r="G216" s="96"/>
      <c r="H216" s="96"/>
      <c r="I216" s="97"/>
      <c r="J216" s="97"/>
      <c r="K216" s="97"/>
      <c r="L216" s="97"/>
      <c r="M216" s="97"/>
      <c r="N216" s="122"/>
      <c r="O216" s="1"/>
      <c r="P216" s="6"/>
      <c r="Q216" s="6"/>
      <c r="R216" s="64"/>
      <c r="S216" s="6"/>
      <c r="T216" s="80"/>
      <c r="U216" s="80"/>
    </row>
    <row r="217" spans="1:21" s="26" customFormat="1" x14ac:dyDescent="0.3">
      <c r="A217" s="173"/>
      <c r="B217" s="171"/>
      <c r="C217" s="21" t="s">
        <v>15</v>
      </c>
      <c r="D217" s="96"/>
      <c r="E217" s="96"/>
      <c r="F217" s="96"/>
      <c r="G217" s="96"/>
      <c r="H217" s="96"/>
      <c r="I217" s="97"/>
      <c r="J217" s="97"/>
      <c r="K217" s="97"/>
      <c r="L217" s="97"/>
      <c r="M217" s="97"/>
      <c r="N217" s="122"/>
      <c r="O217" s="1"/>
      <c r="P217" s="6"/>
      <c r="Q217" s="6"/>
      <c r="R217" s="64"/>
      <c r="S217" s="6"/>
      <c r="T217" s="80"/>
      <c r="U217" s="80"/>
    </row>
    <row r="218" spans="1:21" s="26" customFormat="1" x14ac:dyDescent="0.3">
      <c r="A218" s="173"/>
      <c r="B218" s="171"/>
      <c r="C218" s="21" t="s">
        <v>16</v>
      </c>
      <c r="D218" s="96">
        <v>701</v>
      </c>
      <c r="E218" s="96" t="s">
        <v>46</v>
      </c>
      <c r="F218" s="96">
        <v>13</v>
      </c>
      <c r="G218" s="96" t="s">
        <v>92</v>
      </c>
      <c r="H218" s="96" t="s">
        <v>85</v>
      </c>
      <c r="I218" s="97"/>
      <c r="J218" s="97"/>
      <c r="K218" s="98">
        <v>594296</v>
      </c>
      <c r="L218" s="97">
        <v>0</v>
      </c>
      <c r="M218" s="97">
        <v>0</v>
      </c>
      <c r="N218" s="122"/>
      <c r="O218" s="1"/>
      <c r="P218" s="6"/>
      <c r="Q218" s="6"/>
      <c r="R218" s="64"/>
      <c r="S218" s="6"/>
      <c r="T218" s="80"/>
      <c r="U218" s="80"/>
    </row>
    <row r="219" spans="1:21" s="26" customFormat="1" x14ac:dyDescent="0.3">
      <c r="A219" s="173"/>
      <c r="B219" s="171"/>
      <c r="C219" s="21" t="s">
        <v>17</v>
      </c>
      <c r="D219" s="96"/>
      <c r="E219" s="96"/>
      <c r="F219" s="96"/>
      <c r="G219" s="96"/>
      <c r="H219" s="96"/>
      <c r="I219" s="97"/>
      <c r="J219" s="97"/>
      <c r="K219" s="97"/>
      <c r="L219" s="97"/>
      <c r="M219" s="97"/>
      <c r="N219" s="122"/>
      <c r="O219" s="1"/>
      <c r="P219" s="6"/>
      <c r="Q219" s="6"/>
      <c r="R219" s="64"/>
      <c r="S219" s="6"/>
      <c r="T219" s="80"/>
      <c r="U219" s="80"/>
    </row>
    <row r="220" spans="1:21" s="26" customFormat="1" x14ac:dyDescent="0.3">
      <c r="A220" s="173"/>
      <c r="B220" s="171"/>
      <c r="C220" s="21" t="s">
        <v>18</v>
      </c>
      <c r="D220" s="96"/>
      <c r="E220" s="96"/>
      <c r="F220" s="96"/>
      <c r="G220" s="96"/>
      <c r="H220" s="96"/>
      <c r="I220" s="97"/>
      <c r="J220" s="97"/>
      <c r="K220" s="97"/>
      <c r="L220" s="97"/>
      <c r="M220" s="97"/>
      <c r="N220" s="123"/>
      <c r="O220" s="1"/>
      <c r="P220" s="6"/>
      <c r="Q220" s="6"/>
      <c r="R220" s="64"/>
      <c r="S220" s="6"/>
      <c r="T220" s="80"/>
      <c r="U220" s="80"/>
    </row>
    <row r="221" spans="1:21" x14ac:dyDescent="0.3">
      <c r="A221" s="173" t="s">
        <v>114</v>
      </c>
      <c r="B221" s="171" t="s">
        <v>120</v>
      </c>
      <c r="C221" s="21" t="s">
        <v>28</v>
      </c>
      <c r="D221" s="67">
        <v>701</v>
      </c>
      <c r="E221" s="67" t="s">
        <v>46</v>
      </c>
      <c r="F221" s="67">
        <v>13</v>
      </c>
      <c r="G221" s="67">
        <v>7330000000</v>
      </c>
      <c r="H221" s="67"/>
      <c r="I221" s="47"/>
      <c r="J221" s="47"/>
      <c r="K221" s="47">
        <f>K224</f>
        <v>5094056.07</v>
      </c>
      <c r="L221" s="47">
        <f t="shared" ref="L221:M221" si="64">L224</f>
        <v>2484100</v>
      </c>
      <c r="M221" s="47">
        <f t="shared" si="64"/>
        <v>2484100</v>
      </c>
      <c r="N221" s="121" t="s">
        <v>127</v>
      </c>
      <c r="O221" s="1"/>
      <c r="P221" s="6"/>
      <c r="Q221" s="6"/>
      <c r="R221" s="64"/>
      <c r="S221" s="6"/>
      <c r="T221" s="80"/>
      <c r="U221" s="80"/>
    </row>
    <row r="222" spans="1:21" x14ac:dyDescent="0.3">
      <c r="A222" s="173"/>
      <c r="B222" s="171"/>
      <c r="C222" s="21" t="s">
        <v>14</v>
      </c>
      <c r="D222" s="67"/>
      <c r="E222" s="67"/>
      <c r="F222" s="67"/>
      <c r="G222" s="67"/>
      <c r="H222" s="67"/>
      <c r="I222" s="47"/>
      <c r="J222" s="47"/>
      <c r="K222" s="47"/>
      <c r="L222" s="47"/>
      <c r="M222" s="47"/>
      <c r="N222" s="122"/>
      <c r="O222" s="1"/>
      <c r="P222" s="6"/>
      <c r="Q222" s="6"/>
      <c r="R222" s="64"/>
      <c r="S222" s="6"/>
      <c r="T222" s="80"/>
      <c r="U222" s="80"/>
    </row>
    <row r="223" spans="1:21" x14ac:dyDescent="0.3">
      <c r="A223" s="173"/>
      <c r="B223" s="171"/>
      <c r="C223" s="21" t="s">
        <v>15</v>
      </c>
      <c r="D223" s="67"/>
      <c r="E223" s="67"/>
      <c r="F223" s="67"/>
      <c r="G223" s="67"/>
      <c r="H223" s="67"/>
      <c r="I223" s="47"/>
      <c r="J223" s="47"/>
      <c r="K223" s="47"/>
      <c r="L223" s="47"/>
      <c r="M223" s="47"/>
      <c r="N223" s="122"/>
      <c r="O223" s="1"/>
      <c r="P223" s="6"/>
      <c r="Q223" s="6"/>
      <c r="R223" s="64"/>
      <c r="S223" s="6"/>
      <c r="T223" s="80"/>
      <c r="U223" s="80"/>
    </row>
    <row r="224" spans="1:21" x14ac:dyDescent="0.3">
      <c r="A224" s="173"/>
      <c r="B224" s="171"/>
      <c r="C224" s="103" t="s">
        <v>16</v>
      </c>
      <c r="D224" s="67">
        <v>701</v>
      </c>
      <c r="E224" s="67" t="s">
        <v>46</v>
      </c>
      <c r="F224" s="67">
        <v>13</v>
      </c>
      <c r="G224" s="67" t="s">
        <v>93</v>
      </c>
      <c r="H224" s="67" t="s">
        <v>85</v>
      </c>
      <c r="I224" s="47"/>
      <c r="J224" s="47"/>
      <c r="K224" s="97">
        <v>5094056.07</v>
      </c>
      <c r="L224" s="47">
        <v>2484100</v>
      </c>
      <c r="M224" s="47">
        <v>2484100</v>
      </c>
      <c r="N224" s="122"/>
      <c r="O224" s="1"/>
      <c r="P224" s="6"/>
      <c r="Q224" s="6"/>
      <c r="R224" s="64"/>
      <c r="S224" s="6"/>
      <c r="T224" s="80"/>
      <c r="U224" s="80"/>
    </row>
    <row r="225" spans="1:21" x14ac:dyDescent="0.3">
      <c r="A225" s="173"/>
      <c r="B225" s="171"/>
      <c r="C225" s="21" t="s">
        <v>17</v>
      </c>
      <c r="D225" s="67"/>
      <c r="E225" s="67"/>
      <c r="F225" s="67"/>
      <c r="G225" s="67"/>
      <c r="H225" s="67"/>
      <c r="I225" s="47"/>
      <c r="J225" s="47"/>
      <c r="K225" s="47"/>
      <c r="L225" s="47"/>
      <c r="M225" s="47"/>
      <c r="N225" s="122"/>
      <c r="O225" s="1"/>
      <c r="P225" s="6"/>
      <c r="Q225" s="6"/>
      <c r="R225" s="64"/>
      <c r="S225" s="6"/>
      <c r="T225" s="80"/>
      <c r="U225" s="80"/>
    </row>
    <row r="226" spans="1:21" x14ac:dyDescent="0.3">
      <c r="A226" s="173"/>
      <c r="B226" s="171"/>
      <c r="C226" s="21" t="s">
        <v>18</v>
      </c>
      <c r="D226" s="67"/>
      <c r="E226" s="67"/>
      <c r="F226" s="67"/>
      <c r="G226" s="67"/>
      <c r="H226" s="67"/>
      <c r="I226" s="47"/>
      <c r="J226" s="47"/>
      <c r="K226" s="47"/>
      <c r="L226" s="47"/>
      <c r="M226" s="47"/>
      <c r="N226" s="123"/>
      <c r="O226" s="1"/>
      <c r="P226" s="6"/>
      <c r="Q226" s="6"/>
      <c r="R226" s="64"/>
      <c r="S226" s="6"/>
      <c r="T226" s="80"/>
      <c r="U226" s="80"/>
    </row>
    <row r="227" spans="1:21" x14ac:dyDescent="0.3">
      <c r="A227" s="173" t="s">
        <v>115</v>
      </c>
      <c r="B227" s="171" t="s">
        <v>121</v>
      </c>
      <c r="C227" s="21" t="s">
        <v>28</v>
      </c>
      <c r="D227" s="67">
        <v>701</v>
      </c>
      <c r="E227" s="67" t="s">
        <v>46</v>
      </c>
      <c r="F227" s="67">
        <v>13</v>
      </c>
      <c r="G227" s="67">
        <v>7330000000</v>
      </c>
      <c r="H227" s="67"/>
      <c r="I227" s="47"/>
      <c r="J227" s="47"/>
      <c r="K227" s="47">
        <f>K230+K231</f>
        <v>10664518.15</v>
      </c>
      <c r="L227" s="47">
        <f t="shared" ref="L227:M227" si="65">L230</f>
        <v>5095612.7300000004</v>
      </c>
      <c r="M227" s="47">
        <f t="shared" si="65"/>
        <v>5095612.7300000004</v>
      </c>
      <c r="N227" s="121" t="s">
        <v>127</v>
      </c>
      <c r="O227" s="1"/>
      <c r="P227" s="6"/>
      <c r="Q227" s="6"/>
      <c r="R227" s="64"/>
      <c r="S227" s="6"/>
      <c r="T227" s="80"/>
      <c r="U227" s="80"/>
    </row>
    <row r="228" spans="1:21" x14ac:dyDescent="0.3">
      <c r="A228" s="173"/>
      <c r="B228" s="171"/>
      <c r="C228" s="21" t="s">
        <v>14</v>
      </c>
      <c r="D228" s="67"/>
      <c r="E228" s="67"/>
      <c r="F228" s="67"/>
      <c r="G228" s="67"/>
      <c r="H228" s="67"/>
      <c r="I228" s="47"/>
      <c r="J228" s="47"/>
      <c r="K228" s="47"/>
      <c r="L228" s="47"/>
      <c r="M228" s="47"/>
      <c r="N228" s="122"/>
      <c r="O228" s="1"/>
      <c r="P228" s="6"/>
      <c r="Q228" s="6"/>
      <c r="R228" s="64"/>
      <c r="S228" s="6"/>
      <c r="T228" s="80"/>
      <c r="U228" s="80"/>
    </row>
    <row r="229" spans="1:21" x14ac:dyDescent="0.3">
      <c r="A229" s="173"/>
      <c r="B229" s="171"/>
      <c r="C229" s="21" t="s">
        <v>15</v>
      </c>
      <c r="D229" s="67"/>
      <c r="E229" s="67"/>
      <c r="F229" s="67"/>
      <c r="G229" s="67"/>
      <c r="H229" s="67"/>
      <c r="I229" s="47"/>
      <c r="J229" s="47"/>
      <c r="K229" s="47"/>
      <c r="L229" s="47"/>
      <c r="M229" s="47"/>
      <c r="N229" s="122"/>
      <c r="O229" s="1"/>
      <c r="P229" s="6"/>
      <c r="Q229" s="6"/>
      <c r="R229" s="64"/>
      <c r="S229" s="6"/>
      <c r="T229" s="80"/>
      <c r="U229" s="80"/>
    </row>
    <row r="230" spans="1:21" x14ac:dyDescent="0.3">
      <c r="A230" s="173"/>
      <c r="B230" s="171"/>
      <c r="C230" s="104" t="s">
        <v>16</v>
      </c>
      <c r="D230" s="67">
        <v>701</v>
      </c>
      <c r="E230" s="67" t="s">
        <v>46</v>
      </c>
      <c r="F230" s="67">
        <v>13</v>
      </c>
      <c r="G230" s="67" t="s">
        <v>94</v>
      </c>
      <c r="H230" s="67" t="s">
        <v>85</v>
      </c>
      <c r="I230" s="47"/>
      <c r="J230" s="47"/>
      <c r="K230" s="97">
        <v>10538322.32</v>
      </c>
      <c r="L230" s="47">
        <v>5095612.7300000004</v>
      </c>
      <c r="M230" s="47">
        <v>5095612.7300000004</v>
      </c>
      <c r="N230" s="122"/>
      <c r="O230" s="1"/>
      <c r="P230" s="6"/>
      <c r="Q230" s="6"/>
      <c r="R230" s="6"/>
      <c r="S230" s="6"/>
      <c r="T230" s="80"/>
      <c r="U230" s="80"/>
    </row>
    <row r="231" spans="1:21" s="26" customFormat="1" x14ac:dyDescent="0.3">
      <c r="A231" s="173"/>
      <c r="B231" s="171"/>
      <c r="C231" s="106"/>
      <c r="D231" s="101">
        <v>701</v>
      </c>
      <c r="E231" s="101" t="s">
        <v>46</v>
      </c>
      <c r="F231" s="101">
        <v>13</v>
      </c>
      <c r="G231" s="101" t="s">
        <v>94</v>
      </c>
      <c r="H231" s="101" t="s">
        <v>84</v>
      </c>
      <c r="I231" s="102"/>
      <c r="J231" s="102"/>
      <c r="K231" s="102">
        <v>126195.83</v>
      </c>
      <c r="L231" s="102"/>
      <c r="M231" s="102"/>
      <c r="N231" s="122"/>
      <c r="O231" s="1"/>
      <c r="P231" s="6"/>
      <c r="Q231" s="6"/>
      <c r="R231" s="6"/>
      <c r="S231" s="6"/>
      <c r="T231" s="80"/>
      <c r="U231" s="80"/>
    </row>
    <row r="232" spans="1:21" x14ac:dyDescent="0.3">
      <c r="A232" s="173"/>
      <c r="B232" s="171"/>
      <c r="C232" s="21" t="s">
        <v>17</v>
      </c>
      <c r="D232" s="67"/>
      <c r="E232" s="67"/>
      <c r="F232" s="67"/>
      <c r="G232" s="67"/>
      <c r="H232" s="67"/>
      <c r="I232" s="47"/>
      <c r="J232" s="47"/>
      <c r="K232" s="47"/>
      <c r="L232" s="47"/>
      <c r="M232" s="47"/>
      <c r="N232" s="122"/>
      <c r="O232" s="1"/>
      <c r="P232" s="6"/>
      <c r="Q232" s="6"/>
      <c r="R232" s="6"/>
      <c r="S232" s="6"/>
      <c r="T232" s="80"/>
      <c r="U232" s="80"/>
    </row>
    <row r="233" spans="1:21" x14ac:dyDescent="0.3">
      <c r="A233" s="173"/>
      <c r="B233" s="171"/>
      <c r="C233" s="21" t="s">
        <v>18</v>
      </c>
      <c r="D233" s="67"/>
      <c r="E233" s="67"/>
      <c r="F233" s="67"/>
      <c r="G233" s="67"/>
      <c r="H233" s="67"/>
      <c r="I233" s="47"/>
      <c r="J233" s="47"/>
      <c r="K233" s="47"/>
      <c r="L233" s="47"/>
      <c r="M233" s="47"/>
      <c r="N233" s="123"/>
      <c r="O233" s="1"/>
      <c r="P233" s="6"/>
      <c r="Q233" s="6"/>
      <c r="R233" s="6"/>
      <c r="S233" s="6"/>
      <c r="T233" s="80"/>
      <c r="U233" s="80"/>
    </row>
    <row r="234" spans="1:21" x14ac:dyDescent="0.3">
      <c r="A234" s="173" t="s">
        <v>116</v>
      </c>
      <c r="B234" s="171" t="s">
        <v>122</v>
      </c>
      <c r="C234" s="21" t="s">
        <v>28</v>
      </c>
      <c r="D234" s="67">
        <v>701</v>
      </c>
      <c r="E234" s="67" t="s">
        <v>46</v>
      </c>
      <c r="F234" s="67">
        <v>13</v>
      </c>
      <c r="G234" s="67">
        <v>7330000000</v>
      </c>
      <c r="H234" s="67"/>
      <c r="I234" s="47"/>
      <c r="J234" s="47"/>
      <c r="K234" s="47">
        <f>K237</f>
        <v>100000</v>
      </c>
      <c r="L234" s="47">
        <f t="shared" ref="L234:M234" si="66">L237</f>
        <v>100000</v>
      </c>
      <c r="M234" s="47">
        <f t="shared" si="66"/>
        <v>100000</v>
      </c>
      <c r="N234" s="121" t="s">
        <v>127</v>
      </c>
      <c r="O234" s="1"/>
      <c r="P234" s="6"/>
      <c r="Q234" s="6"/>
      <c r="R234" s="6"/>
      <c r="S234" s="6"/>
      <c r="T234" s="80"/>
      <c r="U234" s="80"/>
    </row>
    <row r="235" spans="1:21" x14ac:dyDescent="0.3">
      <c r="A235" s="173"/>
      <c r="B235" s="171"/>
      <c r="C235" s="21" t="s">
        <v>14</v>
      </c>
      <c r="D235" s="67"/>
      <c r="E235" s="67"/>
      <c r="F235" s="67"/>
      <c r="G235" s="67"/>
      <c r="H235" s="67"/>
      <c r="I235" s="47"/>
      <c r="J235" s="47"/>
      <c r="K235" s="47"/>
      <c r="L235" s="47"/>
      <c r="M235" s="47"/>
      <c r="N235" s="122"/>
      <c r="O235" s="1"/>
      <c r="P235" s="6"/>
      <c r="Q235" s="6"/>
      <c r="R235" s="6"/>
      <c r="S235" s="6"/>
      <c r="T235" s="80"/>
      <c r="U235" s="80"/>
    </row>
    <row r="236" spans="1:21" x14ac:dyDescent="0.3">
      <c r="A236" s="173"/>
      <c r="B236" s="171"/>
      <c r="C236" s="21" t="s">
        <v>15</v>
      </c>
      <c r="D236" s="67"/>
      <c r="E236" s="67"/>
      <c r="F236" s="67"/>
      <c r="G236" s="67"/>
      <c r="H236" s="67"/>
      <c r="I236" s="47"/>
      <c r="J236" s="47"/>
      <c r="K236" s="47"/>
      <c r="L236" s="47"/>
      <c r="M236" s="47"/>
      <c r="N236" s="122"/>
      <c r="O236" s="1"/>
      <c r="P236" s="6"/>
      <c r="Q236" s="6"/>
      <c r="R236" s="6"/>
      <c r="S236" s="6"/>
      <c r="T236" s="80"/>
      <c r="U236" s="80"/>
    </row>
    <row r="237" spans="1:21" ht="157.5" customHeight="1" x14ac:dyDescent="0.3">
      <c r="A237" s="173"/>
      <c r="B237" s="171"/>
      <c r="C237" s="104" t="s">
        <v>16</v>
      </c>
      <c r="D237" s="142">
        <v>701</v>
      </c>
      <c r="E237" s="142" t="s">
        <v>46</v>
      </c>
      <c r="F237" s="142">
        <v>13</v>
      </c>
      <c r="G237" s="142" t="s">
        <v>96</v>
      </c>
      <c r="H237" s="142" t="s">
        <v>85</v>
      </c>
      <c r="I237" s="191"/>
      <c r="J237" s="191"/>
      <c r="K237" s="119">
        <v>100000</v>
      </c>
      <c r="L237" s="119">
        <v>100000</v>
      </c>
      <c r="M237" s="119">
        <v>100000</v>
      </c>
      <c r="N237" s="122"/>
      <c r="O237" s="9" t="s">
        <v>8</v>
      </c>
      <c r="P237" s="7" t="s">
        <v>6</v>
      </c>
      <c r="Q237" s="81"/>
      <c r="R237" s="81"/>
      <c r="S237" s="47">
        <v>4000000</v>
      </c>
      <c r="T237" s="47">
        <v>4300000</v>
      </c>
      <c r="U237" s="47">
        <v>4300000</v>
      </c>
    </row>
    <row r="238" spans="1:21" s="26" customFormat="1" ht="117.75" customHeight="1" x14ac:dyDescent="0.3">
      <c r="A238" s="173"/>
      <c r="B238" s="171"/>
      <c r="C238" s="106"/>
      <c r="D238" s="144"/>
      <c r="E238" s="144"/>
      <c r="F238" s="144"/>
      <c r="G238" s="144"/>
      <c r="H238" s="144"/>
      <c r="I238" s="192"/>
      <c r="J238" s="192"/>
      <c r="K238" s="120"/>
      <c r="L238" s="120"/>
      <c r="M238" s="120"/>
      <c r="N238" s="122"/>
      <c r="O238" s="9" t="s">
        <v>9</v>
      </c>
      <c r="P238" s="7" t="s">
        <v>6</v>
      </c>
      <c r="Q238" s="81"/>
      <c r="R238" s="81"/>
      <c r="S238" s="47">
        <v>1800000</v>
      </c>
      <c r="T238" s="47">
        <v>1850000</v>
      </c>
      <c r="U238" s="47">
        <v>1850000</v>
      </c>
    </row>
    <row r="239" spans="1:21" x14ac:dyDescent="0.3">
      <c r="A239" s="173"/>
      <c r="B239" s="171"/>
      <c r="C239" s="21" t="s">
        <v>17</v>
      </c>
      <c r="D239" s="69"/>
      <c r="E239" s="69"/>
      <c r="F239" s="69"/>
      <c r="G239" s="69"/>
      <c r="H239" s="69"/>
      <c r="I239" s="68"/>
      <c r="J239" s="68"/>
      <c r="K239" s="68"/>
      <c r="L239" s="68"/>
      <c r="M239" s="68"/>
      <c r="N239" s="122"/>
      <c r="O239" s="82"/>
      <c r="P239" s="81"/>
      <c r="Q239" s="81"/>
      <c r="R239" s="81"/>
      <c r="S239" s="81"/>
      <c r="T239" s="80"/>
      <c r="U239" s="80"/>
    </row>
    <row r="240" spans="1:21" x14ac:dyDescent="0.3">
      <c r="A240" s="173"/>
      <c r="B240" s="171"/>
      <c r="C240" s="21" t="s">
        <v>18</v>
      </c>
      <c r="D240" s="69"/>
      <c r="E240" s="69"/>
      <c r="F240" s="69"/>
      <c r="G240" s="69"/>
      <c r="H240" s="69"/>
      <c r="I240" s="68"/>
      <c r="J240" s="68"/>
      <c r="K240" s="68"/>
      <c r="L240" s="68"/>
      <c r="M240" s="68"/>
      <c r="N240" s="123"/>
      <c r="O240" s="82"/>
      <c r="P240" s="81"/>
      <c r="Q240" s="81"/>
      <c r="R240" s="81"/>
      <c r="S240" s="81"/>
      <c r="T240" s="80"/>
      <c r="U240" s="80"/>
    </row>
    <row r="241" spans="1:21" x14ac:dyDescent="0.3">
      <c r="A241" s="118" t="s">
        <v>117</v>
      </c>
      <c r="B241" s="171" t="s">
        <v>123</v>
      </c>
      <c r="C241" s="21" t="s">
        <v>28</v>
      </c>
      <c r="D241" s="67">
        <v>701</v>
      </c>
      <c r="E241" s="67" t="s">
        <v>46</v>
      </c>
      <c r="F241" s="67">
        <v>13</v>
      </c>
      <c r="G241" s="67">
        <v>7330000000</v>
      </c>
      <c r="H241" s="69"/>
      <c r="I241" s="68"/>
      <c r="J241" s="68"/>
      <c r="K241" s="47">
        <f>K244</f>
        <v>200000</v>
      </c>
      <c r="L241" s="47">
        <f t="shared" ref="L241:M241" si="67">L244</f>
        <v>200000</v>
      </c>
      <c r="M241" s="47">
        <f t="shared" si="67"/>
        <v>200000</v>
      </c>
      <c r="N241" s="188" t="s">
        <v>127</v>
      </c>
      <c r="O241" s="104" t="s">
        <v>7</v>
      </c>
      <c r="P241" s="121" t="s">
        <v>2</v>
      </c>
      <c r="Q241" s="184"/>
      <c r="R241" s="184"/>
      <c r="S241" s="124">
        <v>18052248</v>
      </c>
      <c r="T241" s="124">
        <v>20052248</v>
      </c>
      <c r="U241" s="124">
        <v>20052248</v>
      </c>
    </row>
    <row r="242" spans="1:21" ht="15" customHeight="1" x14ac:dyDescent="0.3">
      <c r="A242" s="118"/>
      <c r="B242" s="171"/>
      <c r="C242" s="21" t="s">
        <v>14</v>
      </c>
      <c r="D242" s="69"/>
      <c r="E242" s="69"/>
      <c r="F242" s="69"/>
      <c r="G242" s="69"/>
      <c r="H242" s="69"/>
      <c r="I242" s="68"/>
      <c r="J242" s="68"/>
      <c r="K242" s="68"/>
      <c r="L242" s="68"/>
      <c r="M242" s="68"/>
      <c r="N242" s="189"/>
      <c r="O242" s="105"/>
      <c r="P242" s="122"/>
      <c r="Q242" s="185"/>
      <c r="R242" s="185"/>
      <c r="S242" s="125"/>
      <c r="T242" s="125"/>
      <c r="U242" s="125"/>
    </row>
    <row r="243" spans="1:21" x14ac:dyDescent="0.3">
      <c r="A243" s="118"/>
      <c r="B243" s="171"/>
      <c r="C243" s="21" t="s">
        <v>15</v>
      </c>
      <c r="D243" s="69"/>
      <c r="E243" s="69"/>
      <c r="F243" s="69"/>
      <c r="G243" s="69"/>
      <c r="H243" s="69"/>
      <c r="I243" s="68"/>
      <c r="J243" s="68"/>
      <c r="K243" s="68"/>
      <c r="L243" s="68"/>
      <c r="M243" s="68"/>
      <c r="N243" s="189"/>
      <c r="O243" s="105"/>
      <c r="P243" s="122"/>
      <c r="Q243" s="185"/>
      <c r="R243" s="185"/>
      <c r="S243" s="125"/>
      <c r="T243" s="125"/>
      <c r="U243" s="125"/>
    </row>
    <row r="244" spans="1:21" ht="15" customHeight="1" x14ac:dyDescent="0.3">
      <c r="A244" s="118"/>
      <c r="B244" s="171"/>
      <c r="C244" s="21" t="s">
        <v>16</v>
      </c>
      <c r="D244" s="67">
        <v>701</v>
      </c>
      <c r="E244" s="67" t="s">
        <v>46</v>
      </c>
      <c r="F244" s="67">
        <v>13</v>
      </c>
      <c r="G244" s="67" t="s">
        <v>95</v>
      </c>
      <c r="H244" s="67" t="s">
        <v>85</v>
      </c>
      <c r="I244" s="68"/>
      <c r="J244" s="68"/>
      <c r="K244" s="42">
        <v>200000</v>
      </c>
      <c r="L244" s="42">
        <v>200000</v>
      </c>
      <c r="M244" s="42">
        <v>200000</v>
      </c>
      <c r="N244" s="189"/>
      <c r="O244" s="105"/>
      <c r="P244" s="122"/>
      <c r="Q244" s="185"/>
      <c r="R244" s="185"/>
      <c r="S244" s="125"/>
      <c r="T244" s="125"/>
      <c r="U244" s="125"/>
    </row>
    <row r="245" spans="1:21" x14ac:dyDescent="0.3">
      <c r="A245" s="118"/>
      <c r="B245" s="171"/>
      <c r="C245" s="21" t="s">
        <v>17</v>
      </c>
      <c r="D245" s="69"/>
      <c r="E245" s="69"/>
      <c r="F245" s="69"/>
      <c r="G245" s="69"/>
      <c r="H245" s="69"/>
      <c r="I245" s="47"/>
      <c r="J245" s="47"/>
      <c r="K245" s="47"/>
      <c r="L245" s="47"/>
      <c r="M245" s="47"/>
      <c r="N245" s="189"/>
      <c r="O245" s="105"/>
      <c r="P245" s="122"/>
      <c r="Q245" s="185"/>
      <c r="R245" s="185"/>
      <c r="S245" s="125"/>
      <c r="T245" s="125"/>
      <c r="U245" s="125"/>
    </row>
    <row r="246" spans="1:21" x14ac:dyDescent="0.3">
      <c r="A246" s="118"/>
      <c r="B246" s="171"/>
      <c r="C246" s="21" t="s">
        <v>18</v>
      </c>
      <c r="D246" s="69"/>
      <c r="E246" s="69"/>
      <c r="F246" s="69"/>
      <c r="G246" s="69"/>
      <c r="H246" s="69"/>
      <c r="I246" s="68"/>
      <c r="J246" s="68"/>
      <c r="K246" s="68"/>
      <c r="L246" s="68"/>
      <c r="M246" s="68"/>
      <c r="N246" s="190"/>
      <c r="O246" s="105"/>
      <c r="P246" s="122"/>
      <c r="Q246" s="186"/>
      <c r="R246" s="186"/>
      <c r="S246" s="125"/>
      <c r="T246" s="125"/>
      <c r="U246" s="125"/>
    </row>
    <row r="247" spans="1:21" x14ac:dyDescent="0.3">
      <c r="A247" s="118" t="s">
        <v>124</v>
      </c>
      <c r="B247" s="171" t="s">
        <v>125</v>
      </c>
      <c r="C247" s="21" t="s">
        <v>28</v>
      </c>
      <c r="D247" s="67">
        <v>701</v>
      </c>
      <c r="E247" s="67" t="s">
        <v>46</v>
      </c>
      <c r="F247" s="67">
        <v>13</v>
      </c>
      <c r="G247" s="67">
        <v>7330000000</v>
      </c>
      <c r="H247" s="69"/>
      <c r="I247" s="68"/>
      <c r="J247" s="68"/>
      <c r="K247" s="47">
        <f>K250</f>
        <v>6269465.1600000001</v>
      </c>
      <c r="L247" s="47">
        <f t="shared" ref="L247:M247" si="68">L250</f>
        <v>6799451.2400000002</v>
      </c>
      <c r="M247" s="47">
        <f t="shared" si="68"/>
        <v>6799451.2400000002</v>
      </c>
      <c r="N247" s="188" t="s">
        <v>127</v>
      </c>
      <c r="O247" s="82"/>
      <c r="P247" s="81"/>
      <c r="Q247" s="81"/>
      <c r="R247" s="81"/>
      <c r="S247" s="81"/>
      <c r="T247" s="80"/>
      <c r="U247" s="80"/>
    </row>
    <row r="248" spans="1:21" x14ac:dyDescent="0.3">
      <c r="A248" s="118"/>
      <c r="B248" s="171"/>
      <c r="C248" s="21" t="s">
        <v>14</v>
      </c>
      <c r="D248" s="69"/>
      <c r="E248" s="69"/>
      <c r="F248" s="69"/>
      <c r="G248" s="69"/>
      <c r="H248" s="69"/>
      <c r="I248" s="68"/>
      <c r="J248" s="68"/>
      <c r="K248" s="68"/>
      <c r="L248" s="68"/>
      <c r="M248" s="68"/>
      <c r="N248" s="189"/>
      <c r="O248" s="82"/>
      <c r="P248" s="81"/>
      <c r="Q248" s="81"/>
      <c r="R248" s="81"/>
      <c r="S248" s="81"/>
      <c r="T248" s="80"/>
      <c r="U248" s="80"/>
    </row>
    <row r="249" spans="1:21" x14ac:dyDescent="0.3">
      <c r="A249" s="118"/>
      <c r="B249" s="171"/>
      <c r="C249" s="21" t="s">
        <v>15</v>
      </c>
      <c r="D249" s="69"/>
      <c r="E249" s="69"/>
      <c r="F249" s="69"/>
      <c r="G249" s="69"/>
      <c r="H249" s="69"/>
      <c r="I249" s="68"/>
      <c r="J249" s="68"/>
      <c r="K249" s="68"/>
      <c r="L249" s="68"/>
      <c r="M249" s="68"/>
      <c r="N249" s="189"/>
      <c r="O249" s="82"/>
      <c r="P249" s="81"/>
      <c r="Q249" s="81"/>
      <c r="R249" s="81"/>
      <c r="S249" s="81"/>
      <c r="T249" s="80"/>
      <c r="U249" s="80"/>
    </row>
    <row r="250" spans="1:21" x14ac:dyDescent="0.3">
      <c r="A250" s="118"/>
      <c r="B250" s="171"/>
      <c r="C250" s="21" t="s">
        <v>16</v>
      </c>
      <c r="D250" s="67">
        <v>701</v>
      </c>
      <c r="E250" s="67" t="s">
        <v>46</v>
      </c>
      <c r="F250" s="67">
        <v>13</v>
      </c>
      <c r="G250" s="67" t="s">
        <v>97</v>
      </c>
      <c r="H250" s="67" t="s">
        <v>85</v>
      </c>
      <c r="I250" s="68"/>
      <c r="J250" s="68"/>
      <c r="K250" s="98">
        <v>6269465.1600000001</v>
      </c>
      <c r="L250" s="42">
        <v>6799451.2400000002</v>
      </c>
      <c r="M250" s="42">
        <v>6799451.2400000002</v>
      </c>
      <c r="N250" s="189"/>
      <c r="O250" s="82"/>
      <c r="P250" s="81"/>
      <c r="Q250" s="81"/>
      <c r="R250" s="81"/>
      <c r="S250" s="81"/>
      <c r="T250" s="80"/>
      <c r="U250" s="80"/>
    </row>
    <row r="251" spans="1:21" x14ac:dyDescent="0.3">
      <c r="A251" s="118"/>
      <c r="B251" s="171"/>
      <c r="C251" s="21" t="s">
        <v>17</v>
      </c>
      <c r="D251" s="67"/>
      <c r="E251" s="67"/>
      <c r="F251" s="67"/>
      <c r="G251" s="67"/>
      <c r="H251" s="67"/>
      <c r="I251" s="47"/>
      <c r="J251" s="47"/>
      <c r="K251" s="47"/>
      <c r="L251" s="47"/>
      <c r="M251" s="47"/>
      <c r="N251" s="189"/>
      <c r="O251" s="82"/>
      <c r="P251" s="81"/>
      <c r="Q251" s="81"/>
      <c r="R251" s="81"/>
      <c r="S251" s="81"/>
      <c r="T251" s="80"/>
      <c r="U251" s="80"/>
    </row>
    <row r="252" spans="1:21" x14ac:dyDescent="0.3">
      <c r="A252" s="118"/>
      <c r="B252" s="171"/>
      <c r="C252" s="21" t="s">
        <v>18</v>
      </c>
      <c r="D252" s="67"/>
      <c r="E252" s="67"/>
      <c r="F252" s="67"/>
      <c r="G252" s="67"/>
      <c r="H252" s="67"/>
      <c r="I252" s="47"/>
      <c r="J252" s="47"/>
      <c r="K252" s="47"/>
      <c r="L252" s="47"/>
      <c r="M252" s="47"/>
      <c r="N252" s="190"/>
      <c r="O252" s="82"/>
      <c r="P252" s="81"/>
      <c r="Q252" s="81"/>
      <c r="R252" s="81"/>
      <c r="S252" s="81"/>
      <c r="T252" s="80"/>
      <c r="U252" s="80"/>
    </row>
    <row r="253" spans="1:21" x14ac:dyDescent="0.3">
      <c r="A253" s="118" t="s">
        <v>118</v>
      </c>
      <c r="B253" s="172" t="s">
        <v>107</v>
      </c>
      <c r="C253" s="8" t="s">
        <v>28</v>
      </c>
      <c r="D253" s="67">
        <v>701</v>
      </c>
      <c r="E253" s="67" t="s">
        <v>46</v>
      </c>
      <c r="F253" s="67">
        <v>13</v>
      </c>
      <c r="G253" s="67" t="s">
        <v>86</v>
      </c>
      <c r="H253" s="67"/>
      <c r="I253" s="47"/>
      <c r="J253" s="47"/>
      <c r="K253" s="19">
        <f>K255+K256+K257+K258+K259</f>
        <v>35908733.780000001</v>
      </c>
      <c r="L253" s="19">
        <f>L255+L256+L257+L258+L259</f>
        <v>35969723.079999998</v>
      </c>
      <c r="M253" s="19">
        <f>M255+M256+M257+M258+M259</f>
        <v>35969723.079999998</v>
      </c>
      <c r="N253" s="188" t="s">
        <v>127</v>
      </c>
      <c r="O253" s="82"/>
      <c r="P253" s="81"/>
      <c r="Q253" s="81"/>
      <c r="R253" s="81"/>
      <c r="S253" s="81"/>
      <c r="T253" s="80"/>
      <c r="U253" s="80"/>
    </row>
    <row r="254" spans="1:21" x14ac:dyDescent="0.3">
      <c r="A254" s="118"/>
      <c r="B254" s="172"/>
      <c r="C254" s="8" t="s">
        <v>14</v>
      </c>
      <c r="D254" s="67"/>
      <c r="E254" s="67"/>
      <c r="F254" s="67"/>
      <c r="G254" s="67"/>
      <c r="H254" s="67"/>
      <c r="I254" s="47"/>
      <c r="J254" s="47"/>
      <c r="K254" s="19"/>
      <c r="L254" s="19"/>
      <c r="M254" s="19"/>
      <c r="N254" s="189"/>
      <c r="O254" s="82"/>
      <c r="P254" s="81"/>
      <c r="Q254" s="81"/>
      <c r="R254" s="81"/>
      <c r="S254" s="81"/>
      <c r="T254" s="80"/>
      <c r="U254" s="80"/>
    </row>
    <row r="255" spans="1:21" x14ac:dyDescent="0.3">
      <c r="A255" s="118"/>
      <c r="B255" s="172"/>
      <c r="C255" s="8" t="s">
        <v>15</v>
      </c>
      <c r="D255" s="100">
        <v>701</v>
      </c>
      <c r="E255" s="100" t="s">
        <v>46</v>
      </c>
      <c r="F255" s="100">
        <v>13</v>
      </c>
      <c r="G255" s="100" t="s">
        <v>98</v>
      </c>
      <c r="H255" s="100" t="s">
        <v>87</v>
      </c>
      <c r="I255" s="47"/>
      <c r="J255" s="47"/>
      <c r="K255" s="19">
        <f>K264</f>
        <v>547912.54</v>
      </c>
      <c r="L255" s="19">
        <f t="shared" ref="L255:M255" si="69">L264</f>
        <v>0</v>
      </c>
      <c r="M255" s="19">
        <f t="shared" si="69"/>
        <v>0</v>
      </c>
      <c r="N255" s="189"/>
      <c r="O255" s="82"/>
      <c r="P255" s="81"/>
      <c r="Q255" s="81"/>
      <c r="R255" s="81"/>
      <c r="S255" s="81"/>
      <c r="T255" s="80"/>
      <c r="U255" s="80"/>
    </row>
    <row r="256" spans="1:21" x14ac:dyDescent="0.3">
      <c r="A256" s="118"/>
      <c r="B256" s="172"/>
      <c r="C256" s="107" t="s">
        <v>16</v>
      </c>
      <c r="D256" s="100">
        <v>701</v>
      </c>
      <c r="E256" s="100" t="s">
        <v>46</v>
      </c>
      <c r="F256" s="100">
        <v>13</v>
      </c>
      <c r="G256" s="100" t="s">
        <v>98</v>
      </c>
      <c r="H256" s="100" t="s">
        <v>87</v>
      </c>
      <c r="I256" s="47"/>
      <c r="J256" s="47"/>
      <c r="K256" s="19">
        <f>K265</f>
        <v>32566350</v>
      </c>
      <c r="L256" s="19">
        <f t="shared" ref="L256:M256" si="70">L265</f>
        <v>33285166.84</v>
      </c>
      <c r="M256" s="19">
        <f t="shared" si="70"/>
        <v>33285166.84</v>
      </c>
      <c r="N256" s="189"/>
      <c r="O256" s="82"/>
      <c r="P256" s="81"/>
      <c r="Q256" s="81"/>
      <c r="R256" s="81"/>
      <c r="S256" s="81"/>
      <c r="T256" s="80"/>
      <c r="U256" s="80"/>
    </row>
    <row r="257" spans="1:21" s="26" customFormat="1" x14ac:dyDescent="0.3">
      <c r="A257" s="118"/>
      <c r="B257" s="172"/>
      <c r="C257" s="108"/>
      <c r="D257" s="100">
        <v>701</v>
      </c>
      <c r="E257" s="100" t="s">
        <v>46</v>
      </c>
      <c r="F257" s="100">
        <v>13</v>
      </c>
      <c r="G257" s="100" t="s">
        <v>98</v>
      </c>
      <c r="H257" s="100" t="s">
        <v>85</v>
      </c>
      <c r="I257" s="47"/>
      <c r="J257" s="47"/>
      <c r="K257" s="19">
        <f>K266</f>
        <v>2739471.24</v>
      </c>
      <c r="L257" s="19">
        <f t="shared" ref="L257:M257" si="71">L266</f>
        <v>2679556.2400000002</v>
      </c>
      <c r="M257" s="19">
        <f t="shared" si="71"/>
        <v>2679556.2400000002</v>
      </c>
      <c r="N257" s="189"/>
      <c r="O257" s="82"/>
      <c r="P257" s="81"/>
      <c r="Q257" s="81"/>
      <c r="R257" s="81"/>
      <c r="S257" s="81"/>
      <c r="T257" s="80"/>
      <c r="U257" s="80"/>
    </row>
    <row r="258" spans="1:21" s="26" customFormat="1" x14ac:dyDescent="0.3">
      <c r="A258" s="118"/>
      <c r="B258" s="172"/>
      <c r="C258" s="108"/>
      <c r="D258" s="100">
        <v>701</v>
      </c>
      <c r="E258" s="100" t="s">
        <v>46</v>
      </c>
      <c r="F258" s="100">
        <v>13</v>
      </c>
      <c r="G258" s="100" t="s">
        <v>98</v>
      </c>
      <c r="H258" s="100" t="s">
        <v>126</v>
      </c>
      <c r="I258" s="47"/>
      <c r="J258" s="47"/>
      <c r="K258" s="19">
        <f>K267</f>
        <v>50000</v>
      </c>
      <c r="L258" s="19">
        <f t="shared" ref="L258:M258" si="72">L267</f>
        <v>0</v>
      </c>
      <c r="M258" s="19">
        <f t="shared" si="72"/>
        <v>0</v>
      </c>
      <c r="N258" s="189"/>
      <c r="O258" s="82"/>
      <c r="P258" s="81"/>
      <c r="Q258" s="81"/>
      <c r="R258" s="81"/>
      <c r="S258" s="81"/>
      <c r="T258" s="80"/>
      <c r="U258" s="80"/>
    </row>
    <row r="259" spans="1:21" s="26" customFormat="1" x14ac:dyDescent="0.3">
      <c r="A259" s="118"/>
      <c r="B259" s="172"/>
      <c r="C259" s="109"/>
      <c r="D259" s="100">
        <v>701</v>
      </c>
      <c r="E259" s="100" t="s">
        <v>46</v>
      </c>
      <c r="F259" s="100">
        <v>13</v>
      </c>
      <c r="G259" s="100" t="s">
        <v>98</v>
      </c>
      <c r="H259" s="100" t="s">
        <v>84</v>
      </c>
      <c r="I259" s="99"/>
      <c r="J259" s="99"/>
      <c r="K259" s="19">
        <f>K268</f>
        <v>5000</v>
      </c>
      <c r="L259" s="19">
        <f t="shared" ref="L259:M259" si="73">L268</f>
        <v>5000</v>
      </c>
      <c r="M259" s="19">
        <f t="shared" si="73"/>
        <v>5000</v>
      </c>
      <c r="N259" s="189"/>
      <c r="O259" s="82"/>
      <c r="P259" s="81"/>
      <c r="Q259" s="81"/>
      <c r="R259" s="81"/>
      <c r="S259" s="81"/>
      <c r="T259" s="80"/>
      <c r="U259" s="80"/>
    </row>
    <row r="260" spans="1:21" x14ac:dyDescent="0.3">
      <c r="A260" s="118"/>
      <c r="B260" s="172"/>
      <c r="C260" s="8" t="s">
        <v>17</v>
      </c>
      <c r="D260" s="67"/>
      <c r="E260" s="67"/>
      <c r="F260" s="67"/>
      <c r="G260" s="67"/>
      <c r="H260" s="67"/>
      <c r="I260" s="47"/>
      <c r="J260" s="47"/>
      <c r="K260" s="19"/>
      <c r="L260" s="19"/>
      <c r="M260" s="19"/>
      <c r="N260" s="189"/>
      <c r="O260" s="82"/>
      <c r="P260" s="81"/>
      <c r="Q260" s="81"/>
      <c r="R260" s="81"/>
      <c r="S260" s="81"/>
      <c r="T260" s="80"/>
      <c r="U260" s="80"/>
    </row>
    <row r="261" spans="1:21" x14ac:dyDescent="0.3">
      <c r="A261" s="118"/>
      <c r="B261" s="172"/>
      <c r="C261" s="8" t="s">
        <v>18</v>
      </c>
      <c r="D261" s="67"/>
      <c r="E261" s="67"/>
      <c r="F261" s="67"/>
      <c r="G261" s="67"/>
      <c r="H261" s="67"/>
      <c r="I261" s="47"/>
      <c r="J261" s="47"/>
      <c r="K261" s="19"/>
      <c r="L261" s="19"/>
      <c r="M261" s="19"/>
      <c r="N261" s="190"/>
      <c r="O261" s="82"/>
      <c r="P261" s="81"/>
      <c r="Q261" s="81"/>
      <c r="R261" s="81"/>
      <c r="S261" s="81"/>
      <c r="T261" s="80"/>
      <c r="U261" s="80"/>
    </row>
    <row r="262" spans="1:21" x14ac:dyDescent="0.3">
      <c r="A262" s="118" t="s">
        <v>32</v>
      </c>
      <c r="B262" s="171" t="s">
        <v>106</v>
      </c>
      <c r="C262" s="21" t="s">
        <v>28</v>
      </c>
      <c r="D262" s="67"/>
      <c r="E262" s="67"/>
      <c r="F262" s="67"/>
      <c r="G262" s="67"/>
      <c r="H262" s="67"/>
      <c r="I262" s="47"/>
      <c r="J262" s="47"/>
      <c r="K262" s="47">
        <f>K264+K265+K266+K267+K268</f>
        <v>35908733.780000001</v>
      </c>
      <c r="L262" s="99">
        <f t="shared" ref="L262:M262" si="74">L264+L265+L266+L267+L268</f>
        <v>35969723.079999998</v>
      </c>
      <c r="M262" s="99">
        <f t="shared" si="74"/>
        <v>35969723.079999998</v>
      </c>
      <c r="N262" s="188" t="s">
        <v>127</v>
      </c>
      <c r="O262" s="82"/>
      <c r="P262" s="81"/>
      <c r="Q262" s="81"/>
      <c r="R262" s="81"/>
      <c r="S262" s="81"/>
      <c r="T262" s="80"/>
      <c r="U262" s="80"/>
    </row>
    <row r="263" spans="1:21" x14ac:dyDescent="0.3">
      <c r="A263" s="118"/>
      <c r="B263" s="171"/>
      <c r="C263" s="21" t="s">
        <v>14</v>
      </c>
      <c r="D263" s="67"/>
      <c r="E263" s="67"/>
      <c r="F263" s="67"/>
      <c r="G263" s="67"/>
      <c r="H263" s="67"/>
      <c r="I263" s="47"/>
      <c r="J263" s="47"/>
      <c r="K263" s="47"/>
      <c r="L263" s="47"/>
      <c r="M263" s="47"/>
      <c r="N263" s="189"/>
      <c r="O263" s="82"/>
      <c r="P263" s="81"/>
      <c r="Q263" s="81"/>
      <c r="R263" s="81"/>
      <c r="S263" s="81"/>
      <c r="T263" s="80"/>
      <c r="U263" s="80"/>
    </row>
    <row r="264" spans="1:21" x14ac:dyDescent="0.3">
      <c r="A264" s="118"/>
      <c r="B264" s="171"/>
      <c r="C264" s="21" t="s">
        <v>15</v>
      </c>
      <c r="D264" s="100">
        <v>701</v>
      </c>
      <c r="E264" s="100" t="s">
        <v>46</v>
      </c>
      <c r="F264" s="100">
        <v>13</v>
      </c>
      <c r="G264" s="100" t="s">
        <v>98</v>
      </c>
      <c r="H264" s="100" t="s">
        <v>87</v>
      </c>
      <c r="I264" s="47"/>
      <c r="J264" s="47"/>
      <c r="K264" s="47">
        <v>547912.54</v>
      </c>
      <c r="L264" s="47">
        <v>0</v>
      </c>
      <c r="M264" s="47">
        <v>0</v>
      </c>
      <c r="N264" s="189"/>
      <c r="O264" s="82"/>
      <c r="P264" s="81"/>
      <c r="Q264" s="81"/>
      <c r="R264" s="81"/>
      <c r="S264" s="81"/>
      <c r="T264" s="80"/>
      <c r="U264" s="80"/>
    </row>
    <row r="265" spans="1:21" x14ac:dyDescent="0.3">
      <c r="A265" s="118"/>
      <c r="B265" s="171"/>
      <c r="C265" s="104" t="s">
        <v>16</v>
      </c>
      <c r="D265" s="67">
        <v>701</v>
      </c>
      <c r="E265" s="67" t="s">
        <v>46</v>
      </c>
      <c r="F265" s="67">
        <v>13</v>
      </c>
      <c r="G265" s="67" t="s">
        <v>98</v>
      </c>
      <c r="H265" s="67" t="s">
        <v>87</v>
      </c>
      <c r="I265" s="47"/>
      <c r="J265" s="47"/>
      <c r="K265" s="47">
        <v>32566350</v>
      </c>
      <c r="L265" s="47">
        <v>33285166.84</v>
      </c>
      <c r="M265" s="47">
        <v>33285166.84</v>
      </c>
      <c r="N265" s="189"/>
      <c r="O265" s="82"/>
      <c r="P265" s="81"/>
      <c r="Q265" s="81"/>
      <c r="R265" s="81"/>
      <c r="S265" s="81"/>
      <c r="T265" s="80"/>
      <c r="U265" s="80"/>
    </row>
    <row r="266" spans="1:21" s="26" customFormat="1" x14ac:dyDescent="0.3">
      <c r="A266" s="118"/>
      <c r="B266" s="171"/>
      <c r="C266" s="105"/>
      <c r="D266" s="67">
        <v>701</v>
      </c>
      <c r="E266" s="67" t="s">
        <v>46</v>
      </c>
      <c r="F266" s="67">
        <v>13</v>
      </c>
      <c r="G266" s="67" t="s">
        <v>98</v>
      </c>
      <c r="H266" s="67" t="s">
        <v>85</v>
      </c>
      <c r="I266" s="47"/>
      <c r="J266" s="47"/>
      <c r="K266" s="47">
        <v>2739471.24</v>
      </c>
      <c r="L266" s="47">
        <v>2679556.2400000002</v>
      </c>
      <c r="M266" s="47">
        <v>2679556.2400000002</v>
      </c>
      <c r="N266" s="189"/>
      <c r="O266" s="82"/>
      <c r="P266" s="81"/>
      <c r="Q266" s="81"/>
      <c r="R266" s="81"/>
      <c r="S266" s="81"/>
      <c r="T266" s="80"/>
      <c r="U266" s="80"/>
    </row>
    <row r="267" spans="1:21" s="26" customFormat="1" x14ac:dyDescent="0.3">
      <c r="A267" s="118"/>
      <c r="B267" s="171"/>
      <c r="C267" s="105"/>
      <c r="D267" s="100">
        <v>701</v>
      </c>
      <c r="E267" s="100" t="s">
        <v>46</v>
      </c>
      <c r="F267" s="100">
        <v>13</v>
      </c>
      <c r="G267" s="100" t="s">
        <v>98</v>
      </c>
      <c r="H267" s="100" t="s">
        <v>126</v>
      </c>
      <c r="I267" s="99"/>
      <c r="J267" s="99"/>
      <c r="K267" s="99">
        <v>50000</v>
      </c>
      <c r="L267" s="99">
        <v>0</v>
      </c>
      <c r="M267" s="99">
        <v>0</v>
      </c>
      <c r="N267" s="189"/>
      <c r="O267" s="82"/>
      <c r="P267" s="81"/>
      <c r="Q267" s="81"/>
      <c r="R267" s="81"/>
      <c r="S267" s="81"/>
      <c r="T267" s="80"/>
      <c r="U267" s="80"/>
    </row>
    <row r="268" spans="1:21" s="26" customFormat="1" x14ac:dyDescent="0.3">
      <c r="A268" s="118"/>
      <c r="B268" s="171"/>
      <c r="C268" s="106"/>
      <c r="D268" s="67">
        <v>701</v>
      </c>
      <c r="E268" s="67" t="s">
        <v>46</v>
      </c>
      <c r="F268" s="67">
        <v>13</v>
      </c>
      <c r="G268" s="67" t="s">
        <v>98</v>
      </c>
      <c r="H268" s="67" t="s">
        <v>84</v>
      </c>
      <c r="I268" s="47"/>
      <c r="J268" s="47"/>
      <c r="K268" s="47">
        <v>5000</v>
      </c>
      <c r="L268" s="47">
        <v>5000</v>
      </c>
      <c r="M268" s="47">
        <v>5000</v>
      </c>
      <c r="N268" s="189"/>
      <c r="O268" s="82"/>
      <c r="P268" s="81"/>
      <c r="Q268" s="81"/>
      <c r="R268" s="81"/>
      <c r="S268" s="81"/>
      <c r="T268" s="80"/>
      <c r="U268" s="80"/>
    </row>
    <row r="269" spans="1:21" x14ac:dyDescent="0.3">
      <c r="A269" s="118"/>
      <c r="B269" s="171"/>
      <c r="C269" s="21" t="s">
        <v>17</v>
      </c>
      <c r="D269" s="67"/>
      <c r="E269" s="67"/>
      <c r="F269" s="67"/>
      <c r="G269" s="67"/>
      <c r="H269" s="67"/>
      <c r="I269" s="47"/>
      <c r="J269" s="47"/>
      <c r="K269" s="47"/>
      <c r="L269" s="47"/>
      <c r="M269" s="47"/>
      <c r="N269" s="189"/>
      <c r="O269" s="82"/>
      <c r="P269" s="81"/>
      <c r="Q269" s="81"/>
      <c r="R269" s="81"/>
      <c r="S269" s="81"/>
      <c r="T269" s="80"/>
      <c r="U269" s="80"/>
    </row>
    <row r="270" spans="1:21" x14ac:dyDescent="0.3">
      <c r="A270" s="118"/>
      <c r="B270" s="171"/>
      <c r="C270" s="21" t="s">
        <v>18</v>
      </c>
      <c r="D270" s="67"/>
      <c r="E270" s="67"/>
      <c r="F270" s="67"/>
      <c r="G270" s="67"/>
      <c r="H270" s="67"/>
      <c r="I270" s="47"/>
      <c r="J270" s="47"/>
      <c r="K270" s="47"/>
      <c r="L270" s="47"/>
      <c r="M270" s="47"/>
      <c r="N270" s="190"/>
      <c r="O270" s="82"/>
      <c r="P270" s="81"/>
      <c r="Q270" s="81"/>
      <c r="R270" s="81"/>
      <c r="S270" s="81"/>
      <c r="T270" s="80"/>
      <c r="U270" s="80"/>
    </row>
    <row r="271" spans="1:21" x14ac:dyDescent="0.3">
      <c r="S271" s="65"/>
      <c r="T271" s="66"/>
      <c r="U271" s="66"/>
    </row>
    <row r="272" spans="1:21" x14ac:dyDescent="0.3">
      <c r="S272" s="65"/>
      <c r="T272" s="66"/>
      <c r="U272" s="66"/>
    </row>
    <row r="273" spans="1:21" x14ac:dyDescent="0.3">
      <c r="S273" s="65"/>
      <c r="T273" s="66"/>
      <c r="U273" s="66"/>
    </row>
    <row r="274" spans="1:21" ht="18" x14ac:dyDescent="0.35">
      <c r="A274" s="170"/>
      <c r="B274" s="170"/>
      <c r="C274" s="170"/>
      <c r="D274" s="170"/>
      <c r="E274" s="170"/>
      <c r="F274" s="170"/>
      <c r="G274" s="170"/>
      <c r="H274" s="170"/>
      <c r="I274" s="83"/>
      <c r="J274" s="83"/>
      <c r="K274" s="83"/>
      <c r="L274" s="84"/>
      <c r="S274" s="65"/>
      <c r="T274" s="66"/>
      <c r="U274" s="66"/>
    </row>
    <row r="275" spans="1:21" x14ac:dyDescent="0.3">
      <c r="S275" s="65"/>
      <c r="T275" s="66"/>
      <c r="U275" s="66"/>
    </row>
    <row r="276" spans="1:21" x14ac:dyDescent="0.3">
      <c r="S276" s="65"/>
      <c r="T276" s="66"/>
      <c r="U276" s="66"/>
    </row>
    <row r="277" spans="1:21" x14ac:dyDescent="0.3">
      <c r="S277" s="65"/>
      <c r="T277" s="66"/>
      <c r="U277" s="66"/>
    </row>
    <row r="278" spans="1:21" x14ac:dyDescent="0.3">
      <c r="S278" s="65"/>
      <c r="T278" s="66"/>
      <c r="U278" s="66"/>
    </row>
    <row r="279" spans="1:21" x14ac:dyDescent="0.3">
      <c r="S279" s="65"/>
      <c r="T279" s="66"/>
      <c r="U279" s="66"/>
    </row>
    <row r="280" spans="1:21" x14ac:dyDescent="0.3">
      <c r="S280" s="65"/>
      <c r="T280" s="66"/>
      <c r="U280" s="66"/>
    </row>
    <row r="281" spans="1:21" x14ac:dyDescent="0.3">
      <c r="S281" s="65"/>
      <c r="T281" s="66"/>
      <c r="U281" s="66"/>
    </row>
    <row r="282" spans="1:21" x14ac:dyDescent="0.3">
      <c r="S282" s="65"/>
      <c r="T282" s="66"/>
      <c r="U282" s="66"/>
    </row>
    <row r="283" spans="1:21" x14ac:dyDescent="0.3">
      <c r="S283" s="65"/>
      <c r="T283" s="66"/>
      <c r="U283" s="66"/>
    </row>
    <row r="284" spans="1:21" x14ac:dyDescent="0.3">
      <c r="S284" s="65"/>
      <c r="T284" s="66"/>
      <c r="U284" s="66"/>
    </row>
    <row r="285" spans="1:21" x14ac:dyDescent="0.3">
      <c r="S285" s="65"/>
      <c r="T285" s="66"/>
      <c r="U285" s="66"/>
    </row>
    <row r="286" spans="1:21" x14ac:dyDescent="0.3">
      <c r="S286" s="65"/>
      <c r="T286" s="66"/>
      <c r="U286" s="66"/>
    </row>
  </sheetData>
  <mergeCells count="211">
    <mergeCell ref="A262:A270"/>
    <mergeCell ref="C197:C198"/>
    <mergeCell ref="C265:C268"/>
    <mergeCell ref="N194:N200"/>
    <mergeCell ref="N185:N193"/>
    <mergeCell ref="N174:N184"/>
    <mergeCell ref="N201:N208"/>
    <mergeCell ref="N209:N214"/>
    <mergeCell ref="N221:N226"/>
    <mergeCell ref="N227:N233"/>
    <mergeCell ref="N234:N240"/>
    <mergeCell ref="N241:N246"/>
    <mergeCell ref="N247:N252"/>
    <mergeCell ref="N253:N261"/>
    <mergeCell ref="N262:N270"/>
    <mergeCell ref="C204:C206"/>
    <mergeCell ref="A227:A233"/>
    <mergeCell ref="C237:C238"/>
    <mergeCell ref="A234:A240"/>
    <mergeCell ref="B215:B220"/>
    <mergeCell ref="N215:N220"/>
    <mergeCell ref="I237:I238"/>
    <mergeCell ref="J237:J238"/>
    <mergeCell ref="L237:L238"/>
    <mergeCell ref="D237:D238"/>
    <mergeCell ref="E237:E238"/>
    <mergeCell ref="F237:F238"/>
    <mergeCell ref="G237:G238"/>
    <mergeCell ref="H237:H238"/>
    <mergeCell ref="K237:K238"/>
    <mergeCell ref="T241:T246"/>
    <mergeCell ref="S241:S246"/>
    <mergeCell ref="A247:A252"/>
    <mergeCell ref="Q241:Q246"/>
    <mergeCell ref="R241:R246"/>
    <mergeCell ref="M237:M238"/>
    <mergeCell ref="O241:O246"/>
    <mergeCell ref="P241:P246"/>
    <mergeCell ref="O197:O198"/>
    <mergeCell ref="S197:S198"/>
    <mergeCell ref="T197:T198"/>
    <mergeCell ref="U197:U198"/>
    <mergeCell ref="P197:P198"/>
    <mergeCell ref="D204:D206"/>
    <mergeCell ref="E204:E206"/>
    <mergeCell ref="F204:F206"/>
    <mergeCell ref="G204:G206"/>
    <mergeCell ref="H204:H206"/>
    <mergeCell ref="K204:K206"/>
    <mergeCell ref="L204:L206"/>
    <mergeCell ref="M204:M206"/>
    <mergeCell ref="I204:I206"/>
    <mergeCell ref="J204:J206"/>
    <mergeCell ref="U241:U246"/>
    <mergeCell ref="A174:A184"/>
    <mergeCell ref="A185:A193"/>
    <mergeCell ref="A194:A200"/>
    <mergeCell ref="A201:A208"/>
    <mergeCell ref="A209:A214"/>
    <mergeCell ref="A221:A226"/>
    <mergeCell ref="C173:U173"/>
    <mergeCell ref="T155:T160"/>
    <mergeCell ref="N161:N166"/>
    <mergeCell ref="B174:B184"/>
    <mergeCell ref="B185:B193"/>
    <mergeCell ref="B194:B200"/>
    <mergeCell ref="B201:B208"/>
    <mergeCell ref="B209:B214"/>
    <mergeCell ref="Q197:Q198"/>
    <mergeCell ref="R197:R198"/>
    <mergeCell ref="U155:U160"/>
    <mergeCell ref="S155:S160"/>
    <mergeCell ref="P155:P160"/>
    <mergeCell ref="Q155:Q160"/>
    <mergeCell ref="R155:R160"/>
    <mergeCell ref="O155:O160"/>
    <mergeCell ref="B167:B172"/>
    <mergeCell ref="A274:H274"/>
    <mergeCell ref="I11:M11"/>
    <mergeCell ref="L12:L13"/>
    <mergeCell ref="M12:M13"/>
    <mergeCell ref="L90:L92"/>
    <mergeCell ref="L150:L151"/>
    <mergeCell ref="M90:M92"/>
    <mergeCell ref="M150:M151"/>
    <mergeCell ref="B221:B226"/>
    <mergeCell ref="B227:B233"/>
    <mergeCell ref="B234:B240"/>
    <mergeCell ref="B241:B246"/>
    <mergeCell ref="B247:B252"/>
    <mergeCell ref="B253:B261"/>
    <mergeCell ref="B262:B270"/>
    <mergeCell ref="A39:A47"/>
    <mergeCell ref="B39:B47"/>
    <mergeCell ref="C63:C67"/>
    <mergeCell ref="B59:B69"/>
    <mergeCell ref="C61:C62"/>
    <mergeCell ref="C73:C77"/>
    <mergeCell ref="A59:A69"/>
    <mergeCell ref="B48:B58"/>
    <mergeCell ref="A215:A220"/>
    <mergeCell ref="C42:C45"/>
    <mergeCell ref="A11:A13"/>
    <mergeCell ref="B11:B13"/>
    <mergeCell ref="C11:C13"/>
    <mergeCell ref="N107:N112"/>
    <mergeCell ref="N125:N132"/>
    <mergeCell ref="N133:N140"/>
    <mergeCell ref="N141:N146"/>
    <mergeCell ref="N113:N118"/>
    <mergeCell ref="N30:N38"/>
    <mergeCell ref="N39:N47"/>
    <mergeCell ref="N48:N58"/>
    <mergeCell ref="N59:N69"/>
    <mergeCell ref="N70:N79"/>
    <mergeCell ref="N15:N20"/>
    <mergeCell ref="N21:N29"/>
    <mergeCell ref="N80:N86"/>
    <mergeCell ref="C83:C84"/>
    <mergeCell ref="N95:N100"/>
    <mergeCell ref="N101:N106"/>
    <mergeCell ref="A101:A106"/>
    <mergeCell ref="B101:B106"/>
    <mergeCell ref="C50:C51"/>
    <mergeCell ref="A48:A58"/>
    <mergeCell ref="C52:C56"/>
    <mergeCell ref="A70:A79"/>
    <mergeCell ref="P1:S1"/>
    <mergeCell ref="D14:H14"/>
    <mergeCell ref="D11:H11"/>
    <mergeCell ref="D12:D13"/>
    <mergeCell ref="E12:E13"/>
    <mergeCell ref="F12:F13"/>
    <mergeCell ref="G12:G13"/>
    <mergeCell ref="H12:H13"/>
    <mergeCell ref="I12:I13"/>
    <mergeCell ref="O12:O13"/>
    <mergeCell ref="P12:P13"/>
    <mergeCell ref="N11:N13"/>
    <mergeCell ref="J12:J13"/>
    <mergeCell ref="K12:K13"/>
    <mergeCell ref="A9:U10"/>
    <mergeCell ref="Q12:U12"/>
    <mergeCell ref="O11:U11"/>
    <mergeCell ref="A1:B1"/>
    <mergeCell ref="C24:C27"/>
    <mergeCell ref="A15:A20"/>
    <mergeCell ref="B15:B20"/>
    <mergeCell ref="A21:A29"/>
    <mergeCell ref="B21:B29"/>
    <mergeCell ref="A107:A112"/>
    <mergeCell ref="H150:H151"/>
    <mergeCell ref="I150:I151"/>
    <mergeCell ref="J150:J151"/>
    <mergeCell ref="B107:B112"/>
    <mergeCell ref="B119:B124"/>
    <mergeCell ref="A95:A100"/>
    <mergeCell ref="A119:A124"/>
    <mergeCell ref="C33:C36"/>
    <mergeCell ref="A30:A38"/>
    <mergeCell ref="B30:B38"/>
    <mergeCell ref="A80:A86"/>
    <mergeCell ref="A87:A94"/>
    <mergeCell ref="A113:A118"/>
    <mergeCell ref="B113:B118"/>
    <mergeCell ref="B87:B94"/>
    <mergeCell ref="B95:B100"/>
    <mergeCell ref="B80:B86"/>
    <mergeCell ref="B70:B79"/>
    <mergeCell ref="A147:A153"/>
    <mergeCell ref="A125:A132"/>
    <mergeCell ref="A133:A140"/>
    <mergeCell ref="B141:B146"/>
    <mergeCell ref="K150:K151"/>
    <mergeCell ref="N147:N153"/>
    <mergeCell ref="N154:N160"/>
    <mergeCell ref="N167:N172"/>
    <mergeCell ref="A141:A146"/>
    <mergeCell ref="C90:C92"/>
    <mergeCell ref="I90:I92"/>
    <mergeCell ref="J90:J92"/>
    <mergeCell ref="K90:K92"/>
    <mergeCell ref="C157:C158"/>
    <mergeCell ref="C136:C138"/>
    <mergeCell ref="N87:N94"/>
    <mergeCell ref="H90:H92"/>
    <mergeCell ref="C150:C151"/>
    <mergeCell ref="D150:D151"/>
    <mergeCell ref="F90:F92"/>
    <mergeCell ref="G90:G92"/>
    <mergeCell ref="E90:E92"/>
    <mergeCell ref="N119:N124"/>
    <mergeCell ref="D90:D92"/>
    <mergeCell ref="E150:E151"/>
    <mergeCell ref="F150:F151"/>
    <mergeCell ref="G150:G151"/>
    <mergeCell ref="C128:C130"/>
    <mergeCell ref="C188:C191"/>
    <mergeCell ref="C177:C182"/>
    <mergeCell ref="C256:C259"/>
    <mergeCell ref="A167:A172"/>
    <mergeCell ref="A154:A160"/>
    <mergeCell ref="B154:B160"/>
    <mergeCell ref="B161:B166"/>
    <mergeCell ref="B125:B132"/>
    <mergeCell ref="B133:B140"/>
    <mergeCell ref="B147:B153"/>
    <mergeCell ref="A161:A166"/>
    <mergeCell ref="A241:A246"/>
    <mergeCell ref="A253:A261"/>
    <mergeCell ref="C230:C231"/>
  </mergeCell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rowBreaks count="2" manualBreakCount="2">
    <brk id="106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2024-01-12T07:03:25Z</dcterms:modified>
</cp:coreProperties>
</file>