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ЧИРКОВ Е.Н\На портал от Иванской\"/>
    </mc:Choice>
  </mc:AlternateContent>
  <bookViews>
    <workbookView xWindow="-108" yWindow="-108" windowWidth="23256" windowHeight="12576"/>
  </bookViews>
  <sheets>
    <sheet name="План мероприятий МП" sheetId="3" r:id="rId1"/>
  </sheets>
  <definedNames>
    <definedName name="_xlnm.Print_Area" localSheetId="0">'План мероприятий МП'!$A$1:$Q$138</definedName>
  </definedNames>
  <calcPr calcId="191029"/>
</workbook>
</file>

<file path=xl/calcChain.xml><?xml version="1.0" encoding="utf-8"?>
<calcChain xmlns="http://schemas.openxmlformats.org/spreadsheetml/2006/main">
  <c r="K133" i="3" l="1"/>
  <c r="J133" i="3"/>
  <c r="I133" i="3"/>
  <c r="K127" i="3"/>
  <c r="J127" i="3"/>
  <c r="I127" i="3"/>
  <c r="K121" i="3"/>
  <c r="J121" i="3"/>
  <c r="I121" i="3"/>
  <c r="K118" i="3"/>
  <c r="J118" i="3"/>
  <c r="J113" i="3" s="1"/>
  <c r="I118" i="3"/>
  <c r="I113" i="3" s="1"/>
  <c r="K117" i="3"/>
  <c r="J117" i="3"/>
  <c r="I117" i="3"/>
  <c r="K116" i="3"/>
  <c r="J116" i="3"/>
  <c r="I116" i="3"/>
  <c r="K107" i="3"/>
  <c r="J107" i="3"/>
  <c r="J104" i="3" s="1"/>
  <c r="J101" i="3" s="1"/>
  <c r="I107" i="3"/>
  <c r="I104" i="3" s="1"/>
  <c r="I101" i="3" s="1"/>
  <c r="K104" i="3"/>
  <c r="K101" i="3"/>
  <c r="J98" i="3"/>
  <c r="J94" i="3" s="1"/>
  <c r="J91" i="3" s="1"/>
  <c r="J88" i="3" s="1"/>
  <c r="J97" i="3"/>
  <c r="K97" i="3" s="1"/>
  <c r="I94" i="3"/>
  <c r="I91" i="3"/>
  <c r="I88" i="3" s="1"/>
  <c r="K81" i="3"/>
  <c r="K78" i="3" s="1"/>
  <c r="K75" i="3" s="1"/>
  <c r="J81" i="3"/>
  <c r="I81" i="3"/>
  <c r="I78" i="3" s="1"/>
  <c r="J78" i="3"/>
  <c r="J75" i="3" s="1"/>
  <c r="J72" i="3"/>
  <c r="K72" i="3" s="1"/>
  <c r="K69" i="3" s="1"/>
  <c r="J69" i="3"/>
  <c r="I69" i="3"/>
  <c r="K63" i="3"/>
  <c r="J63" i="3"/>
  <c r="I63" i="3"/>
  <c r="J60" i="3"/>
  <c r="K60" i="3" s="1"/>
  <c r="J59" i="3"/>
  <c r="J40" i="3" s="1"/>
  <c r="I56" i="3"/>
  <c r="K53" i="3"/>
  <c r="K50" i="3" s="1"/>
  <c r="J53" i="3"/>
  <c r="J50" i="3" s="1"/>
  <c r="I50" i="3"/>
  <c r="K43" i="3"/>
  <c r="J43" i="3"/>
  <c r="I43" i="3"/>
  <c r="I40" i="3"/>
  <c r="I37" i="3" s="1"/>
  <c r="K36" i="3"/>
  <c r="J36" i="3"/>
  <c r="I36" i="3"/>
  <c r="I11" i="3" s="1"/>
  <c r="K35" i="3"/>
  <c r="J35" i="3"/>
  <c r="I35" i="3"/>
  <c r="K33" i="3"/>
  <c r="J33" i="3"/>
  <c r="J8" i="3" s="1"/>
  <c r="I33" i="3"/>
  <c r="K32" i="3"/>
  <c r="J32" i="3"/>
  <c r="I32" i="3"/>
  <c r="I7" i="3" s="1"/>
  <c r="K24" i="3"/>
  <c r="J24" i="3"/>
  <c r="I24" i="3"/>
  <c r="K21" i="3"/>
  <c r="J21" i="3"/>
  <c r="J18" i="3" s="1"/>
  <c r="J12" i="3" s="1"/>
  <c r="I21" i="3"/>
  <c r="K18" i="3"/>
  <c r="I18" i="3"/>
  <c r="I12" i="3" s="1"/>
  <c r="K17" i="3"/>
  <c r="J17" i="3"/>
  <c r="I17" i="3"/>
  <c r="K16" i="3"/>
  <c r="K10" i="3" s="1"/>
  <c r="J16" i="3"/>
  <c r="I16" i="3"/>
  <c r="K15" i="3"/>
  <c r="J15" i="3"/>
  <c r="I15" i="3"/>
  <c r="K14" i="3"/>
  <c r="J14" i="3"/>
  <c r="I14" i="3"/>
  <c r="I8" i="3" s="1"/>
  <c r="K13" i="3"/>
  <c r="J13" i="3"/>
  <c r="I13" i="3"/>
  <c r="K12" i="3"/>
  <c r="K11" i="3"/>
  <c r="J11" i="3"/>
  <c r="J10" i="3"/>
  <c r="I10" i="3"/>
  <c r="K8" i="3"/>
  <c r="K7" i="3"/>
  <c r="J7" i="3"/>
  <c r="K113" i="3" l="1"/>
  <c r="I31" i="3"/>
  <c r="I6" i="3" s="1"/>
  <c r="J34" i="3"/>
  <c r="J9" i="3" s="1"/>
  <c r="J37" i="3"/>
  <c r="J31" i="3" s="1"/>
  <c r="J6" i="3" s="1"/>
  <c r="I75" i="3"/>
  <c r="I34" i="3"/>
  <c r="I9" i="3" s="1"/>
  <c r="K59" i="3"/>
  <c r="K98" i="3"/>
  <c r="K94" i="3" s="1"/>
  <c r="K91" i="3" s="1"/>
  <c r="K88" i="3" s="1"/>
  <c r="J56" i="3"/>
  <c r="Q5" i="3"/>
  <c r="P5" i="3"/>
  <c r="O5" i="3"/>
  <c r="K56" i="3" l="1"/>
  <c r="K40" i="3"/>
  <c r="K34" i="3" l="1"/>
  <c r="K9" i="3" s="1"/>
  <c r="K37" i="3"/>
  <c r="K31" i="3" s="1"/>
  <c r="K6" i="3" s="1"/>
</calcChain>
</file>

<file path=xl/sharedStrings.xml><?xml version="1.0" encoding="utf-8"?>
<sst xmlns="http://schemas.openxmlformats.org/spreadsheetml/2006/main" count="832" uniqueCount="106">
  <si>
    <t>%</t>
  </si>
  <si>
    <t>Чел.</t>
  </si>
  <si>
    <t>Количество общественных молодежных объединений</t>
  </si>
  <si>
    <t>Количество семей – активных участников семейных конкурсов и мероприятий</t>
  </si>
  <si>
    <t>Доля молодежи от 14 до 35 лет, охваченная деятельностью студенческих, добровольческих (волонтерских), детских и патриотических объединений, по отношению к общей численности данной возрастной категории</t>
  </si>
  <si>
    <t>Количество молодежи от 14 до 35 лет, принимающее участие в молодежных мероприятиях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</si>
  <si>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</si>
  <si>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 xml:space="preserve">Количество талантливой молодежи от 14 до 35 лет, принимающей участие в качестве делегата Ленского района в республиканских, российских, международных конкурсах, форумах, слетах, конференциях и т.п. </t>
  </si>
  <si>
    <t>Охват молодежи от 14 до 35 лет массовыми мероприятиями, акциями, встречами, направленными на формирование патриотизма в молодежной среде</t>
  </si>
  <si>
    <t>-</t>
  </si>
  <si>
    <t>МКУ "КМСП"</t>
  </si>
  <si>
    <t>Количество рожениц, получивших меру социальной поддержки</t>
  </si>
  <si>
    <t>Количество проведенных профилактических мероприятий</t>
  </si>
  <si>
    <t>2024 год</t>
  </si>
  <si>
    <t>2025 год</t>
  </si>
  <si>
    <t>№ п/п</t>
  </si>
  <si>
    <t>ФБ</t>
  </si>
  <si>
    <t>ГБ</t>
  </si>
  <si>
    <t>БП</t>
  </si>
  <si>
    <t>1.1.</t>
  </si>
  <si>
    <t>2.1.</t>
  </si>
  <si>
    <t>Муниципальная программа «Реализация молодежной политики, патриотического воспитания граждан и развитие гражданского общества в Ленском районе»</t>
  </si>
  <si>
    <t>Количество граждан, охваченных социально значимыми проектами СО НКО, реализуемыми за счет средств бюджета МО «Ленский район»</t>
  </si>
  <si>
    <t>Количество проектов социально ориентированных некоммерческих организаций в Ленском районе, поддержанных в соответствии с Программой</t>
  </si>
  <si>
    <t>Мероприятие. Руководство и управление в сфере установленных функций</t>
  </si>
  <si>
    <t>Комплекс процессных мероприятий</t>
  </si>
  <si>
    <t>2.2.</t>
  </si>
  <si>
    <t>2.3.</t>
  </si>
  <si>
    <t>2.4.</t>
  </si>
  <si>
    <t>2026 год</t>
  </si>
  <si>
    <t>Доля граждан, охваченных мероприятиями по молодежной и семейной политике, патриотическому воспитанию, развитию гражданского общества и формированию здорового образа жизни</t>
  </si>
  <si>
    <t>Количество специалистов, привлеченных в учреждения социальной сферы и получивших материальную выплату за счет бюджета МО «Ленский район»</t>
  </si>
  <si>
    <t>Количество студентов, обучающихся по программам подготовки квалифицированных кадров за счет выплат из бюджета МО «Ленский район»</t>
  </si>
  <si>
    <t>Охват молодежи от 14 до 35 лет индивидуальными и групповыми занятиями (социально-психологические тренинги, психологические практикумы, психолого-просветительская работа, психодиагностика и т.п.)</t>
  </si>
  <si>
    <t>Количество публикаций и иных материалов по направлениям работы МКУ КМСП, размещенных в СМИ и социальных сетях, в том числе на официальном сайте МО «Ленский район»</t>
  </si>
  <si>
    <t>Количество семей, награжденных знаками отличия районного, республиканского и Российского уровня</t>
  </si>
  <si>
    <t>Количество социально ориентированных некоммерческих организаций принявших участие в иных конкурсах на предоставление грантов и субсидий, в том числе конкурсах грантов Главы Республики Саха (Якутия) и Президента Российской Федерации</t>
  </si>
  <si>
    <t>Количество территориальных общественных самоуправлений, осуществляющих деятельность на территории Ленского района</t>
  </si>
  <si>
    <t>Публикаций</t>
  </si>
  <si>
    <t>Семей</t>
  </si>
  <si>
    <t>Общественных молодежных объединений</t>
  </si>
  <si>
    <t>Мероприятий</t>
  </si>
  <si>
    <t>Проектов СО НКО</t>
  </si>
  <si>
    <t>СО НКО</t>
  </si>
  <si>
    <t>ТОС</t>
  </si>
  <si>
    <t>Ведомственный проект №1 «Создание условий для развития потенциала подрастающего поколения, молодежи»</t>
  </si>
  <si>
    <t>Ведомственный проект №2 «Семейная политика»</t>
  </si>
  <si>
    <t>Ведомственный проект №3 «Воспитание патриотизма у граждан – национальная идея государства»</t>
  </si>
  <si>
    <t>Ведомственный проект №4 «Мотивирование населения на ведение трезвого здорового образа жизни»</t>
  </si>
  <si>
    <t>Ведомственный проект №5 «Содействие развитию гражданского общества»</t>
  </si>
  <si>
    <t>Мероприятие 1.2. Организация профориентационной работы среди молодежи и дальнейшее трудоустройство</t>
  </si>
  <si>
    <t>Мероприятие 1.3. Поддержка проектов молодых талантов</t>
  </si>
  <si>
    <t xml:space="preserve">Мероприятие 2.1.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</si>
  <si>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Мероприятие 3.1. Мероприятия патриотической направленности</t>
  </si>
  <si>
    <t>Мероприятие 4.1. Формирование здорового образа жизни</t>
  </si>
  <si>
    <t xml:space="preserve">Мероприятие 5.1. Субсидии из местного бюджета на поддержку социально ориентированным некоммерческим организациям  </t>
  </si>
  <si>
    <t>Мероприятие 5.3. Организация мероприятий в области развития гражданского общества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</si>
  <si>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</si>
  <si>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</si>
  <si>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</si>
  <si>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</si>
  <si>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</si>
  <si>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</si>
  <si>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</si>
  <si>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</si>
  <si>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</si>
  <si>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</si>
  <si>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</si>
  <si>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</si>
  <si>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</si>
  <si>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</si>
  <si>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МБ</t>
  </si>
  <si>
    <t>ВИ</t>
  </si>
  <si>
    <t>1.1.1.</t>
  </si>
  <si>
    <t>План мероприятий по реализации муниципальной программы «Реализация молодежной политики, патриотического воспитания граждан и развитие гражданского общества в Ленском районе»</t>
  </si>
  <si>
    <t>Наименование</t>
  </si>
  <si>
    <t>Комплексы процессных мероприятий</t>
  </si>
  <si>
    <t>Ведомственные проекты</t>
  </si>
  <si>
    <t>2.1.1.</t>
  </si>
  <si>
    <t>2.1.2.</t>
  </si>
  <si>
    <t>2.1.3.</t>
  </si>
  <si>
    <t>2.1.4.</t>
  </si>
  <si>
    <t>Муниципальное казенное учреждение "Комитет по молодежной и семейной политике" МО "Ленский район" (далее - МКУ "КМСП")</t>
  </si>
  <si>
    <t>Мероприятие 1.4. Реализация социально-психологических мероприятий по предупреждению асоциальных явлений в молодежной среде</t>
  </si>
  <si>
    <t>07</t>
  </si>
  <si>
    <t>10</t>
  </si>
  <si>
    <t>04</t>
  </si>
  <si>
    <t>03</t>
  </si>
  <si>
    <t>Х</t>
  </si>
  <si>
    <t>300</t>
  </si>
  <si>
    <t>5230010100</t>
  </si>
  <si>
    <t>600</t>
  </si>
  <si>
    <t>200</t>
  </si>
  <si>
    <t>2.1.5.</t>
  </si>
  <si>
    <t>Мероприятие 5.2. Поддержка на конкурсной основе территориальных общественных самоуправлений (за счет средств МБ)</t>
  </si>
  <si>
    <t>52300S5120</t>
  </si>
  <si>
    <t>Мероприятие 1.1. Организация мероприятий в области молодежной политики</t>
  </si>
  <si>
    <t>2.2.1.</t>
  </si>
  <si>
    <t>2.3.1.</t>
  </si>
  <si>
    <t>2.4.1.</t>
  </si>
  <si>
    <t>2.5.</t>
  </si>
  <si>
    <t>2.5.1.</t>
  </si>
  <si>
    <t>2.5.2.</t>
  </si>
  <si>
    <t>2.5.3.</t>
  </si>
  <si>
    <t>Мероприятие 1.5. Создание телевизионных и радиовещательных передач, рубрик в средствах массовой информации и печатной, кино- и видеопродукции по направлениям молодежной политики</t>
  </si>
  <si>
    <t>Согласовано 
И.о. председателя МКУ "КМСП"
МО "Ленский район" РС (Я)"
_________/Т.И. Великодная
"__" __________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</si>
</sst>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4" applyNumberFormat="0" applyAlignment="0" applyProtection="0"/>
    <xf numFmtId="0" fontId="29" fillId="28" borderId="15" applyNumberFormat="0" applyAlignment="0" applyProtection="0"/>
    <xf numFmtId="0" fontId="30" fillId="28" borderId="14" applyNumberFormat="0" applyAlignment="0" applyProtection="0"/>
    <xf numFmtId="0" fontId="31" fillId="0" borderId="16" applyNumberFormat="0" applyFill="0" applyAlignment="0" applyProtection="0"/>
    <xf numFmtId="0" fontId="32" fillId="29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36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37" fillId="55" borderId="0"/>
    <xf numFmtId="0" fontId="20" fillId="30" borderId="18" applyNumberFormat="0" applyFont="0" applyAlignment="0" applyProtection="0"/>
    <xf numFmtId="9" fontId="1" fillId="0" borderId="0" applyFont="0" applyFill="0" applyBorder="0" applyAlignment="0" applyProtection="0"/>
    <xf numFmtId="49" fontId="38" fillId="0" borderId="20">
      <alignment horizontal="center" vertical="top" shrinkToFit="1"/>
    </xf>
    <xf numFmtId="4" fontId="38" fillId="0" borderId="20">
      <alignment horizontal="right" vertical="top" shrinkToFit="1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8" fillId="5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8" fillId="0" borderId="0">
      <alignment horizontal="right"/>
    </xf>
    <xf numFmtId="0" fontId="38" fillId="56" borderId="21"/>
    <xf numFmtId="0" fontId="38" fillId="0" borderId="20">
      <alignment horizontal="center" vertical="center" wrapText="1"/>
    </xf>
    <xf numFmtId="0" fontId="38" fillId="56" borderId="22"/>
    <xf numFmtId="49" fontId="38" fillId="0" borderId="20">
      <alignment horizontal="center" vertical="top" shrinkToFit="1"/>
    </xf>
    <xf numFmtId="49" fontId="38" fillId="0" borderId="20">
      <alignment horizontal="left" vertical="top" wrapText="1" indent="2"/>
    </xf>
    <xf numFmtId="0" fontId="38" fillId="56" borderId="23"/>
    <xf numFmtId="0" fontId="42" fillId="0" borderId="20">
      <alignment horizontal="left"/>
    </xf>
    <xf numFmtId="49" fontId="42" fillId="0" borderId="20">
      <alignment horizontal="left" vertical="top" shrinkToFit="1"/>
    </xf>
    <xf numFmtId="0" fontId="38" fillId="56" borderId="23"/>
    <xf numFmtId="0" fontId="38" fillId="0" borderId="0"/>
    <xf numFmtId="0" fontId="38" fillId="0" borderId="20">
      <alignment horizontal="center" vertical="top" wrapText="1"/>
    </xf>
    <xf numFmtId="0" fontId="38" fillId="0" borderId="0">
      <alignment horizontal="left" wrapText="1"/>
    </xf>
    <xf numFmtId="0" fontId="38" fillId="0" borderId="20">
      <alignment horizontal="center" vertical="center" wrapText="1"/>
    </xf>
    <xf numFmtId="0" fontId="38" fillId="0" borderId="20">
      <alignment horizontal="center" vertical="center" wrapText="1"/>
    </xf>
    <xf numFmtId="49" fontId="42" fillId="0" borderId="20">
      <alignment horizontal="left" vertical="top" shrinkToFit="1"/>
    </xf>
    <xf numFmtId="4" fontId="42" fillId="30" borderId="20">
      <alignment horizontal="right" vertical="top" shrinkToFit="1"/>
    </xf>
    <xf numFmtId="4" fontId="38" fillId="0" borderId="20">
      <alignment horizontal="right" vertical="top" shrinkToFit="1"/>
    </xf>
    <xf numFmtId="0" fontId="38" fillId="0" borderId="20">
      <alignment horizontal="center" vertical="center" wrapText="1"/>
    </xf>
    <xf numFmtId="4" fontId="42" fillId="57" borderId="20">
      <alignment horizontal="right" vertical="top" shrinkToFit="1"/>
    </xf>
    <xf numFmtId="0" fontId="38" fillId="0" borderId="0">
      <alignment horizontal="left" wrapText="1"/>
    </xf>
    <xf numFmtId="0" fontId="38" fillId="0" borderId="0">
      <alignment horizontal="left" wrapText="1"/>
    </xf>
    <xf numFmtId="10" fontId="38" fillId="0" borderId="20">
      <alignment horizontal="right" vertical="top" shrinkToFit="1"/>
    </xf>
    <xf numFmtId="10" fontId="38" fillId="0" borderId="20">
      <alignment horizontal="center" vertical="top" shrinkToFit="1"/>
    </xf>
    <xf numFmtId="10" fontId="42" fillId="30" borderId="20">
      <alignment horizontal="right" vertical="top" shrinkToFit="1"/>
    </xf>
    <xf numFmtId="10" fontId="42" fillId="57" borderId="20">
      <alignment horizontal="center" vertical="top" shrinkToFit="1"/>
    </xf>
    <xf numFmtId="0" fontId="39" fillId="0" borderId="0">
      <alignment horizontal="center"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9" fillId="0" borderId="0">
      <alignment horizontal="center"/>
    </xf>
    <xf numFmtId="0" fontId="42" fillId="0" borderId="20">
      <alignment vertical="top" wrapText="1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4" fontId="42" fillId="58" borderId="20">
      <alignment horizontal="right" vertical="top" shrinkToFit="1"/>
    </xf>
    <xf numFmtId="10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43" fillId="0" borderId="0"/>
    <xf numFmtId="0" fontId="38" fillId="0" borderId="0"/>
    <xf numFmtId="0" fontId="38" fillId="0" borderId="0"/>
    <xf numFmtId="0" fontId="38" fillId="59" borderId="0"/>
    <xf numFmtId="0" fontId="38" fillId="59" borderId="21"/>
    <xf numFmtId="0" fontId="38" fillId="59" borderId="22"/>
    <xf numFmtId="0" fontId="38" fillId="0" borderId="20">
      <alignment horizontal="center" vertical="top" wrapText="1"/>
    </xf>
    <xf numFmtId="4" fontId="38" fillId="0" borderId="20">
      <alignment horizontal="right" vertical="top" shrinkToFit="1"/>
    </xf>
    <xf numFmtId="10" fontId="38" fillId="0" borderId="20">
      <alignment horizontal="center" vertical="top" shrinkToFit="1"/>
    </xf>
    <xf numFmtId="0" fontId="38" fillId="59" borderId="23"/>
    <xf numFmtId="49" fontId="42" fillId="0" borderId="20">
      <alignment horizontal="left" vertical="top" shrinkToFit="1"/>
    </xf>
    <xf numFmtId="4" fontId="42" fillId="57" borderId="20">
      <alignment horizontal="right" vertical="top" shrinkToFit="1"/>
    </xf>
    <xf numFmtId="10" fontId="42" fillId="57" borderId="20">
      <alignment horizontal="center" vertical="top" shrinkToFit="1"/>
    </xf>
    <xf numFmtId="0" fontId="38" fillId="0" borderId="0"/>
    <xf numFmtId="0" fontId="38" fillId="59" borderId="21">
      <alignment horizontal="left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38" fillId="59" borderId="22">
      <alignment horizontal="left"/>
    </xf>
    <xf numFmtId="0" fontId="38" fillId="59" borderId="23">
      <alignment horizontal="left"/>
    </xf>
    <xf numFmtId="0" fontId="38" fillId="59" borderId="0">
      <alignment horizontal="left"/>
    </xf>
    <xf numFmtId="43" fontId="20" fillId="0" borderId="0" applyFont="0" applyFill="0" applyBorder="0" applyAlignment="0" applyProtection="0"/>
  </cellStyleXfs>
  <cellXfs count="67">
    <xf numFmtId="0" fontId="0" fillId="0" borderId="0" xfId="0"/>
    <xf numFmtId="0" fontId="0" fillId="60" borderId="0" xfId="0" applyFill="1"/>
    <xf numFmtId="0" fontId="46" fillId="60" borderId="10" xfId="0" applyFont="1" applyFill="1" applyBorder="1" applyAlignment="1">
      <alignment horizontal="center" vertical="center" wrapText="1"/>
    </xf>
    <xf numFmtId="0" fontId="35" fillId="60" borderId="0" xfId="0" applyFont="1" applyFill="1"/>
    <xf numFmtId="0" fontId="49" fillId="60" borderId="10" xfId="0" applyFont="1" applyFill="1" applyBorder="1" applyAlignment="1">
      <alignment horizontal="center" vertical="center" wrapText="1"/>
    </xf>
    <xf numFmtId="0" fontId="49" fillId="60" borderId="27" xfId="0" applyFont="1" applyFill="1" applyBorder="1" applyAlignment="1">
      <alignment horizontal="center" vertical="center" wrapText="1"/>
    </xf>
    <xf numFmtId="49" fontId="35" fillId="60" borderId="0" xfId="0" applyNumberFormat="1" applyFont="1" applyFill="1" applyAlignment="1">
      <alignment horizontal="center" vertical="center"/>
    </xf>
    <xf numFmtId="49" fontId="46" fillId="60" borderId="0" xfId="0" applyNumberFormat="1" applyFont="1" applyFill="1" applyAlignment="1">
      <alignment horizontal="center" vertical="center"/>
    </xf>
    <xf numFmtId="4" fontId="0" fillId="60" borderId="0" xfId="0" applyNumberFormat="1" applyFill="1"/>
    <xf numFmtId="0" fontId="46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/>
    </xf>
    <xf numFmtId="4" fontId="46" fillId="0" borderId="10" xfId="352" applyNumberFormat="1" applyFont="1" applyFill="1" applyBorder="1" applyAlignment="1">
      <alignment horizontal="center" vertical="center" wrapText="1"/>
    </xf>
    <xf numFmtId="4" fontId="47" fillId="0" borderId="10" xfId="352" applyNumberFormat="1" applyFont="1" applyFill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4" fontId="47" fillId="0" borderId="10" xfId="0" applyNumberFormat="1" applyFont="1" applyBorder="1" applyAlignment="1">
      <alignment horizontal="center" vertical="center" wrapText="1"/>
    </xf>
    <xf numFmtId="4" fontId="48" fillId="0" borderId="10" xfId="352" applyNumberFormat="1" applyFont="1" applyFill="1" applyBorder="1" applyAlignment="1">
      <alignment horizontal="center" vertical="center" wrapText="1"/>
    </xf>
    <xf numFmtId="4" fontId="49" fillId="0" borderId="10" xfId="352" applyNumberFormat="1" applyFont="1" applyFill="1" applyBorder="1" applyAlignment="1">
      <alignment horizontal="center" vertical="center" wrapText="1"/>
    </xf>
    <xf numFmtId="4" fontId="49" fillId="0" borderId="10" xfId="0" applyNumberFormat="1" applyFont="1" applyBorder="1" applyAlignment="1">
      <alignment horizontal="center" vertical="center" wrapText="1"/>
    </xf>
    <xf numFmtId="4" fontId="46" fillId="0" borderId="10" xfId="352" applyNumberFormat="1" applyFont="1" applyFill="1" applyBorder="1" applyAlignment="1">
      <alignment horizontal="center" vertical="center"/>
    </xf>
    <xf numFmtId="4" fontId="47" fillId="0" borderId="10" xfId="352" applyNumberFormat="1" applyFont="1" applyFill="1" applyBorder="1" applyAlignment="1">
      <alignment horizontal="center" vertical="center"/>
    </xf>
    <xf numFmtId="0" fontId="47" fillId="60" borderId="24" xfId="0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center" vertical="center" wrapText="1"/>
    </xf>
    <xf numFmtId="0" fontId="47" fillId="60" borderId="27" xfId="0" applyFont="1" applyFill="1" applyBorder="1" applyAlignment="1">
      <alignment horizontal="center" vertical="center" wrapText="1"/>
    </xf>
    <xf numFmtId="0" fontId="49" fillId="60" borderId="24" xfId="0" applyFont="1" applyFill="1" applyBorder="1" applyAlignment="1">
      <alignment horizontal="center" vertical="center" wrapText="1"/>
    </xf>
    <xf numFmtId="0" fontId="49" fillId="60" borderId="26" xfId="0" applyFont="1" applyFill="1" applyBorder="1" applyAlignment="1">
      <alignment horizontal="center" vertical="center" wrapText="1"/>
    </xf>
    <xf numFmtId="0" fontId="49" fillId="60" borderId="27" xfId="0" applyFont="1" applyFill="1" applyBorder="1" applyAlignment="1">
      <alignment horizontal="center" vertical="center" wrapText="1"/>
    </xf>
    <xf numFmtId="43" fontId="47" fillId="60" borderId="24" xfId="352" applyFont="1" applyFill="1" applyBorder="1" applyAlignment="1">
      <alignment horizontal="center" vertical="center" wrapText="1"/>
    </xf>
    <xf numFmtId="43" fontId="47" fillId="60" borderId="26" xfId="352" applyFont="1" applyFill="1" applyBorder="1" applyAlignment="1">
      <alignment horizontal="center" vertical="center" wrapText="1"/>
    </xf>
    <xf numFmtId="43" fontId="47" fillId="60" borderId="27" xfId="352" applyFont="1" applyFill="1" applyBorder="1" applyAlignment="1">
      <alignment horizontal="center" vertical="center" wrapText="1"/>
    </xf>
    <xf numFmtId="0" fontId="46" fillId="60" borderId="10" xfId="0" applyFont="1" applyFill="1" applyBorder="1" applyAlignment="1">
      <alignment horizontal="center" vertical="center" wrapText="1"/>
    </xf>
    <xf numFmtId="0" fontId="35" fillId="60" borderId="10" xfId="0" applyFont="1" applyFill="1" applyBorder="1" applyAlignment="1">
      <alignment horizontal="center" vertical="center" wrapText="1"/>
    </xf>
    <xf numFmtId="43" fontId="47" fillId="60" borderId="24" xfId="0" applyNumberFormat="1" applyFont="1" applyFill="1" applyBorder="1" applyAlignment="1">
      <alignment horizontal="center" vertical="center" wrapText="1"/>
    </xf>
    <xf numFmtId="43" fontId="47" fillId="60" borderId="26" xfId="0" applyNumberFormat="1" applyFont="1" applyFill="1" applyBorder="1" applyAlignment="1">
      <alignment horizontal="center" vertical="center" wrapText="1"/>
    </xf>
    <xf numFmtId="43" fontId="47" fillId="60" borderId="27" xfId="0" applyNumberFormat="1" applyFont="1" applyFill="1" applyBorder="1" applyAlignment="1">
      <alignment horizontal="center" vertical="center" wrapText="1"/>
    </xf>
    <xf numFmtId="4" fontId="49" fillId="60" borderId="10" xfId="0" applyNumberFormat="1" applyFont="1" applyFill="1" applyBorder="1" applyAlignment="1">
      <alignment horizontal="center" vertical="center" wrapText="1"/>
    </xf>
    <xf numFmtId="0" fontId="47" fillId="60" borderId="24" xfId="0" applyFont="1" applyFill="1" applyBorder="1" applyAlignment="1">
      <alignment horizontal="left" vertical="center" wrapText="1"/>
    </xf>
    <xf numFmtId="0" fontId="47" fillId="60" borderId="27" xfId="0" applyFont="1" applyFill="1" applyBorder="1" applyAlignment="1">
      <alignment horizontal="left" vertical="center" wrapText="1"/>
    </xf>
    <xf numFmtId="0" fontId="46" fillId="60" borderId="24" xfId="0" applyFont="1" applyFill="1" applyBorder="1" applyAlignment="1">
      <alignment horizontal="center" vertical="center" wrapText="1"/>
    </xf>
    <xf numFmtId="0" fontId="46" fillId="60" borderId="26" xfId="0" applyFont="1" applyFill="1" applyBorder="1" applyAlignment="1">
      <alignment horizontal="center" vertical="center" wrapText="1"/>
    </xf>
    <xf numFmtId="0" fontId="46" fillId="60" borderId="27" xfId="0" applyFont="1" applyFill="1" applyBorder="1" applyAlignment="1">
      <alignment horizontal="center" vertical="center" wrapText="1"/>
    </xf>
    <xf numFmtId="4" fontId="48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center" vertical="center" wrapText="1"/>
    </xf>
    <xf numFmtId="0" fontId="0" fillId="60" borderId="10" xfId="0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43" fontId="46" fillId="60" borderId="24" xfId="352" applyFont="1" applyFill="1" applyBorder="1" applyAlignment="1">
      <alignment horizontal="center" vertical="center" wrapText="1"/>
    </xf>
    <xf numFmtId="43" fontId="46" fillId="60" borderId="26" xfId="352" applyFont="1" applyFill="1" applyBorder="1" applyAlignment="1">
      <alignment horizontal="center" vertical="center" wrapText="1"/>
    </xf>
    <xf numFmtId="43" fontId="46" fillId="60" borderId="27" xfId="352" applyFont="1" applyFill="1" applyBorder="1" applyAlignment="1">
      <alignment horizontal="center" vertical="center" wrapText="1"/>
    </xf>
    <xf numFmtId="4" fontId="49" fillId="60" borderId="24" xfId="0" applyNumberFormat="1" applyFont="1" applyFill="1" applyBorder="1" applyAlignment="1">
      <alignment horizontal="center" vertical="center" wrapText="1"/>
    </xf>
    <xf numFmtId="4" fontId="49" fillId="60" borderId="26" xfId="0" applyNumberFormat="1" applyFont="1" applyFill="1" applyBorder="1" applyAlignment="1">
      <alignment horizontal="center" vertical="center" wrapText="1"/>
    </xf>
    <xf numFmtId="4" fontId="49" fillId="60" borderId="27" xfId="0" applyNumberFormat="1" applyFont="1" applyFill="1" applyBorder="1" applyAlignment="1">
      <alignment horizontal="center" vertical="center" wrapText="1"/>
    </xf>
    <xf numFmtId="0" fontId="44" fillId="60" borderId="25" xfId="0" applyFont="1" applyFill="1" applyBorder="1" applyAlignment="1">
      <alignment horizontal="center" vertical="center" wrapText="1"/>
    </xf>
    <xf numFmtId="0" fontId="45" fillId="60" borderId="0" xfId="0" applyFont="1" applyFill="1" applyAlignment="1">
      <alignment horizontal="left" vertical="top" wrapText="1" indent="1"/>
    </xf>
    <xf numFmtId="0" fontId="45" fillId="60" borderId="0" xfId="0" applyFont="1" applyFill="1" applyAlignment="1">
      <alignment horizontal="center" vertical="top" wrapText="1"/>
    </xf>
    <xf numFmtId="43" fontId="47" fillId="60" borderId="10" xfId="352" applyFont="1" applyFill="1" applyBorder="1" applyAlignment="1">
      <alignment horizontal="center" vertical="center" wrapText="1"/>
    </xf>
    <xf numFmtId="43" fontId="0" fillId="60" borderId="10" xfId="352" applyFont="1" applyFill="1" applyBorder="1" applyAlignment="1">
      <alignment horizontal="center" vertical="center" wrapText="1"/>
    </xf>
    <xf numFmtId="0" fontId="46" fillId="60" borderId="28" xfId="0" applyFont="1" applyFill="1" applyBorder="1" applyAlignment="1">
      <alignment horizontal="center" vertical="center" wrapText="1"/>
    </xf>
    <xf numFmtId="0" fontId="46" fillId="60" borderId="29" xfId="0" applyFont="1" applyFill="1" applyBorder="1" applyAlignment="1">
      <alignment horizontal="center" vertical="center" wrapText="1"/>
    </xf>
    <xf numFmtId="0" fontId="46" fillId="60" borderId="30" xfId="0" applyFont="1" applyFill="1" applyBorder="1" applyAlignment="1">
      <alignment horizontal="center" vertical="center" wrapText="1"/>
    </xf>
    <xf numFmtId="43" fontId="47" fillId="60" borderId="10" xfId="0" applyNumberFormat="1" applyFont="1" applyFill="1" applyBorder="1" applyAlignment="1">
      <alignment horizontal="center" vertical="center" wrapText="1"/>
    </xf>
    <xf numFmtId="49" fontId="46" fillId="60" borderId="10" xfId="0" applyNumberFormat="1" applyFont="1" applyFill="1" applyBorder="1" applyAlignment="1">
      <alignment horizontal="center" vertical="center" wrapText="1"/>
    </xf>
    <xf numFmtId="4" fontId="46" fillId="60" borderId="10" xfId="0" applyNumberFormat="1" applyFont="1" applyFill="1" applyBorder="1" applyAlignment="1">
      <alignment horizontal="center" vertical="center" wrapText="1"/>
    </xf>
    <xf numFmtId="4" fontId="46" fillId="60" borderId="28" xfId="0" applyNumberFormat="1" applyFont="1" applyFill="1" applyBorder="1" applyAlignment="1">
      <alignment horizontal="center" vertical="center" wrapText="1"/>
    </xf>
    <xf numFmtId="4" fontId="46" fillId="60" borderId="29" xfId="0" applyNumberFormat="1" applyFont="1" applyFill="1" applyBorder="1" applyAlignment="1">
      <alignment horizontal="center" vertical="center" wrapText="1"/>
    </xf>
    <xf numFmtId="4" fontId="46" fillId="60" borderId="30" xfId="0" applyNumberFormat="1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left" vertical="center" wrapText="1"/>
    </xf>
  </cellXfs>
  <cellStyles count="353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3" xfId="293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tabSelected="1" zoomScaleNormal="100" zoomScaleSheetLayoutView="70" zoomScalePageLayoutView="40" workbookViewId="0">
      <selection activeCell="K6" sqref="K6"/>
    </sheetView>
  </sheetViews>
  <sheetFormatPr defaultRowHeight="14.4" x14ac:dyDescent="0.3"/>
  <cols>
    <col min="1" max="1" width="6.33203125" style="1" bestFit="1" customWidth="1"/>
    <col min="2" max="2" width="33.6640625" style="1" customWidth="1"/>
    <col min="3" max="3" width="12.33203125" style="1" bestFit="1" customWidth="1"/>
    <col min="4" max="4" width="6.21875" style="6" bestFit="1" customWidth="1"/>
    <col min="5" max="5" width="3" style="6" bestFit="1" customWidth="1"/>
    <col min="6" max="6" width="3.6640625" style="6" bestFit="1" customWidth="1"/>
    <col min="7" max="7" width="11.44140625" style="6" bestFit="1" customWidth="1"/>
    <col min="8" max="8" width="4" style="7" bestFit="1" customWidth="1"/>
    <col min="9" max="11" width="12.88671875" style="8" bestFit="1" customWidth="1"/>
    <col min="12" max="12" width="17.5546875" style="1" customWidth="1"/>
    <col min="13" max="13" width="30" style="1" customWidth="1"/>
    <col min="14" max="14" width="10.44140625" style="1" customWidth="1"/>
    <col min="15" max="17" width="5.109375" style="1" bestFit="1" customWidth="1"/>
    <col min="18" max="16384" width="8.88671875" style="1"/>
  </cols>
  <sheetData>
    <row r="1" spans="1:17" ht="102.6" customHeight="1" x14ac:dyDescent="0.3">
      <c r="A1" s="53" t="s">
        <v>105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45.6" customHeight="1" x14ac:dyDescent="0.3">
      <c r="A2" s="52" t="s">
        <v>74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61.8" customHeight="1" x14ac:dyDescent="0.3">
      <c r="A3" s="31" t="s">
        <v>15</v>
      </c>
      <c r="B3" s="31" t="s">
        <v>57</v>
      </c>
      <c r="C3" s="31" t="s">
        <v>58</v>
      </c>
      <c r="D3" s="61" t="s">
        <v>59</v>
      </c>
      <c r="E3" s="61"/>
      <c r="F3" s="61"/>
      <c r="G3" s="61"/>
      <c r="H3" s="61"/>
      <c r="I3" s="63" t="s">
        <v>60</v>
      </c>
      <c r="J3" s="64"/>
      <c r="K3" s="65"/>
      <c r="L3" s="31" t="s">
        <v>61</v>
      </c>
      <c r="M3" s="57" t="s">
        <v>62</v>
      </c>
      <c r="N3" s="58"/>
      <c r="O3" s="58"/>
      <c r="P3" s="58"/>
      <c r="Q3" s="59"/>
    </row>
    <row r="4" spans="1:17" ht="18" customHeight="1" x14ac:dyDescent="0.3">
      <c r="A4" s="31"/>
      <c r="B4" s="31"/>
      <c r="C4" s="31"/>
      <c r="D4" s="61" t="s">
        <v>65</v>
      </c>
      <c r="E4" s="61" t="s">
        <v>66</v>
      </c>
      <c r="F4" s="61" t="s">
        <v>67</v>
      </c>
      <c r="G4" s="61" t="s">
        <v>68</v>
      </c>
      <c r="H4" s="61" t="s">
        <v>69</v>
      </c>
      <c r="I4" s="62" t="s">
        <v>13</v>
      </c>
      <c r="J4" s="62" t="s">
        <v>14</v>
      </c>
      <c r="K4" s="62" t="s">
        <v>29</v>
      </c>
      <c r="L4" s="31"/>
      <c r="M4" s="31" t="s">
        <v>75</v>
      </c>
      <c r="N4" s="31" t="s">
        <v>63</v>
      </c>
      <c r="O4" s="57" t="s">
        <v>64</v>
      </c>
      <c r="P4" s="58"/>
      <c r="Q4" s="59"/>
    </row>
    <row r="5" spans="1:17" ht="30.6" customHeight="1" x14ac:dyDescent="0.3">
      <c r="A5" s="31"/>
      <c r="B5" s="31"/>
      <c r="C5" s="31"/>
      <c r="D5" s="61"/>
      <c r="E5" s="61"/>
      <c r="F5" s="61"/>
      <c r="G5" s="61"/>
      <c r="H5" s="61"/>
      <c r="I5" s="62"/>
      <c r="J5" s="62"/>
      <c r="K5" s="62"/>
      <c r="L5" s="31"/>
      <c r="M5" s="31"/>
      <c r="N5" s="31"/>
      <c r="O5" s="2" t="str">
        <f>I4</f>
        <v>2024 год</v>
      </c>
      <c r="P5" s="2" t="str">
        <f>J4</f>
        <v>2025 год</v>
      </c>
      <c r="Q5" s="2" t="str">
        <f>K4</f>
        <v>2026 год</v>
      </c>
    </row>
    <row r="6" spans="1:17" ht="24" customHeight="1" x14ac:dyDescent="0.3">
      <c r="A6" s="31"/>
      <c r="B6" s="31" t="s">
        <v>21</v>
      </c>
      <c r="C6" s="9" t="s">
        <v>70</v>
      </c>
      <c r="D6" s="10">
        <v>701</v>
      </c>
      <c r="E6" s="10" t="s">
        <v>88</v>
      </c>
      <c r="F6" s="10" t="s">
        <v>88</v>
      </c>
      <c r="G6" s="10" t="s">
        <v>88</v>
      </c>
      <c r="H6" s="10" t="s">
        <v>88</v>
      </c>
      <c r="I6" s="13">
        <f t="shared" ref="I6:K11" si="0">SUM(I12,I31)</f>
        <v>44676105.469999999</v>
      </c>
      <c r="J6" s="13">
        <f t="shared" si="0"/>
        <v>43951508.679999992</v>
      </c>
      <c r="K6" s="13">
        <f t="shared" si="0"/>
        <v>44469014.980000004</v>
      </c>
      <c r="L6" s="46" t="s">
        <v>82</v>
      </c>
      <c r="M6" s="33" t="s">
        <v>30</v>
      </c>
      <c r="N6" s="22" t="s">
        <v>0</v>
      </c>
      <c r="O6" s="22">
        <v>6.21</v>
      </c>
      <c r="P6" s="22">
        <v>6.48</v>
      </c>
      <c r="Q6" s="22">
        <v>6.75</v>
      </c>
    </row>
    <row r="7" spans="1:17" ht="24" customHeight="1" x14ac:dyDescent="0.3">
      <c r="A7" s="32"/>
      <c r="B7" s="31"/>
      <c r="C7" s="9" t="s">
        <v>16</v>
      </c>
      <c r="D7" s="10" t="s">
        <v>88</v>
      </c>
      <c r="E7" s="10" t="s">
        <v>88</v>
      </c>
      <c r="F7" s="10" t="s">
        <v>88</v>
      </c>
      <c r="G7" s="10" t="s">
        <v>88</v>
      </c>
      <c r="H7" s="10" t="s">
        <v>88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47"/>
      <c r="M7" s="34"/>
      <c r="N7" s="23"/>
      <c r="O7" s="23"/>
      <c r="P7" s="23"/>
      <c r="Q7" s="23"/>
    </row>
    <row r="8" spans="1:17" ht="24" customHeight="1" x14ac:dyDescent="0.3">
      <c r="A8" s="32"/>
      <c r="B8" s="31"/>
      <c r="C8" s="9" t="s">
        <v>17</v>
      </c>
      <c r="D8" s="10" t="s">
        <v>88</v>
      </c>
      <c r="E8" s="10" t="s">
        <v>88</v>
      </c>
      <c r="F8" s="10" t="s">
        <v>88</v>
      </c>
      <c r="G8" s="10" t="s">
        <v>88</v>
      </c>
      <c r="H8" s="10" t="s">
        <v>88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47"/>
      <c r="M8" s="34"/>
      <c r="N8" s="23"/>
      <c r="O8" s="23"/>
      <c r="P8" s="23"/>
      <c r="Q8" s="23"/>
    </row>
    <row r="9" spans="1:17" ht="24" customHeight="1" x14ac:dyDescent="0.3">
      <c r="A9" s="32"/>
      <c r="B9" s="31"/>
      <c r="C9" s="9" t="s">
        <v>71</v>
      </c>
      <c r="D9" s="10">
        <v>701</v>
      </c>
      <c r="E9" s="10" t="s">
        <v>88</v>
      </c>
      <c r="F9" s="10" t="s">
        <v>88</v>
      </c>
      <c r="G9" s="10" t="s">
        <v>88</v>
      </c>
      <c r="H9" s="10" t="s">
        <v>88</v>
      </c>
      <c r="I9" s="14">
        <f t="shared" si="0"/>
        <v>44676105.469999999</v>
      </c>
      <c r="J9" s="14">
        <f t="shared" si="0"/>
        <v>43951508.679999992</v>
      </c>
      <c r="K9" s="14">
        <f t="shared" si="0"/>
        <v>44469014.980000004</v>
      </c>
      <c r="L9" s="47"/>
      <c r="M9" s="34"/>
      <c r="N9" s="23"/>
      <c r="O9" s="23"/>
      <c r="P9" s="23"/>
      <c r="Q9" s="23"/>
    </row>
    <row r="10" spans="1:17" ht="24" customHeight="1" x14ac:dyDescent="0.3">
      <c r="A10" s="32"/>
      <c r="B10" s="31"/>
      <c r="C10" s="9" t="s">
        <v>18</v>
      </c>
      <c r="D10" s="10" t="s">
        <v>88</v>
      </c>
      <c r="E10" s="10" t="s">
        <v>88</v>
      </c>
      <c r="F10" s="10" t="s">
        <v>88</v>
      </c>
      <c r="G10" s="10" t="s">
        <v>88</v>
      </c>
      <c r="H10" s="10" t="s">
        <v>88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47"/>
      <c r="M10" s="34"/>
      <c r="N10" s="23"/>
      <c r="O10" s="23"/>
      <c r="P10" s="23"/>
      <c r="Q10" s="23"/>
    </row>
    <row r="11" spans="1:17" ht="24" customHeight="1" x14ac:dyDescent="0.3">
      <c r="A11" s="32"/>
      <c r="B11" s="31"/>
      <c r="C11" s="9" t="s">
        <v>72</v>
      </c>
      <c r="D11" s="10" t="s">
        <v>88</v>
      </c>
      <c r="E11" s="10" t="s">
        <v>88</v>
      </c>
      <c r="F11" s="10" t="s">
        <v>88</v>
      </c>
      <c r="G11" s="10" t="s">
        <v>88</v>
      </c>
      <c r="H11" s="10" t="s">
        <v>88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48"/>
      <c r="M11" s="35"/>
      <c r="N11" s="24"/>
      <c r="O11" s="24"/>
      <c r="P11" s="24"/>
      <c r="Q11" s="24"/>
    </row>
    <row r="12" spans="1:17" ht="14.4" customHeight="1" x14ac:dyDescent="0.3">
      <c r="A12" s="39">
        <v>1</v>
      </c>
      <c r="B12" s="42" t="s">
        <v>76</v>
      </c>
      <c r="C12" s="9" t="s">
        <v>70</v>
      </c>
      <c r="D12" s="10">
        <v>701</v>
      </c>
      <c r="E12" s="10" t="s">
        <v>84</v>
      </c>
      <c r="F12" s="10" t="s">
        <v>84</v>
      </c>
      <c r="G12" s="10">
        <v>5240011600</v>
      </c>
      <c r="H12" s="10" t="s">
        <v>88</v>
      </c>
      <c r="I12" s="15">
        <f t="shared" ref="I12:K17" si="1">I18</f>
        <v>18012858.849999998</v>
      </c>
      <c r="J12" s="15">
        <f t="shared" si="1"/>
        <v>19164559.789999999</v>
      </c>
      <c r="K12" s="15">
        <f t="shared" si="1"/>
        <v>18847246.159999996</v>
      </c>
      <c r="L12" s="46" t="s">
        <v>10</v>
      </c>
      <c r="M12" s="33" t="s">
        <v>9</v>
      </c>
      <c r="N12" s="22" t="s">
        <v>9</v>
      </c>
      <c r="O12" s="22" t="s">
        <v>9</v>
      </c>
      <c r="P12" s="22" t="s">
        <v>9</v>
      </c>
      <c r="Q12" s="22" t="s">
        <v>9</v>
      </c>
    </row>
    <row r="13" spans="1:17" ht="14.4" customHeight="1" x14ac:dyDescent="0.3">
      <c r="A13" s="40"/>
      <c r="B13" s="42"/>
      <c r="C13" s="11" t="s">
        <v>16</v>
      </c>
      <c r="D13" s="10" t="s">
        <v>88</v>
      </c>
      <c r="E13" s="10" t="s">
        <v>88</v>
      </c>
      <c r="F13" s="10" t="s">
        <v>88</v>
      </c>
      <c r="G13" s="10" t="s">
        <v>88</v>
      </c>
      <c r="H13" s="10" t="s">
        <v>88</v>
      </c>
      <c r="I13" s="16">
        <f t="shared" si="1"/>
        <v>0</v>
      </c>
      <c r="J13" s="16">
        <f t="shared" si="1"/>
        <v>0</v>
      </c>
      <c r="K13" s="16">
        <f t="shared" si="1"/>
        <v>0</v>
      </c>
      <c r="L13" s="47"/>
      <c r="M13" s="34"/>
      <c r="N13" s="23"/>
      <c r="O13" s="23"/>
      <c r="P13" s="23"/>
      <c r="Q13" s="23"/>
    </row>
    <row r="14" spans="1:17" ht="14.4" customHeight="1" x14ac:dyDescent="0.3">
      <c r="A14" s="40"/>
      <c r="B14" s="42"/>
      <c r="C14" s="11" t="s">
        <v>17</v>
      </c>
      <c r="D14" s="10" t="s">
        <v>88</v>
      </c>
      <c r="E14" s="10" t="s">
        <v>88</v>
      </c>
      <c r="F14" s="10" t="s">
        <v>88</v>
      </c>
      <c r="G14" s="10" t="s">
        <v>88</v>
      </c>
      <c r="H14" s="10" t="s">
        <v>88</v>
      </c>
      <c r="I14" s="16">
        <f t="shared" si="1"/>
        <v>0</v>
      </c>
      <c r="J14" s="16">
        <f t="shared" si="1"/>
        <v>0</v>
      </c>
      <c r="K14" s="16">
        <f t="shared" si="1"/>
        <v>0</v>
      </c>
      <c r="L14" s="47"/>
      <c r="M14" s="34"/>
      <c r="N14" s="23"/>
      <c r="O14" s="23"/>
      <c r="P14" s="23"/>
      <c r="Q14" s="23"/>
    </row>
    <row r="15" spans="1:17" ht="14.4" customHeight="1" x14ac:dyDescent="0.3">
      <c r="A15" s="40"/>
      <c r="B15" s="42"/>
      <c r="C15" s="11" t="s">
        <v>71</v>
      </c>
      <c r="D15" s="10">
        <v>701</v>
      </c>
      <c r="E15" s="10" t="s">
        <v>84</v>
      </c>
      <c r="F15" s="10" t="s">
        <v>84</v>
      </c>
      <c r="G15" s="10">
        <v>5240011600</v>
      </c>
      <c r="H15" s="10" t="s">
        <v>88</v>
      </c>
      <c r="I15" s="16">
        <f t="shared" si="1"/>
        <v>18012858.849999998</v>
      </c>
      <c r="J15" s="16">
        <f t="shared" si="1"/>
        <v>19164559.789999999</v>
      </c>
      <c r="K15" s="16">
        <f t="shared" si="1"/>
        <v>18847246.159999996</v>
      </c>
      <c r="L15" s="47"/>
      <c r="M15" s="34"/>
      <c r="N15" s="23"/>
      <c r="O15" s="23"/>
      <c r="P15" s="23"/>
      <c r="Q15" s="23"/>
    </row>
    <row r="16" spans="1:17" ht="14.4" customHeight="1" x14ac:dyDescent="0.3">
      <c r="A16" s="40"/>
      <c r="B16" s="42"/>
      <c r="C16" s="11" t="s">
        <v>18</v>
      </c>
      <c r="D16" s="10" t="s">
        <v>88</v>
      </c>
      <c r="E16" s="10" t="s">
        <v>88</v>
      </c>
      <c r="F16" s="10" t="s">
        <v>88</v>
      </c>
      <c r="G16" s="10" t="s">
        <v>88</v>
      </c>
      <c r="H16" s="10" t="s">
        <v>88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47"/>
      <c r="M16" s="34"/>
      <c r="N16" s="23"/>
      <c r="O16" s="23"/>
      <c r="P16" s="23"/>
      <c r="Q16" s="23"/>
    </row>
    <row r="17" spans="1:17" ht="14.4" customHeight="1" x14ac:dyDescent="0.3">
      <c r="A17" s="41"/>
      <c r="B17" s="42"/>
      <c r="C17" s="11" t="s">
        <v>72</v>
      </c>
      <c r="D17" s="10" t="s">
        <v>88</v>
      </c>
      <c r="E17" s="10" t="s">
        <v>88</v>
      </c>
      <c r="F17" s="10" t="s">
        <v>88</v>
      </c>
      <c r="G17" s="10" t="s">
        <v>88</v>
      </c>
      <c r="H17" s="10" t="s">
        <v>88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48"/>
      <c r="M17" s="35"/>
      <c r="N17" s="24"/>
      <c r="O17" s="24"/>
      <c r="P17" s="24"/>
      <c r="Q17" s="24"/>
    </row>
    <row r="18" spans="1:17" s="3" customFormat="1" ht="14.4" customHeight="1" x14ac:dyDescent="0.3">
      <c r="A18" s="43" t="s">
        <v>19</v>
      </c>
      <c r="B18" s="36" t="s">
        <v>25</v>
      </c>
      <c r="C18" s="9" t="s">
        <v>70</v>
      </c>
      <c r="D18" s="10">
        <v>701</v>
      </c>
      <c r="E18" s="10" t="s">
        <v>84</v>
      </c>
      <c r="F18" s="10" t="s">
        <v>84</v>
      </c>
      <c r="G18" s="10">
        <v>5240011600</v>
      </c>
      <c r="H18" s="10" t="s">
        <v>88</v>
      </c>
      <c r="I18" s="17">
        <f>SUM(I19:I23)</f>
        <v>18012858.849999998</v>
      </c>
      <c r="J18" s="17">
        <f>SUM(J19:J23)</f>
        <v>19164559.789999999</v>
      </c>
      <c r="K18" s="17">
        <f t="shared" ref="K18" si="2">SUM(K19:K23)</f>
        <v>18847246.159999996</v>
      </c>
      <c r="L18" s="28" t="s">
        <v>10</v>
      </c>
      <c r="M18" s="33" t="s">
        <v>9</v>
      </c>
      <c r="N18" s="22" t="s">
        <v>9</v>
      </c>
      <c r="O18" s="22" t="s">
        <v>9</v>
      </c>
      <c r="P18" s="22" t="s">
        <v>9</v>
      </c>
      <c r="Q18" s="22" t="s">
        <v>9</v>
      </c>
    </row>
    <row r="19" spans="1:17" x14ac:dyDescent="0.3">
      <c r="A19" s="44"/>
      <c r="B19" s="36"/>
      <c r="C19" s="11" t="s">
        <v>16</v>
      </c>
      <c r="D19" s="10" t="s">
        <v>88</v>
      </c>
      <c r="E19" s="10" t="s">
        <v>88</v>
      </c>
      <c r="F19" s="10" t="s">
        <v>88</v>
      </c>
      <c r="G19" s="10" t="s">
        <v>88</v>
      </c>
      <c r="H19" s="10" t="s">
        <v>88</v>
      </c>
      <c r="I19" s="18">
        <v>0</v>
      </c>
      <c r="J19" s="18">
        <v>0</v>
      </c>
      <c r="K19" s="19">
        <v>0</v>
      </c>
      <c r="L19" s="29"/>
      <c r="M19" s="34"/>
      <c r="N19" s="23"/>
      <c r="O19" s="23"/>
      <c r="P19" s="23"/>
      <c r="Q19" s="23"/>
    </row>
    <row r="20" spans="1:17" x14ac:dyDescent="0.3">
      <c r="A20" s="44"/>
      <c r="B20" s="36"/>
      <c r="C20" s="11" t="s">
        <v>17</v>
      </c>
      <c r="D20" s="10" t="s">
        <v>88</v>
      </c>
      <c r="E20" s="10" t="s">
        <v>88</v>
      </c>
      <c r="F20" s="10" t="s">
        <v>88</v>
      </c>
      <c r="G20" s="10" t="s">
        <v>88</v>
      </c>
      <c r="H20" s="10" t="s">
        <v>88</v>
      </c>
      <c r="I20" s="18">
        <v>0</v>
      </c>
      <c r="J20" s="18">
        <v>0</v>
      </c>
      <c r="K20" s="19">
        <v>0</v>
      </c>
      <c r="L20" s="29"/>
      <c r="M20" s="34"/>
      <c r="N20" s="23"/>
      <c r="O20" s="23"/>
      <c r="P20" s="23"/>
      <c r="Q20" s="23"/>
    </row>
    <row r="21" spans="1:17" x14ac:dyDescent="0.3">
      <c r="A21" s="44"/>
      <c r="B21" s="36"/>
      <c r="C21" s="11" t="s">
        <v>71</v>
      </c>
      <c r="D21" s="10">
        <v>701</v>
      </c>
      <c r="E21" s="10" t="s">
        <v>84</v>
      </c>
      <c r="F21" s="10" t="s">
        <v>84</v>
      </c>
      <c r="G21" s="10">
        <v>5240011600</v>
      </c>
      <c r="H21" s="10" t="s">
        <v>88</v>
      </c>
      <c r="I21" s="18">
        <f>SUM(I27:I28)</f>
        <v>18012858.849999998</v>
      </c>
      <c r="J21" s="18">
        <f>SUM(J27:J28)</f>
        <v>19164559.789999999</v>
      </c>
      <c r="K21" s="18">
        <f>SUM(K27:K28)</f>
        <v>18847246.159999996</v>
      </c>
      <c r="L21" s="29"/>
      <c r="M21" s="34"/>
      <c r="N21" s="23"/>
      <c r="O21" s="23"/>
      <c r="P21" s="23"/>
      <c r="Q21" s="23"/>
    </row>
    <row r="22" spans="1:17" x14ac:dyDescent="0.3">
      <c r="A22" s="44"/>
      <c r="B22" s="36"/>
      <c r="C22" s="11" t="s">
        <v>18</v>
      </c>
      <c r="D22" s="10" t="s">
        <v>88</v>
      </c>
      <c r="E22" s="10" t="s">
        <v>88</v>
      </c>
      <c r="F22" s="10" t="s">
        <v>88</v>
      </c>
      <c r="G22" s="10" t="s">
        <v>88</v>
      </c>
      <c r="H22" s="10" t="s">
        <v>88</v>
      </c>
      <c r="I22" s="18">
        <v>0</v>
      </c>
      <c r="J22" s="18">
        <v>0</v>
      </c>
      <c r="K22" s="19">
        <v>0</v>
      </c>
      <c r="L22" s="29"/>
      <c r="M22" s="34"/>
      <c r="N22" s="23"/>
      <c r="O22" s="23"/>
      <c r="P22" s="23"/>
      <c r="Q22" s="23"/>
    </row>
    <row r="23" spans="1:17" x14ac:dyDescent="0.3">
      <c r="A23" s="44"/>
      <c r="B23" s="36"/>
      <c r="C23" s="11" t="s">
        <v>72</v>
      </c>
      <c r="D23" s="10" t="s">
        <v>88</v>
      </c>
      <c r="E23" s="10" t="s">
        <v>88</v>
      </c>
      <c r="F23" s="10" t="s">
        <v>88</v>
      </c>
      <c r="G23" s="10" t="s">
        <v>88</v>
      </c>
      <c r="H23" s="10" t="s">
        <v>88</v>
      </c>
      <c r="I23" s="18">
        <v>0</v>
      </c>
      <c r="J23" s="18">
        <v>0</v>
      </c>
      <c r="K23" s="19">
        <v>0</v>
      </c>
      <c r="L23" s="30"/>
      <c r="M23" s="35"/>
      <c r="N23" s="24"/>
      <c r="O23" s="24"/>
      <c r="P23" s="24"/>
      <c r="Q23" s="24"/>
    </row>
    <row r="24" spans="1:17" s="3" customFormat="1" ht="14.4" customHeight="1" x14ac:dyDescent="0.3">
      <c r="A24" s="22" t="s">
        <v>73</v>
      </c>
      <c r="B24" s="49" t="s">
        <v>24</v>
      </c>
      <c r="C24" s="9" t="s">
        <v>70</v>
      </c>
      <c r="D24" s="10">
        <v>701</v>
      </c>
      <c r="E24" s="10" t="s">
        <v>84</v>
      </c>
      <c r="F24" s="10" t="s">
        <v>84</v>
      </c>
      <c r="G24" s="10">
        <v>5240011600</v>
      </c>
      <c r="H24" s="10" t="s">
        <v>88</v>
      </c>
      <c r="I24" s="17">
        <f>SUM(I25:I30)</f>
        <v>18012858.849999998</v>
      </c>
      <c r="J24" s="17">
        <f>SUM(J25:J30)</f>
        <v>19164559.789999999</v>
      </c>
      <c r="K24" s="17">
        <f t="shared" ref="K24" si="3">SUM(K25:K30)</f>
        <v>18847246.159999996</v>
      </c>
      <c r="L24" s="28" t="s">
        <v>10</v>
      </c>
      <c r="M24" s="33" t="s">
        <v>9</v>
      </c>
      <c r="N24" s="22" t="s">
        <v>9</v>
      </c>
      <c r="O24" s="22" t="s">
        <v>9</v>
      </c>
      <c r="P24" s="22" t="s">
        <v>9</v>
      </c>
      <c r="Q24" s="22" t="s">
        <v>9</v>
      </c>
    </row>
    <row r="25" spans="1:17" x14ac:dyDescent="0.3">
      <c r="A25" s="23"/>
      <c r="B25" s="50"/>
      <c r="C25" s="11" t="s">
        <v>16</v>
      </c>
      <c r="D25" s="10" t="s">
        <v>88</v>
      </c>
      <c r="E25" s="10" t="s">
        <v>88</v>
      </c>
      <c r="F25" s="10" t="s">
        <v>88</v>
      </c>
      <c r="G25" s="10" t="s">
        <v>88</v>
      </c>
      <c r="H25" s="10" t="s">
        <v>88</v>
      </c>
      <c r="I25" s="18">
        <v>0</v>
      </c>
      <c r="J25" s="18">
        <v>0</v>
      </c>
      <c r="K25" s="19">
        <v>0</v>
      </c>
      <c r="L25" s="29"/>
      <c r="M25" s="34"/>
      <c r="N25" s="23"/>
      <c r="O25" s="23"/>
      <c r="P25" s="23"/>
      <c r="Q25" s="23"/>
    </row>
    <row r="26" spans="1:17" x14ac:dyDescent="0.3">
      <c r="A26" s="23"/>
      <c r="B26" s="50"/>
      <c r="C26" s="11" t="s">
        <v>17</v>
      </c>
      <c r="D26" s="10" t="s">
        <v>88</v>
      </c>
      <c r="E26" s="10" t="s">
        <v>88</v>
      </c>
      <c r="F26" s="10" t="s">
        <v>88</v>
      </c>
      <c r="G26" s="10" t="s">
        <v>88</v>
      </c>
      <c r="H26" s="10" t="s">
        <v>88</v>
      </c>
      <c r="I26" s="18">
        <v>0</v>
      </c>
      <c r="J26" s="18">
        <v>0</v>
      </c>
      <c r="K26" s="19">
        <v>0</v>
      </c>
      <c r="L26" s="29"/>
      <c r="M26" s="34"/>
      <c r="N26" s="23"/>
      <c r="O26" s="23"/>
      <c r="P26" s="23"/>
      <c r="Q26" s="23"/>
    </row>
    <row r="27" spans="1:17" x14ac:dyDescent="0.3">
      <c r="A27" s="23"/>
      <c r="B27" s="50"/>
      <c r="C27" s="37" t="s">
        <v>71</v>
      </c>
      <c r="D27" s="10">
        <v>701</v>
      </c>
      <c r="E27" s="10" t="s">
        <v>84</v>
      </c>
      <c r="F27" s="10" t="s">
        <v>84</v>
      </c>
      <c r="G27" s="10">
        <v>5240011600</v>
      </c>
      <c r="H27" s="10">
        <v>100</v>
      </c>
      <c r="I27" s="18">
        <v>16858448.719999999</v>
      </c>
      <c r="J27" s="18">
        <v>17963973.25</v>
      </c>
      <c r="K27" s="19">
        <v>17598636.149999999</v>
      </c>
      <c r="L27" s="29"/>
      <c r="M27" s="34"/>
      <c r="N27" s="23"/>
      <c r="O27" s="23"/>
      <c r="P27" s="23"/>
      <c r="Q27" s="23"/>
    </row>
    <row r="28" spans="1:17" x14ac:dyDescent="0.3">
      <c r="A28" s="23"/>
      <c r="B28" s="50"/>
      <c r="C28" s="38"/>
      <c r="D28" s="10">
        <v>701</v>
      </c>
      <c r="E28" s="10" t="s">
        <v>84</v>
      </c>
      <c r="F28" s="10" t="s">
        <v>84</v>
      </c>
      <c r="G28" s="10">
        <v>5240011600</v>
      </c>
      <c r="H28" s="10">
        <v>200</v>
      </c>
      <c r="I28" s="18">
        <v>1154410.1300000001</v>
      </c>
      <c r="J28" s="18">
        <v>1200586.54</v>
      </c>
      <c r="K28" s="19">
        <v>1248610.0099999998</v>
      </c>
      <c r="L28" s="29"/>
      <c r="M28" s="34"/>
      <c r="N28" s="23"/>
      <c r="O28" s="23"/>
      <c r="P28" s="23"/>
      <c r="Q28" s="23"/>
    </row>
    <row r="29" spans="1:17" x14ac:dyDescent="0.3">
      <c r="A29" s="23"/>
      <c r="B29" s="50"/>
      <c r="C29" s="11" t="s">
        <v>18</v>
      </c>
      <c r="D29" s="10" t="s">
        <v>88</v>
      </c>
      <c r="E29" s="10" t="s">
        <v>88</v>
      </c>
      <c r="F29" s="10" t="s">
        <v>88</v>
      </c>
      <c r="G29" s="10" t="s">
        <v>88</v>
      </c>
      <c r="H29" s="10" t="s">
        <v>88</v>
      </c>
      <c r="I29" s="18">
        <v>0</v>
      </c>
      <c r="J29" s="18">
        <v>0</v>
      </c>
      <c r="K29" s="19">
        <v>0</v>
      </c>
      <c r="L29" s="29"/>
      <c r="M29" s="34"/>
      <c r="N29" s="23"/>
      <c r="O29" s="23"/>
      <c r="P29" s="23"/>
      <c r="Q29" s="23"/>
    </row>
    <row r="30" spans="1:17" x14ac:dyDescent="0.3">
      <c r="A30" s="23"/>
      <c r="B30" s="51"/>
      <c r="C30" s="11" t="s">
        <v>72</v>
      </c>
      <c r="D30" s="10" t="s">
        <v>88</v>
      </c>
      <c r="E30" s="10" t="s">
        <v>88</v>
      </c>
      <c r="F30" s="10" t="s">
        <v>88</v>
      </c>
      <c r="G30" s="10" t="s">
        <v>88</v>
      </c>
      <c r="H30" s="10" t="s">
        <v>88</v>
      </c>
      <c r="I30" s="18">
        <v>0</v>
      </c>
      <c r="J30" s="18">
        <v>0</v>
      </c>
      <c r="K30" s="19">
        <v>0</v>
      </c>
      <c r="L30" s="30"/>
      <c r="M30" s="35"/>
      <c r="N30" s="24"/>
      <c r="O30" s="24"/>
      <c r="P30" s="24"/>
      <c r="Q30" s="24"/>
    </row>
    <row r="31" spans="1:17" ht="14.4" customHeight="1" x14ac:dyDescent="0.3">
      <c r="A31" s="39">
        <v>2</v>
      </c>
      <c r="B31" s="39" t="s">
        <v>77</v>
      </c>
      <c r="C31" s="9" t="s">
        <v>70</v>
      </c>
      <c r="D31" s="10">
        <v>701</v>
      </c>
      <c r="E31" s="10" t="s">
        <v>88</v>
      </c>
      <c r="F31" s="10" t="s">
        <v>88</v>
      </c>
      <c r="G31" s="10" t="s">
        <v>88</v>
      </c>
      <c r="H31" s="10" t="s">
        <v>88</v>
      </c>
      <c r="I31" s="15">
        <f t="shared" ref="I31:K33" si="4">SUM(I37,I75,I88,I101,I113)</f>
        <v>26663246.619999997</v>
      </c>
      <c r="J31" s="15">
        <f t="shared" si="4"/>
        <v>24786948.889999997</v>
      </c>
      <c r="K31" s="15">
        <f t="shared" si="4"/>
        <v>25621768.820000004</v>
      </c>
      <c r="L31" s="46" t="s">
        <v>10</v>
      </c>
      <c r="M31" s="33" t="s">
        <v>9</v>
      </c>
      <c r="N31" s="22" t="s">
        <v>9</v>
      </c>
      <c r="O31" s="22" t="s">
        <v>9</v>
      </c>
      <c r="P31" s="22" t="s">
        <v>9</v>
      </c>
      <c r="Q31" s="22" t="s">
        <v>9</v>
      </c>
    </row>
    <row r="32" spans="1:17" x14ac:dyDescent="0.3">
      <c r="A32" s="40"/>
      <c r="B32" s="40"/>
      <c r="C32" s="11" t="s">
        <v>16</v>
      </c>
      <c r="D32" s="10" t="s">
        <v>88</v>
      </c>
      <c r="E32" s="10" t="s">
        <v>88</v>
      </c>
      <c r="F32" s="10" t="s">
        <v>88</v>
      </c>
      <c r="G32" s="10" t="s">
        <v>88</v>
      </c>
      <c r="H32" s="10" t="s">
        <v>88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47"/>
      <c r="M32" s="34"/>
      <c r="N32" s="23"/>
      <c r="O32" s="23"/>
      <c r="P32" s="23"/>
      <c r="Q32" s="23"/>
    </row>
    <row r="33" spans="1:17" x14ac:dyDescent="0.3">
      <c r="A33" s="40"/>
      <c r="B33" s="40"/>
      <c r="C33" s="11" t="s">
        <v>17</v>
      </c>
      <c r="D33" s="10" t="s">
        <v>88</v>
      </c>
      <c r="E33" s="10" t="s">
        <v>88</v>
      </c>
      <c r="F33" s="10" t="s">
        <v>88</v>
      </c>
      <c r="G33" s="10" t="s">
        <v>88</v>
      </c>
      <c r="H33" s="10" t="s">
        <v>88</v>
      </c>
      <c r="I33" s="16">
        <f t="shared" si="4"/>
        <v>0</v>
      </c>
      <c r="J33" s="16">
        <f t="shared" si="4"/>
        <v>0</v>
      </c>
      <c r="K33" s="16">
        <f t="shared" si="4"/>
        <v>0</v>
      </c>
      <c r="L33" s="47"/>
      <c r="M33" s="34"/>
      <c r="N33" s="23"/>
      <c r="O33" s="23"/>
      <c r="P33" s="23"/>
      <c r="Q33" s="23"/>
    </row>
    <row r="34" spans="1:17" x14ac:dyDescent="0.3">
      <c r="A34" s="40"/>
      <c r="B34" s="40"/>
      <c r="C34" s="11" t="s">
        <v>71</v>
      </c>
      <c r="D34" s="10">
        <v>701</v>
      </c>
      <c r="E34" s="10" t="s">
        <v>88</v>
      </c>
      <c r="F34" s="10" t="s">
        <v>88</v>
      </c>
      <c r="G34" s="10" t="s">
        <v>88</v>
      </c>
      <c r="H34" s="10" t="s">
        <v>88</v>
      </c>
      <c r="I34" s="16">
        <f>SUM(I40,I78,I91,I104,I118,I117,I116)</f>
        <v>26663246.619999997</v>
      </c>
      <c r="J34" s="16">
        <f>SUM(J40,J78,J91,J104,J118,J117,J116)</f>
        <v>24786948.889999997</v>
      </c>
      <c r="K34" s="16">
        <f>SUM(K40,K78,K91,K104,K118,K117,K116)</f>
        <v>25621768.820000004</v>
      </c>
      <c r="L34" s="47"/>
      <c r="M34" s="34"/>
      <c r="N34" s="23"/>
      <c r="O34" s="23"/>
      <c r="P34" s="23"/>
      <c r="Q34" s="23"/>
    </row>
    <row r="35" spans="1:17" x14ac:dyDescent="0.3">
      <c r="A35" s="40"/>
      <c r="B35" s="40"/>
      <c r="C35" s="11" t="s">
        <v>18</v>
      </c>
      <c r="D35" s="10" t="s">
        <v>88</v>
      </c>
      <c r="E35" s="10" t="s">
        <v>88</v>
      </c>
      <c r="F35" s="10" t="s">
        <v>88</v>
      </c>
      <c r="G35" s="10" t="s">
        <v>88</v>
      </c>
      <c r="H35" s="10" t="s">
        <v>88</v>
      </c>
      <c r="I35" s="16">
        <f t="shared" ref="I35:K36" si="5">SUM(I41,I79,I92,I105,I119)</f>
        <v>0</v>
      </c>
      <c r="J35" s="16">
        <f t="shared" si="5"/>
        <v>0</v>
      </c>
      <c r="K35" s="16">
        <f t="shared" si="5"/>
        <v>0</v>
      </c>
      <c r="L35" s="47"/>
      <c r="M35" s="34"/>
      <c r="N35" s="23"/>
      <c r="O35" s="23"/>
      <c r="P35" s="23"/>
      <c r="Q35" s="23"/>
    </row>
    <row r="36" spans="1:17" x14ac:dyDescent="0.3">
      <c r="A36" s="41"/>
      <c r="B36" s="41"/>
      <c r="C36" s="11" t="s">
        <v>72</v>
      </c>
      <c r="D36" s="10" t="s">
        <v>88</v>
      </c>
      <c r="E36" s="10" t="s">
        <v>88</v>
      </c>
      <c r="F36" s="10" t="s">
        <v>88</v>
      </c>
      <c r="G36" s="10" t="s">
        <v>88</v>
      </c>
      <c r="H36" s="10" t="s">
        <v>88</v>
      </c>
      <c r="I36" s="16">
        <f t="shared" si="5"/>
        <v>0</v>
      </c>
      <c r="J36" s="16">
        <f t="shared" si="5"/>
        <v>0</v>
      </c>
      <c r="K36" s="16">
        <f t="shared" si="5"/>
        <v>0</v>
      </c>
      <c r="L36" s="48"/>
      <c r="M36" s="35"/>
      <c r="N36" s="24"/>
      <c r="O36" s="24"/>
      <c r="P36" s="24"/>
      <c r="Q36" s="24"/>
    </row>
    <row r="37" spans="1:17" ht="20.399999999999999" customHeight="1" x14ac:dyDescent="0.3">
      <c r="A37" s="43" t="s">
        <v>20</v>
      </c>
      <c r="B37" s="22" t="s">
        <v>45</v>
      </c>
      <c r="C37" s="9" t="s">
        <v>70</v>
      </c>
      <c r="D37" s="10">
        <v>701</v>
      </c>
      <c r="E37" s="10" t="s">
        <v>84</v>
      </c>
      <c r="F37" s="10" t="s">
        <v>84</v>
      </c>
      <c r="G37" s="10" t="s">
        <v>88</v>
      </c>
      <c r="H37" s="10" t="s">
        <v>88</v>
      </c>
      <c r="I37" s="17">
        <f>SUM(I38:I42)</f>
        <v>13236522.489999998</v>
      </c>
      <c r="J37" s="17">
        <f>SUM(J38:J42)</f>
        <v>13604144.269999998</v>
      </c>
      <c r="K37" s="17">
        <f>SUM(K38:K42)</f>
        <v>14276640.520000001</v>
      </c>
      <c r="L37" s="28" t="s">
        <v>10</v>
      </c>
      <c r="M37" s="33" t="s">
        <v>4</v>
      </c>
      <c r="N37" s="22" t="s">
        <v>0</v>
      </c>
      <c r="O37" s="22">
        <v>16</v>
      </c>
      <c r="P37" s="22">
        <v>17</v>
      </c>
      <c r="Q37" s="22">
        <v>18</v>
      </c>
    </row>
    <row r="38" spans="1:17" ht="20.399999999999999" customHeight="1" x14ac:dyDescent="0.3">
      <c r="A38" s="44"/>
      <c r="B38" s="23"/>
      <c r="C38" s="11" t="s">
        <v>16</v>
      </c>
      <c r="D38" s="10" t="s">
        <v>88</v>
      </c>
      <c r="E38" s="10" t="s">
        <v>88</v>
      </c>
      <c r="F38" s="10" t="s">
        <v>88</v>
      </c>
      <c r="G38" s="10" t="s">
        <v>88</v>
      </c>
      <c r="H38" s="10" t="s">
        <v>88</v>
      </c>
      <c r="I38" s="18">
        <v>0</v>
      </c>
      <c r="J38" s="18">
        <v>0</v>
      </c>
      <c r="K38" s="19">
        <v>0</v>
      </c>
      <c r="L38" s="29"/>
      <c r="M38" s="34"/>
      <c r="N38" s="23"/>
      <c r="O38" s="23"/>
      <c r="P38" s="23"/>
      <c r="Q38" s="23"/>
    </row>
    <row r="39" spans="1:17" ht="20.399999999999999" customHeight="1" x14ac:dyDescent="0.3">
      <c r="A39" s="44"/>
      <c r="B39" s="23"/>
      <c r="C39" s="11" t="s">
        <v>17</v>
      </c>
      <c r="D39" s="10" t="s">
        <v>88</v>
      </c>
      <c r="E39" s="10" t="s">
        <v>88</v>
      </c>
      <c r="F39" s="10" t="s">
        <v>88</v>
      </c>
      <c r="G39" s="10" t="s">
        <v>88</v>
      </c>
      <c r="H39" s="10" t="s">
        <v>88</v>
      </c>
      <c r="I39" s="18">
        <v>0</v>
      </c>
      <c r="J39" s="18">
        <v>0</v>
      </c>
      <c r="K39" s="19">
        <v>0</v>
      </c>
      <c r="L39" s="29"/>
      <c r="M39" s="34"/>
      <c r="N39" s="23"/>
      <c r="O39" s="23"/>
      <c r="P39" s="23"/>
      <c r="Q39" s="23"/>
    </row>
    <row r="40" spans="1:17" ht="20.399999999999999" customHeight="1" x14ac:dyDescent="0.3">
      <c r="A40" s="44"/>
      <c r="B40" s="23"/>
      <c r="C40" s="11" t="s">
        <v>71</v>
      </c>
      <c r="D40" s="10">
        <v>701</v>
      </c>
      <c r="E40" s="10" t="s">
        <v>84</v>
      </c>
      <c r="F40" s="10" t="s">
        <v>84</v>
      </c>
      <c r="G40" s="10" t="s">
        <v>88</v>
      </c>
      <c r="H40" s="10" t="s">
        <v>88</v>
      </c>
      <c r="I40" s="18">
        <f>SUM(I46:I47,I53,I59:I60,I66,I72)</f>
        <v>13236522.489999998</v>
      </c>
      <c r="J40" s="18">
        <f>SUM(J46:J47,J53,J59:J60,J66,J72)</f>
        <v>13604144.269999998</v>
      </c>
      <c r="K40" s="18">
        <f>SUM(K46:K47,K53,K59:K60,K66,K72)</f>
        <v>14276640.520000001</v>
      </c>
      <c r="L40" s="29"/>
      <c r="M40" s="34"/>
      <c r="N40" s="23"/>
      <c r="O40" s="23"/>
      <c r="P40" s="23"/>
      <c r="Q40" s="23"/>
    </row>
    <row r="41" spans="1:17" ht="20.399999999999999" customHeight="1" x14ac:dyDescent="0.3">
      <c r="A41" s="44"/>
      <c r="B41" s="23"/>
      <c r="C41" s="11" t="s">
        <v>18</v>
      </c>
      <c r="D41" s="10" t="s">
        <v>88</v>
      </c>
      <c r="E41" s="10" t="s">
        <v>88</v>
      </c>
      <c r="F41" s="10" t="s">
        <v>88</v>
      </c>
      <c r="G41" s="10" t="s">
        <v>88</v>
      </c>
      <c r="H41" s="10" t="s">
        <v>88</v>
      </c>
      <c r="I41" s="18">
        <v>0</v>
      </c>
      <c r="J41" s="18">
        <v>0</v>
      </c>
      <c r="K41" s="19">
        <v>0</v>
      </c>
      <c r="L41" s="29"/>
      <c r="M41" s="34"/>
      <c r="N41" s="23"/>
      <c r="O41" s="23"/>
      <c r="P41" s="23"/>
      <c r="Q41" s="23"/>
    </row>
    <row r="42" spans="1:17" ht="20.399999999999999" customHeight="1" x14ac:dyDescent="0.3">
      <c r="A42" s="44"/>
      <c r="B42" s="24"/>
      <c r="C42" s="11" t="s">
        <v>72</v>
      </c>
      <c r="D42" s="10" t="s">
        <v>88</v>
      </c>
      <c r="E42" s="10" t="s">
        <v>88</v>
      </c>
      <c r="F42" s="10" t="s">
        <v>88</v>
      </c>
      <c r="G42" s="10" t="s">
        <v>88</v>
      </c>
      <c r="H42" s="10" t="s">
        <v>88</v>
      </c>
      <c r="I42" s="18">
        <v>0</v>
      </c>
      <c r="J42" s="18">
        <v>0</v>
      </c>
      <c r="K42" s="19">
        <v>0</v>
      </c>
      <c r="L42" s="30"/>
      <c r="M42" s="35"/>
      <c r="N42" s="24"/>
      <c r="O42" s="24"/>
      <c r="P42" s="24"/>
      <c r="Q42" s="24"/>
    </row>
    <row r="43" spans="1:17" x14ac:dyDescent="0.3">
      <c r="A43" s="22" t="s">
        <v>78</v>
      </c>
      <c r="B43" s="45" t="s">
        <v>96</v>
      </c>
      <c r="C43" s="9" t="s">
        <v>70</v>
      </c>
      <c r="D43" s="10">
        <v>701</v>
      </c>
      <c r="E43" s="10" t="s">
        <v>84</v>
      </c>
      <c r="F43" s="10" t="s">
        <v>84</v>
      </c>
      <c r="G43" s="4">
        <v>5230010001</v>
      </c>
      <c r="H43" s="10" t="s">
        <v>88</v>
      </c>
      <c r="I43" s="17">
        <f>SUM(I44:I49)</f>
        <v>6417357.8599999994</v>
      </c>
      <c r="J43" s="17">
        <f>SUM(J44:J49)</f>
        <v>6512213.0499999998</v>
      </c>
      <c r="K43" s="17">
        <f>SUM(K44:K49)</f>
        <v>6610862.4500000002</v>
      </c>
      <c r="L43" s="28" t="s">
        <v>10</v>
      </c>
      <c r="M43" s="33" t="s">
        <v>5</v>
      </c>
      <c r="N43" s="22" t="s">
        <v>1</v>
      </c>
      <c r="O43" s="22">
        <v>2300</v>
      </c>
      <c r="P43" s="22">
        <v>2400</v>
      </c>
      <c r="Q43" s="22">
        <v>2500</v>
      </c>
    </row>
    <row r="44" spans="1:17" x14ac:dyDescent="0.3">
      <c r="A44" s="23"/>
      <c r="B44" s="45"/>
      <c r="C44" s="11" t="s">
        <v>16</v>
      </c>
      <c r="D44" s="10" t="s">
        <v>88</v>
      </c>
      <c r="E44" s="10" t="s">
        <v>88</v>
      </c>
      <c r="F44" s="10" t="s">
        <v>88</v>
      </c>
      <c r="G44" s="10" t="s">
        <v>88</v>
      </c>
      <c r="H44" s="10" t="s">
        <v>88</v>
      </c>
      <c r="I44" s="18">
        <v>0</v>
      </c>
      <c r="J44" s="18">
        <v>0</v>
      </c>
      <c r="K44" s="19">
        <v>0</v>
      </c>
      <c r="L44" s="29"/>
      <c r="M44" s="34"/>
      <c r="N44" s="23"/>
      <c r="O44" s="23"/>
      <c r="P44" s="23"/>
      <c r="Q44" s="23"/>
    </row>
    <row r="45" spans="1:17" x14ac:dyDescent="0.3">
      <c r="A45" s="23"/>
      <c r="B45" s="45"/>
      <c r="C45" s="11" t="s">
        <v>17</v>
      </c>
      <c r="D45" s="10" t="s">
        <v>88</v>
      </c>
      <c r="E45" s="10" t="s">
        <v>88</v>
      </c>
      <c r="F45" s="10" t="s">
        <v>88</v>
      </c>
      <c r="G45" s="10" t="s">
        <v>88</v>
      </c>
      <c r="H45" s="10" t="s">
        <v>88</v>
      </c>
      <c r="I45" s="18">
        <v>0</v>
      </c>
      <c r="J45" s="18">
        <v>0</v>
      </c>
      <c r="K45" s="19">
        <v>0</v>
      </c>
      <c r="L45" s="29"/>
      <c r="M45" s="34"/>
      <c r="N45" s="23"/>
      <c r="O45" s="23"/>
      <c r="P45" s="23"/>
      <c r="Q45" s="23"/>
    </row>
    <row r="46" spans="1:17" x14ac:dyDescent="0.3">
      <c r="A46" s="23"/>
      <c r="B46" s="45"/>
      <c r="C46" s="37" t="s">
        <v>71</v>
      </c>
      <c r="D46" s="10">
        <v>701</v>
      </c>
      <c r="E46" s="10" t="s">
        <v>84</v>
      </c>
      <c r="F46" s="10" t="s">
        <v>84</v>
      </c>
      <c r="G46" s="4">
        <v>5230010001</v>
      </c>
      <c r="H46" s="10" t="s">
        <v>92</v>
      </c>
      <c r="I46" s="18">
        <v>2371379.86</v>
      </c>
      <c r="J46" s="19">
        <v>2466235.0499999998</v>
      </c>
      <c r="K46" s="19">
        <v>2564884.4500000002</v>
      </c>
      <c r="L46" s="29"/>
      <c r="M46" s="34"/>
      <c r="N46" s="23"/>
      <c r="O46" s="23"/>
      <c r="P46" s="23"/>
      <c r="Q46" s="23"/>
    </row>
    <row r="47" spans="1:17" x14ac:dyDescent="0.3">
      <c r="A47" s="23"/>
      <c r="B47" s="45"/>
      <c r="C47" s="38"/>
      <c r="D47" s="10">
        <v>701</v>
      </c>
      <c r="E47" s="10" t="s">
        <v>84</v>
      </c>
      <c r="F47" s="10" t="s">
        <v>84</v>
      </c>
      <c r="G47" s="4">
        <v>5230010001</v>
      </c>
      <c r="H47" s="10" t="s">
        <v>89</v>
      </c>
      <c r="I47" s="18">
        <v>4045978</v>
      </c>
      <c r="J47" s="18">
        <v>4045978</v>
      </c>
      <c r="K47" s="18">
        <v>4045978</v>
      </c>
      <c r="L47" s="29"/>
      <c r="M47" s="34"/>
      <c r="N47" s="23"/>
      <c r="O47" s="23"/>
      <c r="P47" s="23"/>
      <c r="Q47" s="23"/>
    </row>
    <row r="48" spans="1:17" x14ac:dyDescent="0.3">
      <c r="A48" s="23"/>
      <c r="B48" s="45"/>
      <c r="C48" s="11" t="s">
        <v>18</v>
      </c>
      <c r="D48" s="10" t="s">
        <v>88</v>
      </c>
      <c r="E48" s="10" t="s">
        <v>88</v>
      </c>
      <c r="F48" s="10" t="s">
        <v>88</v>
      </c>
      <c r="G48" s="10" t="s">
        <v>88</v>
      </c>
      <c r="H48" s="10" t="s">
        <v>88</v>
      </c>
      <c r="I48" s="18">
        <v>0</v>
      </c>
      <c r="J48" s="18">
        <v>0</v>
      </c>
      <c r="K48" s="19">
        <v>0</v>
      </c>
      <c r="L48" s="29"/>
      <c r="M48" s="34"/>
      <c r="N48" s="23"/>
      <c r="O48" s="23"/>
      <c r="P48" s="23"/>
      <c r="Q48" s="23"/>
    </row>
    <row r="49" spans="1:17" x14ac:dyDescent="0.3">
      <c r="A49" s="23"/>
      <c r="B49" s="45"/>
      <c r="C49" s="11" t="s">
        <v>72</v>
      </c>
      <c r="D49" s="10" t="s">
        <v>88</v>
      </c>
      <c r="E49" s="10" t="s">
        <v>88</v>
      </c>
      <c r="F49" s="10" t="s">
        <v>88</v>
      </c>
      <c r="G49" s="10" t="s">
        <v>88</v>
      </c>
      <c r="H49" s="10" t="s">
        <v>88</v>
      </c>
      <c r="I49" s="18">
        <v>0</v>
      </c>
      <c r="J49" s="18">
        <v>0</v>
      </c>
      <c r="K49" s="19">
        <v>0</v>
      </c>
      <c r="L49" s="30"/>
      <c r="M49" s="35"/>
      <c r="N49" s="24"/>
      <c r="O49" s="24"/>
      <c r="P49" s="24"/>
      <c r="Q49" s="24"/>
    </row>
    <row r="50" spans="1:17" ht="27.6" customHeight="1" x14ac:dyDescent="0.3">
      <c r="A50" s="22" t="s">
        <v>79</v>
      </c>
      <c r="B50" s="45" t="s">
        <v>50</v>
      </c>
      <c r="C50" s="9" t="s">
        <v>70</v>
      </c>
      <c r="D50" s="10">
        <v>701</v>
      </c>
      <c r="E50" s="10" t="s">
        <v>84</v>
      </c>
      <c r="F50" s="10" t="s">
        <v>84</v>
      </c>
      <c r="G50" s="4">
        <v>5230010060</v>
      </c>
      <c r="H50" s="4">
        <v>300</v>
      </c>
      <c r="I50" s="17">
        <f>SUM(I51:I55)</f>
        <v>4549995.63</v>
      </c>
      <c r="J50" s="17">
        <f>SUM(J51:J55)</f>
        <v>4731995.46</v>
      </c>
      <c r="K50" s="17">
        <f t="shared" ref="K50" si="6">SUM(K51:K55)</f>
        <v>4921275.28</v>
      </c>
      <c r="L50" s="28" t="s">
        <v>10</v>
      </c>
      <c r="M50" s="60" t="s">
        <v>31</v>
      </c>
      <c r="N50" s="43" t="s">
        <v>1</v>
      </c>
      <c r="O50" s="43">
        <v>17</v>
      </c>
      <c r="P50" s="43">
        <v>17</v>
      </c>
      <c r="Q50" s="43">
        <v>17</v>
      </c>
    </row>
    <row r="51" spans="1:17" ht="27.6" customHeight="1" x14ac:dyDescent="0.3">
      <c r="A51" s="23"/>
      <c r="B51" s="45"/>
      <c r="C51" s="11" t="s">
        <v>16</v>
      </c>
      <c r="D51" s="10" t="s">
        <v>88</v>
      </c>
      <c r="E51" s="10" t="s">
        <v>88</v>
      </c>
      <c r="F51" s="10" t="s">
        <v>88</v>
      </c>
      <c r="G51" s="10" t="s">
        <v>88</v>
      </c>
      <c r="H51" s="10" t="s">
        <v>88</v>
      </c>
      <c r="I51" s="18">
        <v>0</v>
      </c>
      <c r="J51" s="18">
        <v>0</v>
      </c>
      <c r="K51" s="19">
        <v>0</v>
      </c>
      <c r="L51" s="29"/>
      <c r="M51" s="60"/>
      <c r="N51" s="43"/>
      <c r="O51" s="43"/>
      <c r="P51" s="43"/>
      <c r="Q51" s="43"/>
    </row>
    <row r="52" spans="1:17" ht="27.6" customHeight="1" x14ac:dyDescent="0.3">
      <c r="A52" s="23"/>
      <c r="B52" s="45"/>
      <c r="C52" s="11" t="s">
        <v>17</v>
      </c>
      <c r="D52" s="10" t="s">
        <v>88</v>
      </c>
      <c r="E52" s="10" t="s">
        <v>88</v>
      </c>
      <c r="F52" s="10" t="s">
        <v>88</v>
      </c>
      <c r="G52" s="10" t="s">
        <v>88</v>
      </c>
      <c r="H52" s="10" t="s">
        <v>88</v>
      </c>
      <c r="I52" s="18">
        <v>0</v>
      </c>
      <c r="J52" s="18">
        <v>0</v>
      </c>
      <c r="K52" s="19">
        <v>0</v>
      </c>
      <c r="L52" s="29"/>
      <c r="M52" s="60"/>
      <c r="N52" s="43"/>
      <c r="O52" s="43"/>
      <c r="P52" s="43"/>
      <c r="Q52" s="43"/>
    </row>
    <row r="53" spans="1:17" ht="27.6" customHeight="1" x14ac:dyDescent="0.3">
      <c r="A53" s="23"/>
      <c r="B53" s="45"/>
      <c r="C53" s="11" t="s">
        <v>71</v>
      </c>
      <c r="D53" s="10">
        <v>701</v>
      </c>
      <c r="E53" s="10" t="s">
        <v>84</v>
      </c>
      <c r="F53" s="10" t="s">
        <v>84</v>
      </c>
      <c r="G53" s="4">
        <v>5230010060</v>
      </c>
      <c r="H53" s="4">
        <v>300</v>
      </c>
      <c r="I53" s="19">
        <v>4549995.63</v>
      </c>
      <c r="J53" s="19">
        <f>ROUND(I53*104%,2)</f>
        <v>4731995.46</v>
      </c>
      <c r="K53" s="19">
        <f>ROUND(J53*104%,2)</f>
        <v>4921275.28</v>
      </c>
      <c r="L53" s="28" t="s">
        <v>10</v>
      </c>
      <c r="M53" s="60" t="s">
        <v>32</v>
      </c>
      <c r="N53" s="43" t="s">
        <v>1</v>
      </c>
      <c r="O53" s="43">
        <v>61</v>
      </c>
      <c r="P53" s="43">
        <v>63</v>
      </c>
      <c r="Q53" s="43">
        <v>65</v>
      </c>
    </row>
    <row r="54" spans="1:17" ht="27.6" customHeight="1" x14ac:dyDescent="0.3">
      <c r="A54" s="23"/>
      <c r="B54" s="45"/>
      <c r="C54" s="11" t="s">
        <v>18</v>
      </c>
      <c r="D54" s="10" t="s">
        <v>88</v>
      </c>
      <c r="E54" s="10" t="s">
        <v>88</v>
      </c>
      <c r="F54" s="10" t="s">
        <v>88</v>
      </c>
      <c r="G54" s="10" t="s">
        <v>88</v>
      </c>
      <c r="H54" s="10" t="s">
        <v>88</v>
      </c>
      <c r="I54" s="18">
        <v>0</v>
      </c>
      <c r="J54" s="18">
        <v>0</v>
      </c>
      <c r="K54" s="19">
        <v>0</v>
      </c>
      <c r="L54" s="29"/>
      <c r="M54" s="60"/>
      <c r="N54" s="43"/>
      <c r="O54" s="43"/>
      <c r="P54" s="43"/>
      <c r="Q54" s="43"/>
    </row>
    <row r="55" spans="1:17" ht="27.6" customHeight="1" x14ac:dyDescent="0.3">
      <c r="A55" s="23"/>
      <c r="B55" s="45"/>
      <c r="C55" s="11" t="s">
        <v>72</v>
      </c>
      <c r="D55" s="10" t="s">
        <v>88</v>
      </c>
      <c r="E55" s="10" t="s">
        <v>88</v>
      </c>
      <c r="F55" s="10" t="s">
        <v>88</v>
      </c>
      <c r="G55" s="10" t="s">
        <v>88</v>
      </c>
      <c r="H55" s="10" t="s">
        <v>88</v>
      </c>
      <c r="I55" s="18">
        <v>0</v>
      </c>
      <c r="J55" s="18">
        <v>0</v>
      </c>
      <c r="K55" s="19">
        <v>0</v>
      </c>
      <c r="L55" s="29"/>
      <c r="M55" s="60"/>
      <c r="N55" s="43"/>
      <c r="O55" s="43"/>
      <c r="P55" s="43"/>
      <c r="Q55" s="43"/>
    </row>
    <row r="56" spans="1:17" ht="18.600000000000001" customHeight="1" x14ac:dyDescent="0.3">
      <c r="A56" s="22" t="s">
        <v>80</v>
      </c>
      <c r="B56" s="45" t="s">
        <v>51</v>
      </c>
      <c r="C56" s="9" t="s">
        <v>70</v>
      </c>
      <c r="D56" s="10">
        <v>701</v>
      </c>
      <c r="E56" s="10" t="s">
        <v>84</v>
      </c>
      <c r="F56" s="10" t="s">
        <v>84</v>
      </c>
      <c r="G56" s="10">
        <v>5230010070</v>
      </c>
      <c r="H56" s="10" t="s">
        <v>88</v>
      </c>
      <c r="I56" s="17">
        <f>SUM(I57:I62)</f>
        <v>1632841</v>
      </c>
      <c r="J56" s="17">
        <f>SUM(J57:J62)</f>
        <v>1698154.64</v>
      </c>
      <c r="K56" s="17">
        <f t="shared" ref="K56" si="7">SUM(K57:K62)</f>
        <v>1766080.83</v>
      </c>
      <c r="L56" s="28" t="s">
        <v>10</v>
      </c>
      <c r="M56" s="33" t="s">
        <v>7</v>
      </c>
      <c r="N56" s="22" t="s">
        <v>1</v>
      </c>
      <c r="O56" s="22">
        <v>26</v>
      </c>
      <c r="P56" s="22">
        <v>26</v>
      </c>
      <c r="Q56" s="22">
        <v>27</v>
      </c>
    </row>
    <row r="57" spans="1:17" ht="18.600000000000001" customHeight="1" x14ac:dyDescent="0.3">
      <c r="A57" s="23"/>
      <c r="B57" s="45"/>
      <c r="C57" s="11" t="s">
        <v>16</v>
      </c>
      <c r="D57" s="10" t="s">
        <v>88</v>
      </c>
      <c r="E57" s="10" t="s">
        <v>88</v>
      </c>
      <c r="F57" s="10" t="s">
        <v>88</v>
      </c>
      <c r="G57" s="10" t="s">
        <v>88</v>
      </c>
      <c r="H57" s="10" t="s">
        <v>88</v>
      </c>
      <c r="I57" s="18">
        <v>0</v>
      </c>
      <c r="J57" s="18">
        <v>0</v>
      </c>
      <c r="K57" s="19">
        <v>0</v>
      </c>
      <c r="L57" s="29"/>
      <c r="M57" s="34"/>
      <c r="N57" s="23"/>
      <c r="O57" s="23"/>
      <c r="P57" s="23"/>
      <c r="Q57" s="23"/>
    </row>
    <row r="58" spans="1:17" ht="18.600000000000001" customHeight="1" x14ac:dyDescent="0.3">
      <c r="A58" s="23"/>
      <c r="B58" s="45"/>
      <c r="C58" s="11" t="s">
        <v>17</v>
      </c>
      <c r="D58" s="10" t="s">
        <v>88</v>
      </c>
      <c r="E58" s="10" t="s">
        <v>88</v>
      </c>
      <c r="F58" s="10" t="s">
        <v>88</v>
      </c>
      <c r="G58" s="10" t="s">
        <v>88</v>
      </c>
      <c r="H58" s="10" t="s">
        <v>88</v>
      </c>
      <c r="I58" s="18">
        <v>0</v>
      </c>
      <c r="J58" s="18">
        <v>0</v>
      </c>
      <c r="K58" s="19">
        <v>0</v>
      </c>
      <c r="L58" s="29"/>
      <c r="M58" s="34"/>
      <c r="N58" s="23"/>
      <c r="O58" s="23"/>
      <c r="P58" s="23"/>
      <c r="Q58" s="23"/>
    </row>
    <row r="59" spans="1:17" ht="18.600000000000001" customHeight="1" x14ac:dyDescent="0.3">
      <c r="A59" s="23"/>
      <c r="B59" s="45"/>
      <c r="C59" s="37" t="s">
        <v>71</v>
      </c>
      <c r="D59" s="10">
        <v>701</v>
      </c>
      <c r="E59" s="10" t="s">
        <v>84</v>
      </c>
      <c r="F59" s="10" t="s">
        <v>84</v>
      </c>
      <c r="G59" s="10">
        <v>5230010070</v>
      </c>
      <c r="H59" s="10">
        <v>100</v>
      </c>
      <c r="I59" s="19">
        <v>1082761</v>
      </c>
      <c r="J59" s="19">
        <f t="shared" ref="J59:K60" si="8">ROUND(I59*104%,2)</f>
        <v>1126071.44</v>
      </c>
      <c r="K59" s="19">
        <f t="shared" si="8"/>
        <v>1171114.3</v>
      </c>
      <c r="L59" s="29"/>
      <c r="M59" s="34"/>
      <c r="N59" s="23"/>
      <c r="O59" s="23"/>
      <c r="P59" s="23"/>
      <c r="Q59" s="23"/>
    </row>
    <row r="60" spans="1:17" ht="18.600000000000001" customHeight="1" x14ac:dyDescent="0.3">
      <c r="A60" s="23"/>
      <c r="B60" s="45"/>
      <c r="C60" s="38"/>
      <c r="D60" s="10">
        <v>701</v>
      </c>
      <c r="E60" s="10" t="s">
        <v>84</v>
      </c>
      <c r="F60" s="10" t="s">
        <v>84</v>
      </c>
      <c r="G60" s="10">
        <v>5230010070</v>
      </c>
      <c r="H60" s="10" t="s">
        <v>92</v>
      </c>
      <c r="I60" s="19">
        <v>550080</v>
      </c>
      <c r="J60" s="19">
        <f t="shared" si="8"/>
        <v>572083.19999999995</v>
      </c>
      <c r="K60" s="19">
        <f t="shared" si="8"/>
        <v>594966.53</v>
      </c>
      <c r="L60" s="29"/>
      <c r="M60" s="34"/>
      <c r="N60" s="23"/>
      <c r="O60" s="23"/>
      <c r="P60" s="23"/>
      <c r="Q60" s="23"/>
    </row>
    <row r="61" spans="1:17" ht="18.600000000000001" customHeight="1" x14ac:dyDescent="0.3">
      <c r="A61" s="23"/>
      <c r="B61" s="45"/>
      <c r="C61" s="11" t="s">
        <v>18</v>
      </c>
      <c r="D61" s="10" t="s">
        <v>88</v>
      </c>
      <c r="E61" s="10" t="s">
        <v>88</v>
      </c>
      <c r="F61" s="10" t="s">
        <v>88</v>
      </c>
      <c r="G61" s="10" t="s">
        <v>88</v>
      </c>
      <c r="H61" s="10" t="s">
        <v>88</v>
      </c>
      <c r="I61" s="18">
        <v>0</v>
      </c>
      <c r="J61" s="18">
        <v>0</v>
      </c>
      <c r="K61" s="19">
        <v>0</v>
      </c>
      <c r="L61" s="29"/>
      <c r="M61" s="34"/>
      <c r="N61" s="23"/>
      <c r="O61" s="23"/>
      <c r="P61" s="23"/>
      <c r="Q61" s="23"/>
    </row>
    <row r="62" spans="1:17" ht="18.600000000000001" customHeight="1" x14ac:dyDescent="0.3">
      <c r="A62" s="23"/>
      <c r="B62" s="45"/>
      <c r="C62" s="11" t="s">
        <v>72</v>
      </c>
      <c r="D62" s="10" t="s">
        <v>88</v>
      </c>
      <c r="E62" s="10" t="s">
        <v>88</v>
      </c>
      <c r="F62" s="10" t="s">
        <v>88</v>
      </c>
      <c r="G62" s="10" t="s">
        <v>88</v>
      </c>
      <c r="H62" s="10" t="s">
        <v>88</v>
      </c>
      <c r="I62" s="18">
        <v>0</v>
      </c>
      <c r="J62" s="18">
        <v>0</v>
      </c>
      <c r="K62" s="19">
        <v>0</v>
      </c>
      <c r="L62" s="30"/>
      <c r="M62" s="35"/>
      <c r="N62" s="24"/>
      <c r="O62" s="24"/>
      <c r="P62" s="24"/>
      <c r="Q62" s="24"/>
    </row>
    <row r="63" spans="1:17" ht="18.600000000000001" customHeight="1" x14ac:dyDescent="0.3">
      <c r="A63" s="22" t="s">
        <v>81</v>
      </c>
      <c r="B63" s="25" t="s">
        <v>83</v>
      </c>
      <c r="C63" s="9" t="s">
        <v>70</v>
      </c>
      <c r="D63" s="10">
        <v>701</v>
      </c>
      <c r="E63" s="10" t="s">
        <v>84</v>
      </c>
      <c r="F63" s="10" t="s">
        <v>84</v>
      </c>
      <c r="G63" s="4">
        <v>5230010080</v>
      </c>
      <c r="H63" s="4">
        <v>200</v>
      </c>
      <c r="I63" s="17">
        <f>SUM(I64:I68)</f>
        <v>194000</v>
      </c>
      <c r="J63" s="17">
        <f>SUM(J64:J68)</f>
        <v>201760</v>
      </c>
      <c r="K63" s="17">
        <f t="shared" ref="K63" si="9">SUM(K64:K68)</f>
        <v>500000</v>
      </c>
      <c r="L63" s="28" t="s">
        <v>10</v>
      </c>
      <c r="M63" s="33" t="s">
        <v>33</v>
      </c>
      <c r="N63" s="22" t="s">
        <v>1</v>
      </c>
      <c r="O63" s="22">
        <v>2820</v>
      </c>
      <c r="P63" s="22">
        <v>2840</v>
      </c>
      <c r="Q63" s="22">
        <v>2860</v>
      </c>
    </row>
    <row r="64" spans="1:17" ht="18.600000000000001" customHeight="1" x14ac:dyDescent="0.3">
      <c r="A64" s="23"/>
      <c r="B64" s="26"/>
      <c r="C64" s="11" t="s">
        <v>16</v>
      </c>
      <c r="D64" s="10" t="s">
        <v>88</v>
      </c>
      <c r="E64" s="10" t="s">
        <v>88</v>
      </c>
      <c r="F64" s="10" t="s">
        <v>88</v>
      </c>
      <c r="G64" s="10" t="s">
        <v>88</v>
      </c>
      <c r="H64" s="10" t="s">
        <v>88</v>
      </c>
      <c r="I64" s="18">
        <v>0</v>
      </c>
      <c r="J64" s="18">
        <v>0</v>
      </c>
      <c r="K64" s="19">
        <v>0</v>
      </c>
      <c r="L64" s="29"/>
      <c r="M64" s="34"/>
      <c r="N64" s="23"/>
      <c r="O64" s="23"/>
      <c r="P64" s="23"/>
      <c r="Q64" s="23"/>
    </row>
    <row r="65" spans="1:17" ht="18.600000000000001" customHeight="1" x14ac:dyDescent="0.3">
      <c r="A65" s="23"/>
      <c r="B65" s="26"/>
      <c r="C65" s="11" t="s">
        <v>17</v>
      </c>
      <c r="D65" s="10" t="s">
        <v>88</v>
      </c>
      <c r="E65" s="10" t="s">
        <v>88</v>
      </c>
      <c r="F65" s="10" t="s">
        <v>88</v>
      </c>
      <c r="G65" s="10" t="s">
        <v>88</v>
      </c>
      <c r="H65" s="10" t="s">
        <v>88</v>
      </c>
      <c r="I65" s="18">
        <v>0</v>
      </c>
      <c r="J65" s="18">
        <v>0</v>
      </c>
      <c r="K65" s="19">
        <v>0</v>
      </c>
      <c r="L65" s="29"/>
      <c r="M65" s="34"/>
      <c r="N65" s="23"/>
      <c r="O65" s="23"/>
      <c r="P65" s="23"/>
      <c r="Q65" s="23"/>
    </row>
    <row r="66" spans="1:17" ht="18.600000000000001" customHeight="1" x14ac:dyDescent="0.3">
      <c r="A66" s="23"/>
      <c r="B66" s="26"/>
      <c r="C66" s="11" t="s">
        <v>71</v>
      </c>
      <c r="D66" s="10">
        <v>701</v>
      </c>
      <c r="E66" s="10" t="s">
        <v>84</v>
      </c>
      <c r="F66" s="10" t="s">
        <v>84</v>
      </c>
      <c r="G66" s="4">
        <v>5230010080</v>
      </c>
      <c r="H66" s="4">
        <v>200</v>
      </c>
      <c r="I66" s="19">
        <v>194000</v>
      </c>
      <c r="J66" s="19">
        <v>201760</v>
      </c>
      <c r="K66" s="19">
        <v>500000</v>
      </c>
      <c r="L66" s="29"/>
      <c r="M66" s="34"/>
      <c r="N66" s="23"/>
      <c r="O66" s="23"/>
      <c r="P66" s="23"/>
      <c r="Q66" s="23"/>
    </row>
    <row r="67" spans="1:17" ht="18.600000000000001" customHeight="1" x14ac:dyDescent="0.3">
      <c r="A67" s="23"/>
      <c r="B67" s="26"/>
      <c r="C67" s="11" t="s">
        <v>18</v>
      </c>
      <c r="D67" s="10" t="s">
        <v>88</v>
      </c>
      <c r="E67" s="10" t="s">
        <v>88</v>
      </c>
      <c r="F67" s="10" t="s">
        <v>88</v>
      </c>
      <c r="G67" s="10" t="s">
        <v>88</v>
      </c>
      <c r="H67" s="10" t="s">
        <v>88</v>
      </c>
      <c r="I67" s="18">
        <v>0</v>
      </c>
      <c r="J67" s="18">
        <v>0</v>
      </c>
      <c r="K67" s="19">
        <v>0</v>
      </c>
      <c r="L67" s="29"/>
      <c r="M67" s="34"/>
      <c r="N67" s="23"/>
      <c r="O67" s="23"/>
      <c r="P67" s="23"/>
      <c r="Q67" s="23"/>
    </row>
    <row r="68" spans="1:17" ht="18.600000000000001" customHeight="1" x14ac:dyDescent="0.3">
      <c r="A68" s="24"/>
      <c r="B68" s="27"/>
      <c r="C68" s="11" t="s">
        <v>72</v>
      </c>
      <c r="D68" s="10" t="s">
        <v>88</v>
      </c>
      <c r="E68" s="10" t="s">
        <v>88</v>
      </c>
      <c r="F68" s="10" t="s">
        <v>88</v>
      </c>
      <c r="G68" s="10" t="s">
        <v>88</v>
      </c>
      <c r="H68" s="10" t="s">
        <v>88</v>
      </c>
      <c r="I68" s="18">
        <v>0</v>
      </c>
      <c r="J68" s="18">
        <v>0</v>
      </c>
      <c r="K68" s="19">
        <v>0</v>
      </c>
      <c r="L68" s="30"/>
      <c r="M68" s="35"/>
      <c r="N68" s="24"/>
      <c r="O68" s="24"/>
      <c r="P68" s="24"/>
      <c r="Q68" s="24"/>
    </row>
    <row r="69" spans="1:17" ht="19.2" customHeight="1" x14ac:dyDescent="0.3">
      <c r="A69" s="22" t="s">
        <v>93</v>
      </c>
      <c r="B69" s="25" t="s">
        <v>104</v>
      </c>
      <c r="C69" s="9" t="s">
        <v>70</v>
      </c>
      <c r="D69" s="10">
        <v>701</v>
      </c>
      <c r="E69" s="10" t="s">
        <v>84</v>
      </c>
      <c r="F69" s="10" t="s">
        <v>84</v>
      </c>
      <c r="G69" s="4">
        <v>5230010050</v>
      </c>
      <c r="H69" s="4">
        <v>200</v>
      </c>
      <c r="I69" s="17">
        <f>SUM(I70:I74)</f>
        <v>442328</v>
      </c>
      <c r="J69" s="17">
        <f>SUM(J70:J74)</f>
        <v>460021.12</v>
      </c>
      <c r="K69" s="17">
        <f t="shared" ref="K69" si="10">SUM(K70:K74)</f>
        <v>478421.96</v>
      </c>
      <c r="L69" s="28" t="s">
        <v>10</v>
      </c>
      <c r="M69" s="33" t="s">
        <v>34</v>
      </c>
      <c r="N69" s="22" t="s">
        <v>38</v>
      </c>
      <c r="O69" s="22">
        <v>225</v>
      </c>
      <c r="P69" s="22">
        <v>230</v>
      </c>
      <c r="Q69" s="22">
        <v>235</v>
      </c>
    </row>
    <row r="70" spans="1:17" ht="19.2" customHeight="1" x14ac:dyDescent="0.3">
      <c r="A70" s="23"/>
      <c r="B70" s="26"/>
      <c r="C70" s="11" t="s">
        <v>16</v>
      </c>
      <c r="D70" s="10" t="s">
        <v>88</v>
      </c>
      <c r="E70" s="10" t="s">
        <v>88</v>
      </c>
      <c r="F70" s="10" t="s">
        <v>88</v>
      </c>
      <c r="G70" s="10" t="s">
        <v>88</v>
      </c>
      <c r="H70" s="10" t="s">
        <v>88</v>
      </c>
      <c r="I70" s="18">
        <v>0</v>
      </c>
      <c r="J70" s="18">
        <v>0</v>
      </c>
      <c r="K70" s="19">
        <v>0</v>
      </c>
      <c r="L70" s="29"/>
      <c r="M70" s="34"/>
      <c r="N70" s="23"/>
      <c r="O70" s="23"/>
      <c r="P70" s="23"/>
      <c r="Q70" s="23"/>
    </row>
    <row r="71" spans="1:17" ht="19.2" customHeight="1" x14ac:dyDescent="0.3">
      <c r="A71" s="23"/>
      <c r="B71" s="26"/>
      <c r="C71" s="11" t="s">
        <v>17</v>
      </c>
      <c r="D71" s="10" t="s">
        <v>88</v>
      </c>
      <c r="E71" s="10" t="s">
        <v>88</v>
      </c>
      <c r="F71" s="10" t="s">
        <v>88</v>
      </c>
      <c r="G71" s="10" t="s">
        <v>88</v>
      </c>
      <c r="H71" s="10" t="s">
        <v>88</v>
      </c>
      <c r="I71" s="18">
        <v>0</v>
      </c>
      <c r="J71" s="18">
        <v>0</v>
      </c>
      <c r="K71" s="19">
        <v>0</v>
      </c>
      <c r="L71" s="29"/>
      <c r="M71" s="34"/>
      <c r="N71" s="23"/>
      <c r="O71" s="23"/>
      <c r="P71" s="23"/>
      <c r="Q71" s="23"/>
    </row>
    <row r="72" spans="1:17" ht="19.2" customHeight="1" x14ac:dyDescent="0.3">
      <c r="A72" s="23"/>
      <c r="B72" s="26"/>
      <c r="C72" s="11" t="s">
        <v>71</v>
      </c>
      <c r="D72" s="10">
        <v>701</v>
      </c>
      <c r="E72" s="10" t="s">
        <v>84</v>
      </c>
      <c r="F72" s="10" t="s">
        <v>84</v>
      </c>
      <c r="G72" s="4">
        <v>5230010050</v>
      </c>
      <c r="H72" s="4">
        <v>200</v>
      </c>
      <c r="I72" s="19">
        <v>442328</v>
      </c>
      <c r="J72" s="19">
        <f>ROUND(I72*104%,2)</f>
        <v>460021.12</v>
      </c>
      <c r="K72" s="19">
        <f>ROUND(J72*104%,2)</f>
        <v>478421.96</v>
      </c>
      <c r="L72" s="29"/>
      <c r="M72" s="34"/>
      <c r="N72" s="23"/>
      <c r="O72" s="23"/>
      <c r="P72" s="23"/>
      <c r="Q72" s="23"/>
    </row>
    <row r="73" spans="1:17" ht="19.2" customHeight="1" x14ac:dyDescent="0.3">
      <c r="A73" s="23"/>
      <c r="B73" s="26"/>
      <c r="C73" s="11" t="s">
        <v>18</v>
      </c>
      <c r="D73" s="10" t="s">
        <v>88</v>
      </c>
      <c r="E73" s="10" t="s">
        <v>88</v>
      </c>
      <c r="F73" s="10" t="s">
        <v>88</v>
      </c>
      <c r="G73" s="10" t="s">
        <v>88</v>
      </c>
      <c r="H73" s="10" t="s">
        <v>88</v>
      </c>
      <c r="I73" s="18">
        <v>0</v>
      </c>
      <c r="J73" s="18">
        <v>0</v>
      </c>
      <c r="K73" s="19">
        <v>0</v>
      </c>
      <c r="L73" s="29"/>
      <c r="M73" s="34"/>
      <c r="N73" s="23"/>
      <c r="O73" s="23"/>
      <c r="P73" s="23"/>
      <c r="Q73" s="23"/>
    </row>
    <row r="74" spans="1:17" ht="19.2" customHeight="1" x14ac:dyDescent="0.3">
      <c r="A74" s="24"/>
      <c r="B74" s="27"/>
      <c r="C74" s="11" t="s">
        <v>72</v>
      </c>
      <c r="D74" s="10" t="s">
        <v>88</v>
      </c>
      <c r="E74" s="10" t="s">
        <v>88</v>
      </c>
      <c r="F74" s="10" t="s">
        <v>88</v>
      </c>
      <c r="G74" s="10" t="s">
        <v>88</v>
      </c>
      <c r="H74" s="10" t="s">
        <v>88</v>
      </c>
      <c r="I74" s="18">
        <v>0</v>
      </c>
      <c r="J74" s="18">
        <v>0</v>
      </c>
      <c r="K74" s="19">
        <v>0</v>
      </c>
      <c r="L74" s="30"/>
      <c r="M74" s="35"/>
      <c r="N74" s="24"/>
      <c r="O74" s="24"/>
      <c r="P74" s="24"/>
      <c r="Q74" s="24"/>
    </row>
    <row r="75" spans="1:17" x14ac:dyDescent="0.3">
      <c r="A75" s="43" t="s">
        <v>26</v>
      </c>
      <c r="B75" s="43" t="s">
        <v>46</v>
      </c>
      <c r="C75" s="9" t="s">
        <v>70</v>
      </c>
      <c r="D75" s="10">
        <v>701</v>
      </c>
      <c r="E75" s="10" t="s">
        <v>85</v>
      </c>
      <c r="F75" s="10" t="s">
        <v>86</v>
      </c>
      <c r="G75" s="4">
        <v>5230010020</v>
      </c>
      <c r="H75" s="10" t="s">
        <v>88</v>
      </c>
      <c r="I75" s="17">
        <f>SUM(I76:I80)</f>
        <v>2276711.13</v>
      </c>
      <c r="J75" s="17">
        <f>SUM(J76:J80)</f>
        <v>2334791.1</v>
      </c>
      <c r="K75" s="17">
        <f t="shared" ref="K75" si="11">SUM(K76:K80)</f>
        <v>2395194.2399999998</v>
      </c>
      <c r="L75" s="28" t="s">
        <v>10</v>
      </c>
      <c r="M75" s="33" t="s">
        <v>3</v>
      </c>
      <c r="N75" s="22" t="s">
        <v>39</v>
      </c>
      <c r="O75" s="22">
        <v>45</v>
      </c>
      <c r="P75" s="22">
        <v>47</v>
      </c>
      <c r="Q75" s="22">
        <v>49</v>
      </c>
    </row>
    <row r="76" spans="1:17" x14ac:dyDescent="0.3">
      <c r="A76" s="44"/>
      <c r="B76" s="43"/>
      <c r="C76" s="11" t="s">
        <v>16</v>
      </c>
      <c r="D76" s="10" t="s">
        <v>88</v>
      </c>
      <c r="E76" s="10" t="s">
        <v>88</v>
      </c>
      <c r="F76" s="10" t="s">
        <v>88</v>
      </c>
      <c r="G76" s="10" t="s">
        <v>88</v>
      </c>
      <c r="H76" s="10" t="s">
        <v>88</v>
      </c>
      <c r="I76" s="18">
        <v>0</v>
      </c>
      <c r="J76" s="18">
        <v>0</v>
      </c>
      <c r="K76" s="19">
        <v>0</v>
      </c>
      <c r="L76" s="29"/>
      <c r="M76" s="34"/>
      <c r="N76" s="23"/>
      <c r="O76" s="23"/>
      <c r="P76" s="23"/>
      <c r="Q76" s="23"/>
    </row>
    <row r="77" spans="1:17" x14ac:dyDescent="0.3">
      <c r="A77" s="44"/>
      <c r="B77" s="43"/>
      <c r="C77" s="11" t="s">
        <v>17</v>
      </c>
      <c r="D77" s="10" t="s">
        <v>88</v>
      </c>
      <c r="E77" s="10" t="s">
        <v>88</v>
      </c>
      <c r="F77" s="10" t="s">
        <v>88</v>
      </c>
      <c r="G77" s="10" t="s">
        <v>88</v>
      </c>
      <c r="H77" s="10" t="s">
        <v>88</v>
      </c>
      <c r="I77" s="18">
        <v>0</v>
      </c>
      <c r="J77" s="18">
        <v>0</v>
      </c>
      <c r="K77" s="19">
        <v>0</v>
      </c>
      <c r="L77" s="29"/>
      <c r="M77" s="34"/>
      <c r="N77" s="23"/>
      <c r="O77" s="23"/>
      <c r="P77" s="23"/>
      <c r="Q77" s="23"/>
    </row>
    <row r="78" spans="1:17" x14ac:dyDescent="0.3">
      <c r="A78" s="44"/>
      <c r="B78" s="43"/>
      <c r="C78" s="11" t="s">
        <v>71</v>
      </c>
      <c r="D78" s="10">
        <v>701</v>
      </c>
      <c r="E78" s="10" t="s">
        <v>85</v>
      </c>
      <c r="F78" s="10" t="s">
        <v>86</v>
      </c>
      <c r="G78" s="4">
        <v>5230010020</v>
      </c>
      <c r="H78" s="10" t="s">
        <v>88</v>
      </c>
      <c r="I78" s="18">
        <f>SUM(I81)</f>
        <v>2276711.13</v>
      </c>
      <c r="J78" s="18">
        <f>SUM(J81)</f>
        <v>2334791.1</v>
      </c>
      <c r="K78" s="18">
        <f>SUM(K81)</f>
        <v>2395194.2399999998</v>
      </c>
      <c r="L78" s="29"/>
      <c r="M78" s="34"/>
      <c r="N78" s="23"/>
      <c r="O78" s="23"/>
      <c r="P78" s="23"/>
      <c r="Q78" s="23"/>
    </row>
    <row r="79" spans="1:17" x14ac:dyDescent="0.3">
      <c r="A79" s="44"/>
      <c r="B79" s="43"/>
      <c r="C79" s="11" t="s">
        <v>18</v>
      </c>
      <c r="D79" s="10" t="s">
        <v>88</v>
      </c>
      <c r="E79" s="10" t="s">
        <v>88</v>
      </c>
      <c r="F79" s="10" t="s">
        <v>88</v>
      </c>
      <c r="G79" s="10" t="s">
        <v>88</v>
      </c>
      <c r="H79" s="10" t="s">
        <v>88</v>
      </c>
      <c r="I79" s="18">
        <v>0</v>
      </c>
      <c r="J79" s="18">
        <v>0</v>
      </c>
      <c r="K79" s="19">
        <v>0</v>
      </c>
      <c r="L79" s="29"/>
      <c r="M79" s="34"/>
      <c r="N79" s="23"/>
      <c r="O79" s="23"/>
      <c r="P79" s="23"/>
      <c r="Q79" s="23"/>
    </row>
    <row r="80" spans="1:17" x14ac:dyDescent="0.3">
      <c r="A80" s="44"/>
      <c r="B80" s="43"/>
      <c r="C80" s="11" t="s">
        <v>72</v>
      </c>
      <c r="D80" s="10" t="s">
        <v>88</v>
      </c>
      <c r="E80" s="10" t="s">
        <v>88</v>
      </c>
      <c r="F80" s="10" t="s">
        <v>88</v>
      </c>
      <c r="G80" s="10" t="s">
        <v>88</v>
      </c>
      <c r="H80" s="10" t="s">
        <v>88</v>
      </c>
      <c r="I80" s="18">
        <v>0</v>
      </c>
      <c r="J80" s="18">
        <v>0</v>
      </c>
      <c r="K80" s="19">
        <v>0</v>
      </c>
      <c r="L80" s="30"/>
      <c r="M80" s="35"/>
      <c r="N80" s="24"/>
      <c r="O80" s="24"/>
      <c r="P80" s="24"/>
      <c r="Q80" s="24"/>
    </row>
    <row r="81" spans="1:17" ht="18.600000000000001" customHeight="1" x14ac:dyDescent="0.3">
      <c r="A81" s="22" t="s">
        <v>97</v>
      </c>
      <c r="B81" s="22" t="s">
        <v>52</v>
      </c>
      <c r="C81" s="9" t="s">
        <v>70</v>
      </c>
      <c r="D81" s="10">
        <v>701</v>
      </c>
      <c r="E81" s="10" t="s">
        <v>85</v>
      </c>
      <c r="F81" s="10" t="s">
        <v>86</v>
      </c>
      <c r="G81" s="4">
        <v>5230010020</v>
      </c>
      <c r="H81" s="10" t="s">
        <v>88</v>
      </c>
      <c r="I81" s="17">
        <f>SUM(I82:I87)</f>
        <v>2276711.13</v>
      </c>
      <c r="J81" s="17">
        <f>SUM(J82:J87)</f>
        <v>2334791.1</v>
      </c>
      <c r="K81" s="17">
        <f t="shared" ref="K81" si="12">SUM(K82:K87)</f>
        <v>2395194.2399999998</v>
      </c>
      <c r="L81" s="28" t="s">
        <v>10</v>
      </c>
      <c r="M81" s="33" t="s">
        <v>35</v>
      </c>
      <c r="N81" s="22" t="s">
        <v>39</v>
      </c>
      <c r="O81" s="22">
        <v>12</v>
      </c>
      <c r="P81" s="22">
        <v>13</v>
      </c>
      <c r="Q81" s="22">
        <v>13</v>
      </c>
    </row>
    <row r="82" spans="1:17" ht="18.600000000000001" customHeight="1" x14ac:dyDescent="0.3">
      <c r="A82" s="23"/>
      <c r="B82" s="23"/>
      <c r="C82" s="11" t="s">
        <v>16</v>
      </c>
      <c r="D82" s="10" t="s">
        <v>88</v>
      </c>
      <c r="E82" s="10" t="s">
        <v>88</v>
      </c>
      <c r="F82" s="10" t="s">
        <v>88</v>
      </c>
      <c r="G82" s="10" t="s">
        <v>88</v>
      </c>
      <c r="H82" s="10" t="s">
        <v>88</v>
      </c>
      <c r="I82" s="18">
        <v>0</v>
      </c>
      <c r="J82" s="18">
        <v>0</v>
      </c>
      <c r="K82" s="19">
        <v>0</v>
      </c>
      <c r="L82" s="29"/>
      <c r="M82" s="34"/>
      <c r="N82" s="23"/>
      <c r="O82" s="23"/>
      <c r="P82" s="23"/>
      <c r="Q82" s="23"/>
    </row>
    <row r="83" spans="1:17" ht="18.600000000000001" customHeight="1" x14ac:dyDescent="0.3">
      <c r="A83" s="23"/>
      <c r="B83" s="23"/>
      <c r="C83" s="11" t="s">
        <v>17</v>
      </c>
      <c r="D83" s="10" t="s">
        <v>88</v>
      </c>
      <c r="E83" s="10" t="s">
        <v>88</v>
      </c>
      <c r="F83" s="10" t="s">
        <v>88</v>
      </c>
      <c r="G83" s="10" t="s">
        <v>88</v>
      </c>
      <c r="H83" s="10" t="s">
        <v>88</v>
      </c>
      <c r="I83" s="18">
        <v>0</v>
      </c>
      <c r="J83" s="18">
        <v>0</v>
      </c>
      <c r="K83" s="19">
        <v>0</v>
      </c>
      <c r="L83" s="29"/>
      <c r="M83" s="34"/>
      <c r="N83" s="23"/>
      <c r="O83" s="23"/>
      <c r="P83" s="23"/>
      <c r="Q83" s="23"/>
    </row>
    <row r="84" spans="1:17" ht="18.600000000000001" customHeight="1" x14ac:dyDescent="0.3">
      <c r="A84" s="23"/>
      <c r="B84" s="23"/>
      <c r="C84" s="37" t="s">
        <v>71</v>
      </c>
      <c r="D84" s="10">
        <v>701</v>
      </c>
      <c r="E84" s="10" t="s">
        <v>85</v>
      </c>
      <c r="F84" s="10" t="s">
        <v>86</v>
      </c>
      <c r="G84" s="4">
        <v>5230010020</v>
      </c>
      <c r="H84" s="10" t="s">
        <v>92</v>
      </c>
      <c r="I84" s="19">
        <v>1451999.13</v>
      </c>
      <c r="J84" s="19">
        <v>1510079.1</v>
      </c>
      <c r="K84" s="19">
        <v>1570482.2399999998</v>
      </c>
      <c r="L84" s="30"/>
      <c r="M84" s="35"/>
      <c r="N84" s="24"/>
      <c r="O84" s="24"/>
      <c r="P84" s="24"/>
      <c r="Q84" s="24"/>
    </row>
    <row r="85" spans="1:17" ht="18.600000000000001" customHeight="1" x14ac:dyDescent="0.3">
      <c r="A85" s="23"/>
      <c r="B85" s="23"/>
      <c r="C85" s="38"/>
      <c r="D85" s="10">
        <v>701</v>
      </c>
      <c r="E85" s="10" t="s">
        <v>85</v>
      </c>
      <c r="F85" s="10" t="s">
        <v>86</v>
      </c>
      <c r="G85" s="4">
        <v>5230010020</v>
      </c>
      <c r="H85" s="10" t="s">
        <v>89</v>
      </c>
      <c r="I85" s="18">
        <v>824712</v>
      </c>
      <c r="J85" s="18">
        <v>824712</v>
      </c>
      <c r="K85" s="19">
        <v>824712</v>
      </c>
      <c r="L85" s="28" t="s">
        <v>10</v>
      </c>
      <c r="M85" s="60" t="s">
        <v>11</v>
      </c>
      <c r="N85" s="43" t="s">
        <v>1</v>
      </c>
      <c r="O85" s="43">
        <v>269</v>
      </c>
      <c r="P85" s="43">
        <v>274</v>
      </c>
      <c r="Q85" s="43">
        <v>279</v>
      </c>
    </row>
    <row r="86" spans="1:17" ht="18.600000000000001" customHeight="1" x14ac:dyDescent="0.3">
      <c r="A86" s="23"/>
      <c r="B86" s="23"/>
      <c r="C86" s="11" t="s">
        <v>18</v>
      </c>
      <c r="D86" s="10" t="s">
        <v>88</v>
      </c>
      <c r="E86" s="10" t="s">
        <v>88</v>
      </c>
      <c r="F86" s="10" t="s">
        <v>88</v>
      </c>
      <c r="G86" s="10" t="s">
        <v>88</v>
      </c>
      <c r="H86" s="10" t="s">
        <v>88</v>
      </c>
      <c r="I86" s="18">
        <v>0</v>
      </c>
      <c r="J86" s="18">
        <v>0</v>
      </c>
      <c r="K86" s="19">
        <v>0</v>
      </c>
      <c r="L86" s="29"/>
      <c r="M86" s="60"/>
      <c r="N86" s="43"/>
      <c r="O86" s="43"/>
      <c r="P86" s="43"/>
      <c r="Q86" s="43"/>
    </row>
    <row r="87" spans="1:17" ht="18.600000000000001" customHeight="1" x14ac:dyDescent="0.3">
      <c r="A87" s="23"/>
      <c r="B87" s="24"/>
      <c r="C87" s="11" t="s">
        <v>72</v>
      </c>
      <c r="D87" s="10" t="s">
        <v>88</v>
      </c>
      <c r="E87" s="10" t="s">
        <v>88</v>
      </c>
      <c r="F87" s="10" t="s">
        <v>88</v>
      </c>
      <c r="G87" s="10" t="s">
        <v>88</v>
      </c>
      <c r="H87" s="10" t="s">
        <v>88</v>
      </c>
      <c r="I87" s="18">
        <v>0</v>
      </c>
      <c r="J87" s="18">
        <v>0</v>
      </c>
      <c r="K87" s="19">
        <v>0</v>
      </c>
      <c r="L87" s="29"/>
      <c r="M87" s="60"/>
      <c r="N87" s="43"/>
      <c r="O87" s="43"/>
      <c r="P87" s="43"/>
      <c r="Q87" s="43"/>
    </row>
    <row r="88" spans="1:17" x14ac:dyDescent="0.3">
      <c r="A88" s="43" t="s">
        <v>27</v>
      </c>
      <c r="B88" s="25" t="s">
        <v>47</v>
      </c>
      <c r="C88" s="9" t="s">
        <v>70</v>
      </c>
      <c r="D88" s="10">
        <v>701</v>
      </c>
      <c r="E88" s="10" t="s">
        <v>84</v>
      </c>
      <c r="F88" s="10" t="s">
        <v>84</v>
      </c>
      <c r="G88" s="10">
        <v>5230010003</v>
      </c>
      <c r="H88" s="10" t="s">
        <v>88</v>
      </c>
      <c r="I88" s="17">
        <f>SUM(I89:I93)</f>
        <v>864013</v>
      </c>
      <c r="J88" s="17">
        <f>SUM(J89:J93)</f>
        <v>898573.52</v>
      </c>
      <c r="K88" s="17">
        <f t="shared" ref="K88" si="13">SUM(K89:K93)</f>
        <v>934516.46</v>
      </c>
      <c r="L88" s="28" t="s">
        <v>10</v>
      </c>
      <c r="M88" s="33" t="s">
        <v>8</v>
      </c>
      <c r="N88" s="22" t="s">
        <v>1</v>
      </c>
      <c r="O88" s="22">
        <v>5050</v>
      </c>
      <c r="P88" s="22">
        <v>5100</v>
      </c>
      <c r="Q88" s="22">
        <v>5150</v>
      </c>
    </row>
    <row r="89" spans="1:17" x14ac:dyDescent="0.3">
      <c r="A89" s="44"/>
      <c r="B89" s="26"/>
      <c r="C89" s="11" t="s">
        <v>16</v>
      </c>
      <c r="D89" s="10" t="s">
        <v>88</v>
      </c>
      <c r="E89" s="10" t="s">
        <v>88</v>
      </c>
      <c r="F89" s="10" t="s">
        <v>88</v>
      </c>
      <c r="G89" s="10" t="s">
        <v>88</v>
      </c>
      <c r="H89" s="10" t="s">
        <v>88</v>
      </c>
      <c r="I89" s="18">
        <v>0</v>
      </c>
      <c r="J89" s="18">
        <v>0</v>
      </c>
      <c r="K89" s="19">
        <v>0</v>
      </c>
      <c r="L89" s="29"/>
      <c r="M89" s="34"/>
      <c r="N89" s="23"/>
      <c r="O89" s="23"/>
      <c r="P89" s="23"/>
      <c r="Q89" s="23"/>
    </row>
    <row r="90" spans="1:17" x14ac:dyDescent="0.3">
      <c r="A90" s="44"/>
      <c r="B90" s="26"/>
      <c r="C90" s="11" t="s">
        <v>17</v>
      </c>
      <c r="D90" s="10" t="s">
        <v>88</v>
      </c>
      <c r="E90" s="10" t="s">
        <v>88</v>
      </c>
      <c r="F90" s="10" t="s">
        <v>88</v>
      </c>
      <c r="G90" s="10" t="s">
        <v>88</v>
      </c>
      <c r="H90" s="10" t="s">
        <v>88</v>
      </c>
      <c r="I90" s="18">
        <v>0</v>
      </c>
      <c r="J90" s="18">
        <v>0</v>
      </c>
      <c r="K90" s="19">
        <v>0</v>
      </c>
      <c r="L90" s="29"/>
      <c r="M90" s="34"/>
      <c r="N90" s="23"/>
      <c r="O90" s="23"/>
      <c r="P90" s="23"/>
      <c r="Q90" s="23"/>
    </row>
    <row r="91" spans="1:17" x14ac:dyDescent="0.3">
      <c r="A91" s="44"/>
      <c r="B91" s="26"/>
      <c r="C91" s="11" t="s">
        <v>71</v>
      </c>
      <c r="D91" s="10">
        <v>701</v>
      </c>
      <c r="E91" s="10" t="s">
        <v>84</v>
      </c>
      <c r="F91" s="10" t="s">
        <v>84</v>
      </c>
      <c r="G91" s="10">
        <v>5230010003</v>
      </c>
      <c r="H91" s="10" t="s">
        <v>88</v>
      </c>
      <c r="I91" s="18">
        <f>SUM(I94)</f>
        <v>864013</v>
      </c>
      <c r="J91" s="18">
        <f>SUM(J94)</f>
        <v>898573.52</v>
      </c>
      <c r="K91" s="18">
        <f>SUM(K94)</f>
        <v>934516.46</v>
      </c>
      <c r="L91" s="29"/>
      <c r="M91" s="34"/>
      <c r="N91" s="23"/>
      <c r="O91" s="23"/>
      <c r="P91" s="23"/>
      <c r="Q91" s="23"/>
    </row>
    <row r="92" spans="1:17" x14ac:dyDescent="0.3">
      <c r="A92" s="44"/>
      <c r="B92" s="26"/>
      <c r="C92" s="11" t="s">
        <v>18</v>
      </c>
      <c r="D92" s="10" t="s">
        <v>88</v>
      </c>
      <c r="E92" s="10" t="s">
        <v>88</v>
      </c>
      <c r="F92" s="10" t="s">
        <v>88</v>
      </c>
      <c r="G92" s="10" t="s">
        <v>88</v>
      </c>
      <c r="H92" s="10" t="s">
        <v>88</v>
      </c>
      <c r="I92" s="18">
        <v>0</v>
      </c>
      <c r="J92" s="18">
        <v>0</v>
      </c>
      <c r="K92" s="19">
        <v>0</v>
      </c>
      <c r="L92" s="29"/>
      <c r="M92" s="34"/>
      <c r="N92" s="23"/>
      <c r="O92" s="23"/>
      <c r="P92" s="23"/>
      <c r="Q92" s="23"/>
    </row>
    <row r="93" spans="1:17" x14ac:dyDescent="0.3">
      <c r="A93" s="44"/>
      <c r="B93" s="27"/>
      <c r="C93" s="11" t="s">
        <v>72</v>
      </c>
      <c r="D93" s="10" t="s">
        <v>88</v>
      </c>
      <c r="E93" s="10" t="s">
        <v>88</v>
      </c>
      <c r="F93" s="10" t="s">
        <v>88</v>
      </c>
      <c r="G93" s="10" t="s">
        <v>88</v>
      </c>
      <c r="H93" s="10" t="s">
        <v>88</v>
      </c>
      <c r="I93" s="18">
        <v>0</v>
      </c>
      <c r="J93" s="18">
        <v>0</v>
      </c>
      <c r="K93" s="19">
        <v>0</v>
      </c>
      <c r="L93" s="30"/>
      <c r="M93" s="35"/>
      <c r="N93" s="24"/>
      <c r="O93" s="24"/>
      <c r="P93" s="24"/>
      <c r="Q93" s="24"/>
    </row>
    <row r="94" spans="1:17" x14ac:dyDescent="0.3">
      <c r="A94" s="22" t="s">
        <v>98</v>
      </c>
      <c r="B94" s="36" t="s">
        <v>53</v>
      </c>
      <c r="C94" s="9" t="s">
        <v>70</v>
      </c>
      <c r="D94" s="10">
        <v>701</v>
      </c>
      <c r="E94" s="10" t="s">
        <v>84</v>
      </c>
      <c r="F94" s="10" t="s">
        <v>84</v>
      </c>
      <c r="G94" s="10" t="s">
        <v>88</v>
      </c>
      <c r="H94" s="10" t="s">
        <v>88</v>
      </c>
      <c r="I94" s="17">
        <f>SUM(I95:I100)</f>
        <v>864013</v>
      </c>
      <c r="J94" s="17">
        <f>SUM(J95:J100)</f>
        <v>898573.52</v>
      </c>
      <c r="K94" s="17">
        <f t="shared" ref="K94" si="14">SUM(K95:K100)</f>
        <v>934516.46</v>
      </c>
      <c r="L94" s="28" t="s">
        <v>10</v>
      </c>
      <c r="M94" s="33" t="s">
        <v>2</v>
      </c>
      <c r="N94" s="22" t="s">
        <v>40</v>
      </c>
      <c r="O94" s="22">
        <v>25</v>
      </c>
      <c r="P94" s="22">
        <v>26</v>
      </c>
      <c r="Q94" s="22">
        <v>27</v>
      </c>
    </row>
    <row r="95" spans="1:17" x14ac:dyDescent="0.3">
      <c r="A95" s="23"/>
      <c r="B95" s="36"/>
      <c r="C95" s="11" t="s">
        <v>16</v>
      </c>
      <c r="D95" s="10" t="s">
        <v>88</v>
      </c>
      <c r="E95" s="10" t="s">
        <v>88</v>
      </c>
      <c r="F95" s="10" t="s">
        <v>88</v>
      </c>
      <c r="G95" s="10" t="s">
        <v>88</v>
      </c>
      <c r="H95" s="10" t="s">
        <v>88</v>
      </c>
      <c r="I95" s="18">
        <v>0</v>
      </c>
      <c r="J95" s="18">
        <v>0</v>
      </c>
      <c r="K95" s="19">
        <v>0</v>
      </c>
      <c r="L95" s="29"/>
      <c r="M95" s="34"/>
      <c r="N95" s="23"/>
      <c r="O95" s="23"/>
      <c r="P95" s="23"/>
      <c r="Q95" s="23"/>
    </row>
    <row r="96" spans="1:17" x14ac:dyDescent="0.3">
      <c r="A96" s="23"/>
      <c r="B96" s="36"/>
      <c r="C96" s="11" t="s">
        <v>17</v>
      </c>
      <c r="D96" s="10" t="s">
        <v>88</v>
      </c>
      <c r="E96" s="10" t="s">
        <v>88</v>
      </c>
      <c r="F96" s="10" t="s">
        <v>88</v>
      </c>
      <c r="G96" s="10" t="s">
        <v>88</v>
      </c>
      <c r="H96" s="10" t="s">
        <v>88</v>
      </c>
      <c r="I96" s="18">
        <v>0</v>
      </c>
      <c r="J96" s="18">
        <v>0</v>
      </c>
      <c r="K96" s="19">
        <v>0</v>
      </c>
      <c r="L96" s="29"/>
      <c r="M96" s="34"/>
      <c r="N96" s="23"/>
      <c r="O96" s="23"/>
      <c r="P96" s="23"/>
      <c r="Q96" s="23"/>
    </row>
    <row r="97" spans="1:17" x14ac:dyDescent="0.3">
      <c r="A97" s="23"/>
      <c r="B97" s="36"/>
      <c r="C97" s="37" t="s">
        <v>71</v>
      </c>
      <c r="D97" s="10">
        <v>701</v>
      </c>
      <c r="E97" s="10" t="s">
        <v>84</v>
      </c>
      <c r="F97" s="10" t="s">
        <v>84</v>
      </c>
      <c r="G97" s="10">
        <v>5230010003</v>
      </c>
      <c r="H97" s="10">
        <v>200</v>
      </c>
      <c r="I97" s="19">
        <v>283295</v>
      </c>
      <c r="J97" s="19">
        <f t="shared" ref="J97:K98" si="15">ROUND(I97*104%,2)</f>
        <v>294626.8</v>
      </c>
      <c r="K97" s="19">
        <f t="shared" si="15"/>
        <v>306411.87</v>
      </c>
      <c r="L97" s="29"/>
      <c r="M97" s="34"/>
      <c r="N97" s="23"/>
      <c r="O97" s="23"/>
      <c r="P97" s="23"/>
      <c r="Q97" s="23"/>
    </row>
    <row r="98" spans="1:17" x14ac:dyDescent="0.3">
      <c r="A98" s="23"/>
      <c r="B98" s="36"/>
      <c r="C98" s="38"/>
      <c r="D98" s="10">
        <v>701</v>
      </c>
      <c r="E98" s="10" t="s">
        <v>84</v>
      </c>
      <c r="F98" s="10" t="s">
        <v>84</v>
      </c>
      <c r="G98" s="10">
        <v>5230010003</v>
      </c>
      <c r="H98" s="10">
        <v>300</v>
      </c>
      <c r="I98" s="19">
        <v>580718</v>
      </c>
      <c r="J98" s="19">
        <f t="shared" si="15"/>
        <v>603946.72</v>
      </c>
      <c r="K98" s="19">
        <f t="shared" si="15"/>
        <v>628104.59</v>
      </c>
      <c r="L98" s="29"/>
      <c r="M98" s="34"/>
      <c r="N98" s="23"/>
      <c r="O98" s="23"/>
      <c r="P98" s="23"/>
      <c r="Q98" s="23"/>
    </row>
    <row r="99" spans="1:17" x14ac:dyDescent="0.3">
      <c r="A99" s="23"/>
      <c r="B99" s="36"/>
      <c r="C99" s="11" t="s">
        <v>18</v>
      </c>
      <c r="D99" s="10" t="s">
        <v>88</v>
      </c>
      <c r="E99" s="10" t="s">
        <v>88</v>
      </c>
      <c r="F99" s="10" t="s">
        <v>88</v>
      </c>
      <c r="G99" s="10" t="s">
        <v>88</v>
      </c>
      <c r="H99" s="10" t="s">
        <v>88</v>
      </c>
      <c r="I99" s="18">
        <v>0</v>
      </c>
      <c r="J99" s="18">
        <v>0</v>
      </c>
      <c r="K99" s="19">
        <v>0</v>
      </c>
      <c r="L99" s="29"/>
      <c r="M99" s="34"/>
      <c r="N99" s="23"/>
      <c r="O99" s="23"/>
      <c r="P99" s="23"/>
      <c r="Q99" s="23"/>
    </row>
    <row r="100" spans="1:17" x14ac:dyDescent="0.3">
      <c r="A100" s="23"/>
      <c r="B100" s="36"/>
      <c r="C100" s="11" t="s">
        <v>72</v>
      </c>
      <c r="D100" s="10" t="s">
        <v>88</v>
      </c>
      <c r="E100" s="10" t="s">
        <v>88</v>
      </c>
      <c r="F100" s="10" t="s">
        <v>88</v>
      </c>
      <c r="G100" s="10" t="s">
        <v>88</v>
      </c>
      <c r="H100" s="10" t="s">
        <v>88</v>
      </c>
      <c r="I100" s="18">
        <v>0</v>
      </c>
      <c r="J100" s="18">
        <v>0</v>
      </c>
      <c r="K100" s="19">
        <v>0</v>
      </c>
      <c r="L100" s="30"/>
      <c r="M100" s="35"/>
      <c r="N100" s="24"/>
      <c r="O100" s="24"/>
      <c r="P100" s="24"/>
      <c r="Q100" s="24"/>
    </row>
    <row r="101" spans="1:17" x14ac:dyDescent="0.3">
      <c r="A101" s="43" t="s">
        <v>28</v>
      </c>
      <c r="B101" s="25" t="s">
        <v>48</v>
      </c>
      <c r="C101" s="9" t="s">
        <v>70</v>
      </c>
      <c r="D101" s="10">
        <v>701</v>
      </c>
      <c r="E101" s="10" t="s">
        <v>84</v>
      </c>
      <c r="F101" s="10" t="s">
        <v>84</v>
      </c>
      <c r="G101" s="4">
        <v>5230010030</v>
      </c>
      <c r="H101" s="4">
        <v>200</v>
      </c>
      <c r="I101" s="17">
        <f>SUM(I102:I106)</f>
        <v>1001000</v>
      </c>
      <c r="J101" s="17">
        <f>SUM(J102:J106)</f>
        <v>1041040</v>
      </c>
      <c r="K101" s="17">
        <f t="shared" ref="K101" si="16">SUM(K102:K106)</f>
        <v>1082681.6000000001</v>
      </c>
      <c r="L101" s="28" t="s">
        <v>10</v>
      </c>
      <c r="M101" s="33" t="s">
        <v>6</v>
      </c>
      <c r="N101" s="22" t="s">
        <v>0</v>
      </c>
      <c r="O101" s="22">
        <v>23</v>
      </c>
      <c r="P101" s="22">
        <v>23.5</v>
      </c>
      <c r="Q101" s="22">
        <v>24</v>
      </c>
    </row>
    <row r="102" spans="1:17" x14ac:dyDescent="0.3">
      <c r="A102" s="44"/>
      <c r="B102" s="26"/>
      <c r="C102" s="11" t="s">
        <v>16</v>
      </c>
      <c r="D102" s="10" t="s">
        <v>88</v>
      </c>
      <c r="E102" s="10" t="s">
        <v>88</v>
      </c>
      <c r="F102" s="10" t="s">
        <v>88</v>
      </c>
      <c r="G102" s="10" t="s">
        <v>88</v>
      </c>
      <c r="H102" s="10" t="s">
        <v>88</v>
      </c>
      <c r="I102" s="18">
        <v>0</v>
      </c>
      <c r="J102" s="18">
        <v>0</v>
      </c>
      <c r="K102" s="19">
        <v>0</v>
      </c>
      <c r="L102" s="29"/>
      <c r="M102" s="34"/>
      <c r="N102" s="23"/>
      <c r="O102" s="23"/>
      <c r="P102" s="23"/>
      <c r="Q102" s="23"/>
    </row>
    <row r="103" spans="1:17" x14ac:dyDescent="0.3">
      <c r="A103" s="44"/>
      <c r="B103" s="26"/>
      <c r="C103" s="11" t="s">
        <v>17</v>
      </c>
      <c r="D103" s="10" t="s">
        <v>88</v>
      </c>
      <c r="E103" s="10" t="s">
        <v>88</v>
      </c>
      <c r="F103" s="10" t="s">
        <v>88</v>
      </c>
      <c r="G103" s="10" t="s">
        <v>88</v>
      </c>
      <c r="H103" s="10" t="s">
        <v>88</v>
      </c>
      <c r="I103" s="18">
        <v>0</v>
      </c>
      <c r="J103" s="18">
        <v>0</v>
      </c>
      <c r="K103" s="19">
        <v>0</v>
      </c>
      <c r="L103" s="29"/>
      <c r="M103" s="34"/>
      <c r="N103" s="23"/>
      <c r="O103" s="23"/>
      <c r="P103" s="23"/>
      <c r="Q103" s="23"/>
    </row>
    <row r="104" spans="1:17" x14ac:dyDescent="0.3">
      <c r="A104" s="44"/>
      <c r="B104" s="26"/>
      <c r="C104" s="11" t="s">
        <v>71</v>
      </c>
      <c r="D104" s="10">
        <v>701</v>
      </c>
      <c r="E104" s="10" t="s">
        <v>84</v>
      </c>
      <c r="F104" s="10" t="s">
        <v>84</v>
      </c>
      <c r="G104" s="4">
        <v>5230010030</v>
      </c>
      <c r="H104" s="4">
        <v>200</v>
      </c>
      <c r="I104" s="18">
        <f>SUM(I107)</f>
        <v>1001000</v>
      </c>
      <c r="J104" s="18">
        <f>SUM(J107)</f>
        <v>1041040</v>
      </c>
      <c r="K104" s="18">
        <f>SUM(K107)</f>
        <v>1082681.6000000001</v>
      </c>
      <c r="L104" s="29"/>
      <c r="M104" s="34"/>
      <c r="N104" s="23"/>
      <c r="O104" s="23"/>
      <c r="P104" s="23"/>
      <c r="Q104" s="23"/>
    </row>
    <row r="105" spans="1:17" x14ac:dyDescent="0.3">
      <c r="A105" s="44"/>
      <c r="B105" s="26"/>
      <c r="C105" s="11" t="s">
        <v>18</v>
      </c>
      <c r="D105" s="10" t="s">
        <v>88</v>
      </c>
      <c r="E105" s="10" t="s">
        <v>88</v>
      </c>
      <c r="F105" s="10" t="s">
        <v>88</v>
      </c>
      <c r="G105" s="10" t="s">
        <v>88</v>
      </c>
      <c r="H105" s="10" t="s">
        <v>88</v>
      </c>
      <c r="I105" s="18">
        <v>0</v>
      </c>
      <c r="J105" s="18">
        <v>0</v>
      </c>
      <c r="K105" s="19">
        <v>0</v>
      </c>
      <c r="L105" s="29"/>
      <c r="M105" s="34"/>
      <c r="N105" s="23"/>
      <c r="O105" s="23"/>
      <c r="P105" s="23"/>
      <c r="Q105" s="23"/>
    </row>
    <row r="106" spans="1:17" x14ac:dyDescent="0.3">
      <c r="A106" s="44"/>
      <c r="B106" s="27"/>
      <c r="C106" s="11" t="s">
        <v>72</v>
      </c>
      <c r="D106" s="10" t="s">
        <v>88</v>
      </c>
      <c r="E106" s="10" t="s">
        <v>88</v>
      </c>
      <c r="F106" s="10" t="s">
        <v>88</v>
      </c>
      <c r="G106" s="10" t="s">
        <v>88</v>
      </c>
      <c r="H106" s="10" t="s">
        <v>88</v>
      </c>
      <c r="I106" s="18">
        <v>0</v>
      </c>
      <c r="J106" s="18">
        <v>0</v>
      </c>
      <c r="K106" s="19">
        <v>0</v>
      </c>
      <c r="L106" s="30"/>
      <c r="M106" s="35"/>
      <c r="N106" s="24"/>
      <c r="O106" s="24"/>
      <c r="P106" s="24"/>
      <c r="Q106" s="24"/>
    </row>
    <row r="107" spans="1:17" x14ac:dyDescent="0.3">
      <c r="A107" s="22" t="s">
        <v>99</v>
      </c>
      <c r="B107" s="36" t="s">
        <v>54</v>
      </c>
      <c r="C107" s="9" t="s">
        <v>70</v>
      </c>
      <c r="D107" s="10">
        <v>701</v>
      </c>
      <c r="E107" s="10" t="s">
        <v>84</v>
      </c>
      <c r="F107" s="10" t="s">
        <v>84</v>
      </c>
      <c r="G107" s="4">
        <v>5230010030</v>
      </c>
      <c r="H107" s="4">
        <v>200</v>
      </c>
      <c r="I107" s="17">
        <f>SUM(I108:I112)</f>
        <v>1001000</v>
      </c>
      <c r="J107" s="17">
        <f>SUM(J108:J112)</f>
        <v>1041040</v>
      </c>
      <c r="K107" s="17">
        <f t="shared" ref="K107" si="17">SUM(K108:K112)</f>
        <v>1082681.6000000001</v>
      </c>
      <c r="L107" s="28" t="s">
        <v>10</v>
      </c>
      <c r="M107" s="33" t="s">
        <v>12</v>
      </c>
      <c r="N107" s="22" t="s">
        <v>41</v>
      </c>
      <c r="O107" s="22">
        <v>33</v>
      </c>
      <c r="P107" s="22">
        <v>34</v>
      </c>
      <c r="Q107" s="22">
        <v>35</v>
      </c>
    </row>
    <row r="108" spans="1:17" x14ac:dyDescent="0.3">
      <c r="A108" s="23"/>
      <c r="B108" s="36"/>
      <c r="C108" s="11" t="s">
        <v>16</v>
      </c>
      <c r="D108" s="10" t="s">
        <v>88</v>
      </c>
      <c r="E108" s="10" t="s">
        <v>88</v>
      </c>
      <c r="F108" s="10" t="s">
        <v>88</v>
      </c>
      <c r="G108" s="10" t="s">
        <v>88</v>
      </c>
      <c r="H108" s="10" t="s">
        <v>88</v>
      </c>
      <c r="I108" s="18">
        <v>0</v>
      </c>
      <c r="J108" s="18">
        <v>0</v>
      </c>
      <c r="K108" s="19">
        <v>0</v>
      </c>
      <c r="L108" s="29"/>
      <c r="M108" s="34"/>
      <c r="N108" s="23"/>
      <c r="O108" s="23"/>
      <c r="P108" s="23"/>
      <c r="Q108" s="23"/>
    </row>
    <row r="109" spans="1:17" x14ac:dyDescent="0.3">
      <c r="A109" s="23"/>
      <c r="B109" s="36"/>
      <c r="C109" s="11" t="s">
        <v>17</v>
      </c>
      <c r="D109" s="10" t="s">
        <v>88</v>
      </c>
      <c r="E109" s="10" t="s">
        <v>88</v>
      </c>
      <c r="F109" s="10" t="s">
        <v>88</v>
      </c>
      <c r="G109" s="10" t="s">
        <v>88</v>
      </c>
      <c r="H109" s="10" t="s">
        <v>88</v>
      </c>
      <c r="I109" s="18">
        <v>0</v>
      </c>
      <c r="J109" s="18">
        <v>0</v>
      </c>
      <c r="K109" s="19">
        <v>0</v>
      </c>
      <c r="L109" s="29"/>
      <c r="M109" s="34"/>
      <c r="N109" s="23"/>
      <c r="O109" s="23"/>
      <c r="P109" s="23"/>
      <c r="Q109" s="23"/>
    </row>
    <row r="110" spans="1:17" x14ac:dyDescent="0.3">
      <c r="A110" s="23"/>
      <c r="B110" s="36"/>
      <c r="C110" s="11" t="s">
        <v>71</v>
      </c>
      <c r="D110" s="10">
        <v>701</v>
      </c>
      <c r="E110" s="10" t="s">
        <v>84</v>
      </c>
      <c r="F110" s="10" t="s">
        <v>84</v>
      </c>
      <c r="G110" s="4">
        <v>5230010030</v>
      </c>
      <c r="H110" s="4">
        <v>200</v>
      </c>
      <c r="I110" s="18">
        <v>1001000</v>
      </c>
      <c r="J110" s="19">
        <v>1041040</v>
      </c>
      <c r="K110" s="19">
        <v>1082681.6000000001</v>
      </c>
      <c r="L110" s="29"/>
      <c r="M110" s="34"/>
      <c r="N110" s="23"/>
      <c r="O110" s="23"/>
      <c r="P110" s="23"/>
      <c r="Q110" s="23"/>
    </row>
    <row r="111" spans="1:17" x14ac:dyDescent="0.3">
      <c r="A111" s="23"/>
      <c r="B111" s="36"/>
      <c r="C111" s="11" t="s">
        <v>18</v>
      </c>
      <c r="D111" s="10" t="s">
        <v>88</v>
      </c>
      <c r="E111" s="10" t="s">
        <v>88</v>
      </c>
      <c r="F111" s="10" t="s">
        <v>88</v>
      </c>
      <c r="G111" s="10" t="s">
        <v>88</v>
      </c>
      <c r="H111" s="10" t="s">
        <v>88</v>
      </c>
      <c r="I111" s="18">
        <v>0</v>
      </c>
      <c r="J111" s="18">
        <v>0</v>
      </c>
      <c r="K111" s="19">
        <v>0</v>
      </c>
      <c r="L111" s="29"/>
      <c r="M111" s="34"/>
      <c r="N111" s="23"/>
      <c r="O111" s="23"/>
      <c r="P111" s="23"/>
      <c r="Q111" s="23"/>
    </row>
    <row r="112" spans="1:17" x14ac:dyDescent="0.3">
      <c r="A112" s="23"/>
      <c r="B112" s="36"/>
      <c r="C112" s="11" t="s">
        <v>72</v>
      </c>
      <c r="D112" s="10" t="s">
        <v>88</v>
      </c>
      <c r="E112" s="10" t="s">
        <v>88</v>
      </c>
      <c r="F112" s="10" t="s">
        <v>88</v>
      </c>
      <c r="G112" s="10" t="s">
        <v>88</v>
      </c>
      <c r="H112" s="10" t="s">
        <v>88</v>
      </c>
      <c r="I112" s="18">
        <v>0</v>
      </c>
      <c r="J112" s="18">
        <v>0</v>
      </c>
      <c r="K112" s="19">
        <v>0</v>
      </c>
      <c r="L112" s="30"/>
      <c r="M112" s="35"/>
      <c r="N112" s="24"/>
      <c r="O112" s="24"/>
      <c r="P112" s="24"/>
      <c r="Q112" s="24"/>
    </row>
    <row r="113" spans="1:17" x14ac:dyDescent="0.3">
      <c r="A113" s="43" t="s">
        <v>100</v>
      </c>
      <c r="B113" s="25" t="s">
        <v>49</v>
      </c>
      <c r="C113" s="9" t="s">
        <v>70</v>
      </c>
      <c r="D113" s="10">
        <v>701</v>
      </c>
      <c r="E113" s="10" t="s">
        <v>85</v>
      </c>
      <c r="F113" s="10" t="s">
        <v>87</v>
      </c>
      <c r="G113" s="10" t="s">
        <v>88</v>
      </c>
      <c r="H113" s="10" t="s">
        <v>88</v>
      </c>
      <c r="I113" s="17">
        <f>SUM(I114:I120)</f>
        <v>9285000</v>
      </c>
      <c r="J113" s="17">
        <f>SUM(J114:J120)</f>
        <v>6908400</v>
      </c>
      <c r="K113" s="17">
        <f t="shared" ref="K113" si="18">SUM(K114:K120)</f>
        <v>6932736</v>
      </c>
      <c r="L113" s="28" t="s">
        <v>10</v>
      </c>
      <c r="M113" s="33" t="s">
        <v>22</v>
      </c>
      <c r="N113" s="22" t="s">
        <v>1</v>
      </c>
      <c r="O113" s="22">
        <v>6000</v>
      </c>
      <c r="P113" s="22">
        <v>6050</v>
      </c>
      <c r="Q113" s="22">
        <v>6050</v>
      </c>
    </row>
    <row r="114" spans="1:17" x14ac:dyDescent="0.3">
      <c r="A114" s="44"/>
      <c r="B114" s="26"/>
      <c r="C114" s="11" t="s">
        <v>16</v>
      </c>
      <c r="D114" s="10" t="s">
        <v>88</v>
      </c>
      <c r="E114" s="10" t="s">
        <v>88</v>
      </c>
      <c r="F114" s="10" t="s">
        <v>88</v>
      </c>
      <c r="G114" s="10" t="s">
        <v>88</v>
      </c>
      <c r="H114" s="10" t="s">
        <v>88</v>
      </c>
      <c r="I114" s="18">
        <v>0</v>
      </c>
      <c r="J114" s="18">
        <v>0</v>
      </c>
      <c r="K114" s="19">
        <v>0</v>
      </c>
      <c r="L114" s="29"/>
      <c r="M114" s="34"/>
      <c r="N114" s="23"/>
      <c r="O114" s="23"/>
      <c r="P114" s="23"/>
      <c r="Q114" s="23"/>
    </row>
    <row r="115" spans="1:17" x14ac:dyDescent="0.3">
      <c r="A115" s="44"/>
      <c r="B115" s="26"/>
      <c r="C115" s="11" t="s">
        <v>17</v>
      </c>
      <c r="D115" s="10" t="s">
        <v>88</v>
      </c>
      <c r="E115" s="10" t="s">
        <v>88</v>
      </c>
      <c r="F115" s="10" t="s">
        <v>88</v>
      </c>
      <c r="G115" s="10" t="s">
        <v>88</v>
      </c>
      <c r="H115" s="10" t="s">
        <v>88</v>
      </c>
      <c r="I115" s="18">
        <v>0</v>
      </c>
      <c r="J115" s="18">
        <v>0</v>
      </c>
      <c r="K115" s="19">
        <v>0</v>
      </c>
      <c r="L115" s="29"/>
      <c r="M115" s="34"/>
      <c r="N115" s="23"/>
      <c r="O115" s="23"/>
      <c r="P115" s="23"/>
      <c r="Q115" s="23"/>
    </row>
    <row r="116" spans="1:17" x14ac:dyDescent="0.3">
      <c r="A116" s="44"/>
      <c r="B116" s="26"/>
      <c r="C116" s="37" t="s">
        <v>71</v>
      </c>
      <c r="D116" s="10">
        <v>701</v>
      </c>
      <c r="E116" s="10" t="s">
        <v>85</v>
      </c>
      <c r="F116" s="10" t="s">
        <v>87</v>
      </c>
      <c r="G116" s="5">
        <v>5230010004</v>
      </c>
      <c r="H116" s="12" t="s">
        <v>92</v>
      </c>
      <c r="I116" s="18">
        <f>SUM(I136)</f>
        <v>585000</v>
      </c>
      <c r="J116" s="18">
        <f>SUM(J136)</f>
        <v>608400</v>
      </c>
      <c r="K116" s="18">
        <f>SUM(K136)</f>
        <v>632736</v>
      </c>
      <c r="L116" s="29"/>
      <c r="M116" s="34"/>
      <c r="N116" s="23"/>
      <c r="O116" s="23"/>
      <c r="P116" s="23"/>
      <c r="Q116" s="23"/>
    </row>
    <row r="117" spans="1:17" x14ac:dyDescent="0.3">
      <c r="A117" s="44"/>
      <c r="B117" s="26"/>
      <c r="C117" s="66"/>
      <c r="D117" s="10">
        <v>701</v>
      </c>
      <c r="E117" s="10" t="s">
        <v>85</v>
      </c>
      <c r="F117" s="10" t="s">
        <v>87</v>
      </c>
      <c r="G117" s="10" t="s">
        <v>95</v>
      </c>
      <c r="H117" s="10" t="s">
        <v>89</v>
      </c>
      <c r="I117" s="18">
        <f>SUM(I130)</f>
        <v>600000</v>
      </c>
      <c r="J117" s="18">
        <f>SUM(J130)</f>
        <v>600000</v>
      </c>
      <c r="K117" s="18">
        <f>SUM(K130)</f>
        <v>600000</v>
      </c>
      <c r="L117" s="29"/>
      <c r="M117" s="34"/>
      <c r="N117" s="23"/>
      <c r="O117" s="23"/>
      <c r="P117" s="23"/>
      <c r="Q117" s="23"/>
    </row>
    <row r="118" spans="1:17" x14ac:dyDescent="0.3">
      <c r="A118" s="44"/>
      <c r="B118" s="26"/>
      <c r="C118" s="38"/>
      <c r="D118" s="10">
        <v>701</v>
      </c>
      <c r="E118" s="10" t="s">
        <v>85</v>
      </c>
      <c r="F118" s="10" t="s">
        <v>87</v>
      </c>
      <c r="G118" s="10" t="s">
        <v>90</v>
      </c>
      <c r="H118" s="10" t="s">
        <v>91</v>
      </c>
      <c r="I118" s="18">
        <f>SUM(I124)</f>
        <v>8100000</v>
      </c>
      <c r="J118" s="18">
        <f>SUM(J124)</f>
        <v>5700000</v>
      </c>
      <c r="K118" s="18">
        <f>SUM(K124)</f>
        <v>5700000</v>
      </c>
      <c r="L118" s="29"/>
      <c r="M118" s="34"/>
      <c r="N118" s="23"/>
      <c r="O118" s="23"/>
      <c r="P118" s="23"/>
      <c r="Q118" s="23"/>
    </row>
    <row r="119" spans="1:17" x14ac:dyDescent="0.3">
      <c r="A119" s="44"/>
      <c r="B119" s="26"/>
      <c r="C119" s="11" t="s">
        <v>18</v>
      </c>
      <c r="D119" s="10" t="s">
        <v>88</v>
      </c>
      <c r="E119" s="10" t="s">
        <v>88</v>
      </c>
      <c r="F119" s="10" t="s">
        <v>88</v>
      </c>
      <c r="G119" s="10" t="s">
        <v>88</v>
      </c>
      <c r="H119" s="10" t="s">
        <v>88</v>
      </c>
      <c r="I119" s="18">
        <v>0</v>
      </c>
      <c r="J119" s="18">
        <v>0</v>
      </c>
      <c r="K119" s="19">
        <v>0</v>
      </c>
      <c r="L119" s="29"/>
      <c r="M119" s="34"/>
      <c r="N119" s="23"/>
      <c r="O119" s="23"/>
      <c r="P119" s="23"/>
      <c r="Q119" s="23"/>
    </row>
    <row r="120" spans="1:17" x14ac:dyDescent="0.3">
      <c r="A120" s="44"/>
      <c r="B120" s="27"/>
      <c r="C120" s="11" t="s">
        <v>72</v>
      </c>
      <c r="D120" s="10" t="s">
        <v>88</v>
      </c>
      <c r="E120" s="10" t="s">
        <v>88</v>
      </c>
      <c r="F120" s="10" t="s">
        <v>88</v>
      </c>
      <c r="G120" s="10" t="s">
        <v>88</v>
      </c>
      <c r="H120" s="10" t="s">
        <v>88</v>
      </c>
      <c r="I120" s="18">
        <v>0</v>
      </c>
      <c r="J120" s="18">
        <v>0</v>
      </c>
      <c r="K120" s="19">
        <v>0</v>
      </c>
      <c r="L120" s="30"/>
      <c r="M120" s="35"/>
      <c r="N120" s="24"/>
      <c r="O120" s="24"/>
      <c r="P120" s="24"/>
      <c r="Q120" s="24"/>
    </row>
    <row r="121" spans="1:17" x14ac:dyDescent="0.3">
      <c r="A121" s="22" t="s">
        <v>101</v>
      </c>
      <c r="B121" s="55" t="s">
        <v>55</v>
      </c>
      <c r="C121" s="9" t="s">
        <v>70</v>
      </c>
      <c r="D121" s="10">
        <v>701</v>
      </c>
      <c r="E121" s="10" t="s">
        <v>85</v>
      </c>
      <c r="F121" s="10" t="s">
        <v>87</v>
      </c>
      <c r="G121" s="10" t="s">
        <v>90</v>
      </c>
      <c r="H121" s="10" t="s">
        <v>91</v>
      </c>
      <c r="I121" s="20">
        <f>SUM(I122:I126)</f>
        <v>8100000</v>
      </c>
      <c r="J121" s="20">
        <f>SUM(J122:J126)</f>
        <v>5700000</v>
      </c>
      <c r="K121" s="17">
        <f t="shared" ref="K121" si="19">SUM(K122:K126)</f>
        <v>5700000</v>
      </c>
      <c r="L121" s="28" t="s">
        <v>10</v>
      </c>
      <c r="M121" s="33" t="s">
        <v>23</v>
      </c>
      <c r="N121" s="22" t="s">
        <v>42</v>
      </c>
      <c r="O121" s="22">
        <v>11</v>
      </c>
      <c r="P121" s="22">
        <v>12</v>
      </c>
      <c r="Q121" s="22">
        <v>12</v>
      </c>
    </row>
    <row r="122" spans="1:17" x14ac:dyDescent="0.3">
      <c r="A122" s="23"/>
      <c r="B122" s="56"/>
      <c r="C122" s="11" t="s">
        <v>16</v>
      </c>
      <c r="D122" s="10" t="s">
        <v>88</v>
      </c>
      <c r="E122" s="10" t="s">
        <v>88</v>
      </c>
      <c r="F122" s="10" t="s">
        <v>88</v>
      </c>
      <c r="G122" s="10" t="s">
        <v>88</v>
      </c>
      <c r="H122" s="10" t="s">
        <v>88</v>
      </c>
      <c r="I122" s="21">
        <v>0</v>
      </c>
      <c r="J122" s="21">
        <v>0</v>
      </c>
      <c r="K122" s="19">
        <v>0</v>
      </c>
      <c r="L122" s="29"/>
      <c r="M122" s="34"/>
      <c r="N122" s="23"/>
      <c r="O122" s="23"/>
      <c r="P122" s="23"/>
      <c r="Q122" s="23"/>
    </row>
    <row r="123" spans="1:17" x14ac:dyDescent="0.3">
      <c r="A123" s="23"/>
      <c r="B123" s="56"/>
      <c r="C123" s="11" t="s">
        <v>17</v>
      </c>
      <c r="D123" s="10" t="s">
        <v>88</v>
      </c>
      <c r="E123" s="10" t="s">
        <v>88</v>
      </c>
      <c r="F123" s="10" t="s">
        <v>88</v>
      </c>
      <c r="G123" s="10" t="s">
        <v>88</v>
      </c>
      <c r="H123" s="10" t="s">
        <v>88</v>
      </c>
      <c r="I123" s="21">
        <v>0</v>
      </c>
      <c r="J123" s="21">
        <v>0</v>
      </c>
      <c r="K123" s="19">
        <v>0</v>
      </c>
      <c r="L123" s="29"/>
      <c r="M123" s="34"/>
      <c r="N123" s="23"/>
      <c r="O123" s="23"/>
      <c r="P123" s="23"/>
      <c r="Q123" s="23"/>
    </row>
    <row r="124" spans="1:17" x14ac:dyDescent="0.3">
      <c r="A124" s="23"/>
      <c r="B124" s="56"/>
      <c r="C124" s="11" t="s">
        <v>71</v>
      </c>
      <c r="D124" s="10">
        <v>701</v>
      </c>
      <c r="E124" s="10" t="s">
        <v>85</v>
      </c>
      <c r="F124" s="10" t="s">
        <v>87</v>
      </c>
      <c r="G124" s="10" t="s">
        <v>90</v>
      </c>
      <c r="H124" s="10" t="s">
        <v>91</v>
      </c>
      <c r="I124" s="21">
        <v>8100000</v>
      </c>
      <c r="J124" s="21">
        <v>5700000</v>
      </c>
      <c r="K124" s="21">
        <v>5700000</v>
      </c>
      <c r="L124" s="29"/>
      <c r="M124" s="34"/>
      <c r="N124" s="23"/>
      <c r="O124" s="23"/>
      <c r="P124" s="23"/>
      <c r="Q124" s="23"/>
    </row>
    <row r="125" spans="1:17" x14ac:dyDescent="0.3">
      <c r="A125" s="23"/>
      <c r="B125" s="56"/>
      <c r="C125" s="11" t="s">
        <v>18</v>
      </c>
      <c r="D125" s="10" t="s">
        <v>88</v>
      </c>
      <c r="E125" s="10" t="s">
        <v>88</v>
      </c>
      <c r="F125" s="10" t="s">
        <v>88</v>
      </c>
      <c r="G125" s="10" t="s">
        <v>88</v>
      </c>
      <c r="H125" s="10" t="s">
        <v>88</v>
      </c>
      <c r="I125" s="21">
        <v>0</v>
      </c>
      <c r="J125" s="21">
        <v>0</v>
      </c>
      <c r="K125" s="19">
        <v>0</v>
      </c>
      <c r="L125" s="29"/>
      <c r="M125" s="34"/>
      <c r="N125" s="23"/>
      <c r="O125" s="23"/>
      <c r="P125" s="23"/>
      <c r="Q125" s="23"/>
    </row>
    <row r="126" spans="1:17" x14ac:dyDescent="0.3">
      <c r="A126" s="23"/>
      <c r="B126" s="56"/>
      <c r="C126" s="11" t="s">
        <v>72</v>
      </c>
      <c r="D126" s="10" t="s">
        <v>88</v>
      </c>
      <c r="E126" s="10" t="s">
        <v>88</v>
      </c>
      <c r="F126" s="10" t="s">
        <v>88</v>
      </c>
      <c r="G126" s="10" t="s">
        <v>88</v>
      </c>
      <c r="H126" s="10" t="s">
        <v>88</v>
      </c>
      <c r="I126" s="21">
        <v>0</v>
      </c>
      <c r="J126" s="21">
        <v>0</v>
      </c>
      <c r="K126" s="19">
        <v>0</v>
      </c>
      <c r="L126" s="30"/>
      <c r="M126" s="35"/>
      <c r="N126" s="24"/>
      <c r="O126" s="24"/>
      <c r="P126" s="24"/>
      <c r="Q126" s="24"/>
    </row>
    <row r="127" spans="1:17" x14ac:dyDescent="0.3">
      <c r="A127" s="22" t="s">
        <v>102</v>
      </c>
      <c r="B127" s="55" t="s">
        <v>94</v>
      </c>
      <c r="C127" s="9" t="s">
        <v>70</v>
      </c>
      <c r="D127" s="10">
        <v>701</v>
      </c>
      <c r="E127" s="10" t="s">
        <v>85</v>
      </c>
      <c r="F127" s="10" t="s">
        <v>87</v>
      </c>
      <c r="G127" s="10" t="s">
        <v>95</v>
      </c>
      <c r="H127" s="10" t="s">
        <v>89</v>
      </c>
      <c r="I127" s="20">
        <f>SUM(I128:I132)</f>
        <v>600000</v>
      </c>
      <c r="J127" s="20">
        <f>SUM(J128:J132)</f>
        <v>600000</v>
      </c>
      <c r="K127" s="17">
        <f t="shared" ref="K127" si="20">SUM(K128:K132)</f>
        <v>600000</v>
      </c>
      <c r="L127" s="28" t="s">
        <v>10</v>
      </c>
      <c r="M127" s="33" t="s">
        <v>37</v>
      </c>
      <c r="N127" s="22" t="s">
        <v>44</v>
      </c>
      <c r="O127" s="22">
        <v>3</v>
      </c>
      <c r="P127" s="22">
        <v>4</v>
      </c>
      <c r="Q127" s="22">
        <v>5</v>
      </c>
    </row>
    <row r="128" spans="1:17" x14ac:dyDescent="0.3">
      <c r="A128" s="23"/>
      <c r="B128" s="56"/>
      <c r="C128" s="11" t="s">
        <v>16</v>
      </c>
      <c r="D128" s="10" t="s">
        <v>88</v>
      </c>
      <c r="E128" s="10" t="s">
        <v>88</v>
      </c>
      <c r="F128" s="10" t="s">
        <v>88</v>
      </c>
      <c r="G128" s="10" t="s">
        <v>88</v>
      </c>
      <c r="H128" s="10" t="s">
        <v>88</v>
      </c>
      <c r="I128" s="21">
        <v>0</v>
      </c>
      <c r="J128" s="21">
        <v>0</v>
      </c>
      <c r="K128" s="19">
        <v>0</v>
      </c>
      <c r="L128" s="29"/>
      <c r="M128" s="34"/>
      <c r="N128" s="23"/>
      <c r="O128" s="23"/>
      <c r="P128" s="23"/>
      <c r="Q128" s="23"/>
    </row>
    <row r="129" spans="1:17" x14ac:dyDescent="0.3">
      <c r="A129" s="23"/>
      <c r="B129" s="56"/>
      <c r="C129" s="11" t="s">
        <v>17</v>
      </c>
      <c r="D129" s="10" t="s">
        <v>88</v>
      </c>
      <c r="E129" s="10" t="s">
        <v>88</v>
      </c>
      <c r="F129" s="10" t="s">
        <v>88</v>
      </c>
      <c r="G129" s="10" t="s">
        <v>88</v>
      </c>
      <c r="H129" s="10" t="s">
        <v>88</v>
      </c>
      <c r="I129" s="21">
        <v>0</v>
      </c>
      <c r="J129" s="21">
        <v>0</v>
      </c>
      <c r="K129" s="19">
        <v>0</v>
      </c>
      <c r="L129" s="29"/>
      <c r="M129" s="34"/>
      <c r="N129" s="23"/>
      <c r="O129" s="23"/>
      <c r="P129" s="23"/>
      <c r="Q129" s="23"/>
    </row>
    <row r="130" spans="1:17" x14ac:dyDescent="0.3">
      <c r="A130" s="23"/>
      <c r="B130" s="56"/>
      <c r="C130" s="11" t="s">
        <v>71</v>
      </c>
      <c r="D130" s="10">
        <v>701</v>
      </c>
      <c r="E130" s="10" t="s">
        <v>85</v>
      </c>
      <c r="F130" s="10" t="s">
        <v>87</v>
      </c>
      <c r="G130" s="10" t="s">
        <v>95</v>
      </c>
      <c r="H130" s="10" t="s">
        <v>89</v>
      </c>
      <c r="I130" s="21">
        <v>600000</v>
      </c>
      <c r="J130" s="21">
        <v>600000</v>
      </c>
      <c r="K130" s="21">
        <v>600000</v>
      </c>
      <c r="L130" s="29"/>
      <c r="M130" s="34"/>
      <c r="N130" s="23"/>
      <c r="O130" s="23"/>
      <c r="P130" s="23"/>
      <c r="Q130" s="23"/>
    </row>
    <row r="131" spans="1:17" x14ac:dyDescent="0.3">
      <c r="A131" s="23"/>
      <c r="B131" s="56"/>
      <c r="C131" s="11" t="s">
        <v>18</v>
      </c>
      <c r="D131" s="10" t="s">
        <v>88</v>
      </c>
      <c r="E131" s="10" t="s">
        <v>88</v>
      </c>
      <c r="F131" s="10" t="s">
        <v>88</v>
      </c>
      <c r="G131" s="10" t="s">
        <v>88</v>
      </c>
      <c r="H131" s="10" t="s">
        <v>88</v>
      </c>
      <c r="I131" s="21">
        <v>0</v>
      </c>
      <c r="J131" s="21">
        <v>0</v>
      </c>
      <c r="K131" s="19">
        <v>0</v>
      </c>
      <c r="L131" s="29"/>
      <c r="M131" s="34"/>
      <c r="N131" s="23"/>
      <c r="O131" s="23"/>
      <c r="P131" s="23"/>
      <c r="Q131" s="23"/>
    </row>
    <row r="132" spans="1:17" x14ac:dyDescent="0.3">
      <c r="A132" s="23"/>
      <c r="B132" s="56"/>
      <c r="C132" s="11" t="s">
        <v>72</v>
      </c>
      <c r="D132" s="10" t="s">
        <v>88</v>
      </c>
      <c r="E132" s="10" t="s">
        <v>88</v>
      </c>
      <c r="F132" s="10" t="s">
        <v>88</v>
      </c>
      <c r="G132" s="10" t="s">
        <v>88</v>
      </c>
      <c r="H132" s="10" t="s">
        <v>88</v>
      </c>
      <c r="I132" s="21">
        <v>0</v>
      </c>
      <c r="J132" s="21">
        <v>0</v>
      </c>
      <c r="K132" s="19">
        <v>0</v>
      </c>
      <c r="L132" s="30"/>
      <c r="M132" s="35"/>
      <c r="N132" s="24"/>
      <c r="O132" s="24"/>
      <c r="P132" s="24"/>
      <c r="Q132" s="24"/>
    </row>
    <row r="133" spans="1:17" ht="24" customHeight="1" x14ac:dyDescent="0.3">
      <c r="A133" s="43" t="s">
        <v>103</v>
      </c>
      <c r="B133" s="43" t="s">
        <v>56</v>
      </c>
      <c r="C133" s="9" t="s">
        <v>70</v>
      </c>
      <c r="D133" s="10">
        <v>701</v>
      </c>
      <c r="E133" s="10" t="s">
        <v>85</v>
      </c>
      <c r="F133" s="10" t="s">
        <v>87</v>
      </c>
      <c r="G133" s="5">
        <v>5230010004</v>
      </c>
      <c r="H133" s="12" t="s">
        <v>92</v>
      </c>
      <c r="I133" s="20">
        <f>SUM(I134:I138)</f>
        <v>585000</v>
      </c>
      <c r="J133" s="20">
        <f>SUM(J134:J138)</f>
        <v>608400</v>
      </c>
      <c r="K133" s="17">
        <f t="shared" ref="K133" si="21">SUM(K134:K138)</f>
        <v>632736</v>
      </c>
      <c r="L133" s="28" t="s">
        <v>10</v>
      </c>
      <c r="M133" s="33" t="s">
        <v>36</v>
      </c>
      <c r="N133" s="22" t="s">
        <v>43</v>
      </c>
      <c r="O133" s="22">
        <v>7</v>
      </c>
      <c r="P133" s="22">
        <v>8</v>
      </c>
      <c r="Q133" s="22">
        <v>9</v>
      </c>
    </row>
    <row r="134" spans="1:17" ht="24" customHeight="1" x14ac:dyDescent="0.3">
      <c r="A134" s="43"/>
      <c r="B134" s="43"/>
      <c r="C134" s="11" t="s">
        <v>16</v>
      </c>
      <c r="D134" s="10" t="s">
        <v>88</v>
      </c>
      <c r="E134" s="10" t="s">
        <v>88</v>
      </c>
      <c r="F134" s="10" t="s">
        <v>88</v>
      </c>
      <c r="G134" s="10" t="s">
        <v>88</v>
      </c>
      <c r="H134" s="10" t="s">
        <v>88</v>
      </c>
      <c r="I134" s="21">
        <v>0</v>
      </c>
      <c r="J134" s="21">
        <v>0</v>
      </c>
      <c r="K134" s="19">
        <v>0</v>
      </c>
      <c r="L134" s="29"/>
      <c r="M134" s="34"/>
      <c r="N134" s="23"/>
      <c r="O134" s="23"/>
      <c r="P134" s="23"/>
      <c r="Q134" s="23"/>
    </row>
    <row r="135" spans="1:17" ht="24" customHeight="1" x14ac:dyDescent="0.3">
      <c r="A135" s="43"/>
      <c r="B135" s="43"/>
      <c r="C135" s="11" t="s">
        <v>17</v>
      </c>
      <c r="D135" s="10" t="s">
        <v>88</v>
      </c>
      <c r="E135" s="10" t="s">
        <v>88</v>
      </c>
      <c r="F135" s="10" t="s">
        <v>88</v>
      </c>
      <c r="G135" s="10" t="s">
        <v>88</v>
      </c>
      <c r="H135" s="10" t="s">
        <v>88</v>
      </c>
      <c r="I135" s="21">
        <v>0</v>
      </c>
      <c r="J135" s="21">
        <v>0</v>
      </c>
      <c r="K135" s="19">
        <v>0</v>
      </c>
      <c r="L135" s="29"/>
      <c r="M135" s="34"/>
      <c r="N135" s="23"/>
      <c r="O135" s="23"/>
      <c r="P135" s="23"/>
      <c r="Q135" s="23"/>
    </row>
    <row r="136" spans="1:17" ht="24" customHeight="1" x14ac:dyDescent="0.3">
      <c r="A136" s="43"/>
      <c r="B136" s="43"/>
      <c r="C136" s="11" t="s">
        <v>71</v>
      </c>
      <c r="D136" s="10">
        <v>701</v>
      </c>
      <c r="E136" s="10" t="s">
        <v>85</v>
      </c>
      <c r="F136" s="10" t="s">
        <v>87</v>
      </c>
      <c r="G136" s="5">
        <v>5230010004</v>
      </c>
      <c r="H136" s="12" t="s">
        <v>92</v>
      </c>
      <c r="I136" s="21">
        <v>585000</v>
      </c>
      <c r="J136" s="19">
        <v>608400</v>
      </c>
      <c r="K136" s="19">
        <v>632736</v>
      </c>
      <c r="L136" s="29"/>
      <c r="M136" s="34"/>
      <c r="N136" s="23"/>
      <c r="O136" s="23"/>
      <c r="P136" s="23"/>
      <c r="Q136" s="23"/>
    </row>
    <row r="137" spans="1:17" ht="24" customHeight="1" x14ac:dyDescent="0.3">
      <c r="A137" s="43"/>
      <c r="B137" s="43"/>
      <c r="C137" s="11" t="s">
        <v>18</v>
      </c>
      <c r="D137" s="10" t="s">
        <v>88</v>
      </c>
      <c r="E137" s="10" t="s">
        <v>88</v>
      </c>
      <c r="F137" s="10" t="s">
        <v>88</v>
      </c>
      <c r="G137" s="10" t="s">
        <v>88</v>
      </c>
      <c r="H137" s="10" t="s">
        <v>88</v>
      </c>
      <c r="I137" s="21">
        <v>0</v>
      </c>
      <c r="J137" s="21">
        <v>0</v>
      </c>
      <c r="K137" s="19">
        <v>0</v>
      </c>
      <c r="L137" s="29"/>
      <c r="M137" s="34"/>
      <c r="N137" s="23"/>
      <c r="O137" s="23"/>
      <c r="P137" s="23"/>
      <c r="Q137" s="23"/>
    </row>
    <row r="138" spans="1:17" ht="24" customHeight="1" x14ac:dyDescent="0.3">
      <c r="A138" s="43"/>
      <c r="B138" s="43"/>
      <c r="C138" s="11" t="s">
        <v>72</v>
      </c>
      <c r="D138" s="10" t="s">
        <v>88</v>
      </c>
      <c r="E138" s="10" t="s">
        <v>88</v>
      </c>
      <c r="F138" s="10" t="s">
        <v>88</v>
      </c>
      <c r="G138" s="10" t="s">
        <v>88</v>
      </c>
      <c r="H138" s="10" t="s">
        <v>88</v>
      </c>
      <c r="I138" s="21">
        <v>0</v>
      </c>
      <c r="J138" s="21">
        <v>0</v>
      </c>
      <c r="K138" s="19">
        <v>0</v>
      </c>
      <c r="L138" s="30"/>
      <c r="M138" s="35"/>
      <c r="N138" s="24"/>
      <c r="O138" s="24"/>
      <c r="P138" s="24"/>
      <c r="Q138" s="24"/>
    </row>
  </sheetData>
  <mergeCells count="207">
    <mergeCell ref="C59:C60"/>
    <mergeCell ref="C46:C47"/>
    <mergeCell ref="O113:O120"/>
    <mergeCell ref="P113:P120"/>
    <mergeCell ref="Q113:Q120"/>
    <mergeCell ref="M107:M112"/>
    <mergeCell ref="N107:N112"/>
    <mergeCell ref="O107:O112"/>
    <mergeCell ref="P107:P112"/>
    <mergeCell ref="Q107:Q112"/>
    <mergeCell ref="M101:M106"/>
    <mergeCell ref="N101:N106"/>
    <mergeCell ref="M113:M120"/>
    <mergeCell ref="N113:N120"/>
    <mergeCell ref="P81:P84"/>
    <mergeCell ref="Q81:Q84"/>
    <mergeCell ref="C116:C118"/>
    <mergeCell ref="C97:C98"/>
    <mergeCell ref="C84:C85"/>
    <mergeCell ref="M88:M93"/>
    <mergeCell ref="N88:N93"/>
    <mergeCell ref="O88:O93"/>
    <mergeCell ref="P88:P93"/>
    <mergeCell ref="Q88:Q93"/>
    <mergeCell ref="M133:M138"/>
    <mergeCell ref="N133:N138"/>
    <mergeCell ref="O133:O138"/>
    <mergeCell ref="P133:P138"/>
    <mergeCell ref="Q133:Q138"/>
    <mergeCell ref="M127:M132"/>
    <mergeCell ref="N127:N132"/>
    <mergeCell ref="O127:O132"/>
    <mergeCell ref="P127:P132"/>
    <mergeCell ref="Q127:Q132"/>
    <mergeCell ref="M121:M126"/>
    <mergeCell ref="N121:N126"/>
    <mergeCell ref="O121:O126"/>
    <mergeCell ref="P121:P126"/>
    <mergeCell ref="Q121:Q126"/>
    <mergeCell ref="O101:O106"/>
    <mergeCell ref="P101:P106"/>
    <mergeCell ref="Q101:Q106"/>
    <mergeCell ref="M94:M100"/>
    <mergeCell ref="N94:N100"/>
    <mergeCell ref="O94:O100"/>
    <mergeCell ref="P94:P100"/>
    <mergeCell ref="Q94:Q100"/>
    <mergeCell ref="M85:M87"/>
    <mergeCell ref="N85:N87"/>
    <mergeCell ref="O85:O87"/>
    <mergeCell ref="P85:P87"/>
    <mergeCell ref="Q85:Q87"/>
    <mergeCell ref="Q56:Q62"/>
    <mergeCell ref="M81:M84"/>
    <mergeCell ref="N81:N84"/>
    <mergeCell ref="O81:O84"/>
    <mergeCell ref="P63:P68"/>
    <mergeCell ref="M63:M68"/>
    <mergeCell ref="N75:N80"/>
    <mergeCell ref="O75:O80"/>
    <mergeCell ref="P75:P80"/>
    <mergeCell ref="Q75:Q80"/>
    <mergeCell ref="M75:M80"/>
    <mergeCell ref="N56:N62"/>
    <mergeCell ref="O56:O62"/>
    <mergeCell ref="O69:O74"/>
    <mergeCell ref="P69:P74"/>
    <mergeCell ref="Q69:Q74"/>
    <mergeCell ref="M69:M74"/>
    <mergeCell ref="N53:N55"/>
    <mergeCell ref="O50:O52"/>
    <mergeCell ref="N43:N49"/>
    <mergeCell ref="N63:N68"/>
    <mergeCell ref="O63:O68"/>
    <mergeCell ref="Q43:Q49"/>
    <mergeCell ref="P43:P49"/>
    <mergeCell ref="P37:P42"/>
    <mergeCell ref="Q37:Q42"/>
    <mergeCell ref="O53:O55"/>
    <mergeCell ref="P50:P52"/>
    <mergeCell ref="P53:P55"/>
    <mergeCell ref="Q50:Q52"/>
    <mergeCell ref="Q53:Q55"/>
    <mergeCell ref="Q63:Q68"/>
    <mergeCell ref="P56:P62"/>
    <mergeCell ref="O43:O49"/>
    <mergeCell ref="O37:O42"/>
    <mergeCell ref="L133:L138"/>
    <mergeCell ref="L94:L100"/>
    <mergeCell ref="L101:L106"/>
    <mergeCell ref="L107:L112"/>
    <mergeCell ref="L113:L120"/>
    <mergeCell ref="L121:L126"/>
    <mergeCell ref="L127:L132"/>
    <mergeCell ref="L56:L62"/>
    <mergeCell ref="L69:L74"/>
    <mergeCell ref="L75:L80"/>
    <mergeCell ref="L88:L93"/>
    <mergeCell ref="L85:L87"/>
    <mergeCell ref="L81:L84"/>
    <mergeCell ref="D3:H3"/>
    <mergeCell ref="D4:D5"/>
    <mergeCell ref="E4:E5"/>
    <mergeCell ref="F4:F5"/>
    <mergeCell ref="G4:G5"/>
    <mergeCell ref="H4:H5"/>
    <mergeCell ref="K4:K5"/>
    <mergeCell ref="M4:M5"/>
    <mergeCell ref="I3:K3"/>
    <mergeCell ref="I4:I5"/>
    <mergeCell ref="J4:J5"/>
    <mergeCell ref="O4:Q4"/>
    <mergeCell ref="M3:Q3"/>
    <mergeCell ref="L37:L42"/>
    <mergeCell ref="M37:M42"/>
    <mergeCell ref="N37:N42"/>
    <mergeCell ref="O31:O36"/>
    <mergeCell ref="P31:P36"/>
    <mergeCell ref="Q31:Q36"/>
    <mergeCell ref="N69:N74"/>
    <mergeCell ref="O6:O11"/>
    <mergeCell ref="P6:P11"/>
    <mergeCell ref="Q6:Q11"/>
    <mergeCell ref="Q12:Q17"/>
    <mergeCell ref="O12:O17"/>
    <mergeCell ref="P12:P17"/>
    <mergeCell ref="O24:O30"/>
    <mergeCell ref="P24:P30"/>
    <mergeCell ref="Q18:Q23"/>
    <mergeCell ref="P18:P23"/>
    <mergeCell ref="O18:O23"/>
    <mergeCell ref="Q24:Q30"/>
    <mergeCell ref="M43:M49"/>
    <mergeCell ref="M50:M52"/>
    <mergeCell ref="M53:M55"/>
    <mergeCell ref="A2:Q2"/>
    <mergeCell ref="A1:B1"/>
    <mergeCell ref="C1:Q1"/>
    <mergeCell ref="A133:A138"/>
    <mergeCell ref="B133:B138"/>
    <mergeCell ref="A113:A120"/>
    <mergeCell ref="B113:B120"/>
    <mergeCell ref="A121:A126"/>
    <mergeCell ref="B121:B126"/>
    <mergeCell ref="A127:A132"/>
    <mergeCell ref="B127:B132"/>
    <mergeCell ref="A81:A87"/>
    <mergeCell ref="B81:B87"/>
    <mergeCell ref="A94:A100"/>
    <mergeCell ref="B94:B100"/>
    <mergeCell ref="A107:A112"/>
    <mergeCell ref="B107:B112"/>
    <mergeCell ref="A88:A93"/>
    <mergeCell ref="B88:B93"/>
    <mergeCell ref="A101:A106"/>
    <mergeCell ref="B101:B106"/>
    <mergeCell ref="A69:A74"/>
    <mergeCell ref="B69:B74"/>
    <mergeCell ref="A75:A80"/>
    <mergeCell ref="B75:B80"/>
    <mergeCell ref="A37:A42"/>
    <mergeCell ref="B37:B42"/>
    <mergeCell ref="A43:A49"/>
    <mergeCell ref="B43:B49"/>
    <mergeCell ref="A50:A55"/>
    <mergeCell ref="B50:B55"/>
    <mergeCell ref="N6:N11"/>
    <mergeCell ref="A3:A5"/>
    <mergeCell ref="B3:B5"/>
    <mergeCell ref="C3:C5"/>
    <mergeCell ref="L3:L5"/>
    <mergeCell ref="A56:A62"/>
    <mergeCell ref="B56:B62"/>
    <mergeCell ref="L12:L17"/>
    <mergeCell ref="L18:L23"/>
    <mergeCell ref="L24:L30"/>
    <mergeCell ref="L31:L36"/>
    <mergeCell ref="L43:L49"/>
    <mergeCell ref="A31:A36"/>
    <mergeCell ref="B31:B36"/>
    <mergeCell ref="L6:L11"/>
    <mergeCell ref="A24:A30"/>
    <mergeCell ref="B24:B30"/>
    <mergeCell ref="A63:A68"/>
    <mergeCell ref="B63:B68"/>
    <mergeCell ref="L63:L68"/>
    <mergeCell ref="N4:N5"/>
    <mergeCell ref="A6:A11"/>
    <mergeCell ref="B6:B11"/>
    <mergeCell ref="M12:M17"/>
    <mergeCell ref="N12:N17"/>
    <mergeCell ref="N24:N30"/>
    <mergeCell ref="M18:M23"/>
    <mergeCell ref="M24:M30"/>
    <mergeCell ref="M31:M36"/>
    <mergeCell ref="N18:N23"/>
    <mergeCell ref="M56:M62"/>
    <mergeCell ref="L50:L52"/>
    <mergeCell ref="L53:L55"/>
    <mergeCell ref="M6:M11"/>
    <mergeCell ref="B18:B23"/>
    <mergeCell ref="C27:C28"/>
    <mergeCell ref="A12:A17"/>
    <mergeCell ref="B12:B17"/>
    <mergeCell ref="A18:A23"/>
    <mergeCell ref="N31:N36"/>
    <mergeCell ref="N50:N52"/>
  </mergeCells>
  <pageMargins left="0.7" right="0.7" top="0.75" bottom="0.75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мероприятий МП</vt:lpstr>
      <vt:lpstr>'План мероприятий МП'!Область_печати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Общий_отдел_2</cp:lastModifiedBy>
  <cp:lastPrinted>2023-09-27T03:27:24Z</cp:lastPrinted>
  <dcterms:created xsi:type="dcterms:W3CDTF">2017-07-18T07:11:20Z</dcterms:created>
  <dcterms:modified xsi:type="dcterms:W3CDTF">2024-01-30T06:36:41Z</dcterms:modified>
</cp:coreProperties>
</file>