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Лимиты добычи" sheetId="1" r:id="rId1"/>
    <sheet name="Благородный олень" sheetId="11" r:id="rId2"/>
    <sheet name="Бурый медведь" sheetId="12" r:id="rId3"/>
    <sheet name="Дикий северный олень" sheetId="13" r:id="rId4"/>
    <sheet name="Кабарга" sheetId="14" r:id="rId5"/>
    <sheet name="Косуля" sheetId="15" r:id="rId6"/>
    <sheet name="Лось" sheetId="16" r:id="rId7"/>
    <sheet name="Рысь" sheetId="17" r:id="rId8"/>
    <sheet name="Снежный баран" sheetId="18" r:id="rId9"/>
    <sheet name="Соболь" sheetId="19" r:id="rId10"/>
  </sheets>
  <calcPr calcId="145621"/>
</workbook>
</file>

<file path=xl/calcChain.xml><?xml version="1.0" encoding="utf-8"?>
<calcChain xmlns="http://schemas.openxmlformats.org/spreadsheetml/2006/main">
  <c r="AE687" i="19" l="1"/>
  <c r="AD687" i="19"/>
  <c r="AC687" i="19"/>
  <c r="AB687" i="19"/>
  <c r="AA687" i="19"/>
  <c r="Z687" i="19"/>
  <c r="X687" i="19"/>
  <c r="T687" i="19"/>
  <c r="S687" i="19"/>
  <c r="R687" i="19"/>
  <c r="Q687" i="19"/>
  <c r="P687" i="19"/>
  <c r="O687" i="19"/>
  <c r="U687" i="19" s="1"/>
  <c r="N687" i="19"/>
  <c r="M687" i="19"/>
  <c r="L687" i="19"/>
  <c r="K687" i="19"/>
  <c r="J687" i="19"/>
  <c r="I687" i="19"/>
  <c r="G687" i="19"/>
  <c r="E687" i="19"/>
  <c r="F687" i="19" s="1"/>
  <c r="D687" i="19"/>
  <c r="H687" i="19" s="1"/>
  <c r="C687" i="19"/>
  <c r="Y686" i="19"/>
  <c r="V686" i="19"/>
  <c r="W686" i="19" s="1"/>
  <c r="U686" i="19"/>
  <c r="H686" i="19"/>
  <c r="F686" i="19"/>
  <c r="Y685" i="19"/>
  <c r="V685" i="19"/>
  <c r="W685" i="19" s="1"/>
  <c r="U685" i="19"/>
  <c r="H685" i="19"/>
  <c r="F685" i="19"/>
  <c r="Y684" i="19"/>
  <c r="V684" i="19"/>
  <c r="W684" i="19" s="1"/>
  <c r="U684" i="19"/>
  <c r="H684" i="19"/>
  <c r="F684" i="19"/>
  <c r="Y683" i="19"/>
  <c r="V683" i="19"/>
  <c r="W683" i="19" s="1"/>
  <c r="U683" i="19"/>
  <c r="H683" i="19"/>
  <c r="F683" i="19"/>
  <c r="Y682" i="19"/>
  <c r="V682" i="19"/>
  <c r="W682" i="19" s="1"/>
  <c r="U682" i="19"/>
  <c r="H682" i="19"/>
  <c r="F682" i="19"/>
  <c r="Y681" i="19"/>
  <c r="V681" i="19"/>
  <c r="W681" i="19" s="1"/>
  <c r="U681" i="19"/>
  <c r="H681" i="19"/>
  <c r="F681" i="19"/>
  <c r="Y680" i="19"/>
  <c r="V680" i="19"/>
  <c r="W680" i="19" s="1"/>
  <c r="U680" i="19"/>
  <c r="H680" i="19"/>
  <c r="F680" i="19"/>
  <c r="AE678" i="19"/>
  <c r="AD678" i="19"/>
  <c r="AC678" i="19"/>
  <c r="AB678" i="19"/>
  <c r="AA678" i="19"/>
  <c r="Z678" i="19"/>
  <c r="Y678" i="19"/>
  <c r="X678" i="19"/>
  <c r="T678" i="19"/>
  <c r="S678" i="19"/>
  <c r="R678" i="19"/>
  <c r="Q678" i="19"/>
  <c r="P678" i="19"/>
  <c r="O678" i="19"/>
  <c r="N678" i="19"/>
  <c r="M678" i="19"/>
  <c r="L678" i="19"/>
  <c r="K678" i="19"/>
  <c r="J678" i="19"/>
  <c r="I678" i="19"/>
  <c r="G678" i="19"/>
  <c r="E678" i="19"/>
  <c r="D678" i="19"/>
  <c r="C678" i="19"/>
  <c r="Y677" i="19"/>
  <c r="W677" i="19"/>
  <c r="V677" i="19"/>
  <c r="U677" i="19"/>
  <c r="H677" i="19"/>
  <c r="F677" i="19"/>
  <c r="Y676" i="19"/>
  <c r="V676" i="19"/>
  <c r="V678" i="19" s="1"/>
  <c r="W678" i="19" s="1"/>
  <c r="U676" i="19"/>
  <c r="U678" i="19" s="1"/>
  <c r="H676" i="19"/>
  <c r="H678" i="19" s="1"/>
  <c r="F676" i="19"/>
  <c r="AE674" i="19"/>
  <c r="AD674" i="19"/>
  <c r="AC674" i="19"/>
  <c r="AB674" i="19"/>
  <c r="AA674" i="19"/>
  <c r="Z674" i="19"/>
  <c r="X674" i="19"/>
  <c r="T674" i="19"/>
  <c r="S674" i="19"/>
  <c r="R674" i="19"/>
  <c r="Q674" i="19"/>
  <c r="P674" i="19"/>
  <c r="O674" i="19"/>
  <c r="N674" i="19"/>
  <c r="M674" i="19"/>
  <c r="L674" i="19"/>
  <c r="K674" i="19"/>
  <c r="J674" i="19"/>
  <c r="I674" i="19"/>
  <c r="H674" i="19"/>
  <c r="G674" i="19"/>
  <c r="E674" i="19"/>
  <c r="Y674" i="19" s="1"/>
  <c r="D674" i="19"/>
  <c r="C674" i="19"/>
  <c r="Y673" i="19"/>
  <c r="V673" i="19"/>
  <c r="W673" i="19" s="1"/>
  <c r="U673" i="19"/>
  <c r="H673" i="19"/>
  <c r="F673" i="19"/>
  <c r="Y672" i="19"/>
  <c r="W672" i="19"/>
  <c r="V672" i="19"/>
  <c r="U672" i="19"/>
  <c r="H672" i="19"/>
  <c r="F672" i="19"/>
  <c r="Y671" i="19"/>
  <c r="W671" i="19"/>
  <c r="V671" i="19"/>
  <c r="U671" i="19"/>
  <c r="H671" i="19"/>
  <c r="F671" i="19"/>
  <c r="Y670" i="19"/>
  <c r="W670" i="19"/>
  <c r="V670" i="19"/>
  <c r="U670" i="19"/>
  <c r="H670" i="19"/>
  <c r="F670" i="19"/>
  <c r="Y669" i="19"/>
  <c r="V669" i="19"/>
  <c r="V674" i="19" s="1"/>
  <c r="W674" i="19" s="1"/>
  <c r="U669" i="19"/>
  <c r="H669" i="19"/>
  <c r="F669" i="19"/>
  <c r="AE667" i="19"/>
  <c r="AD667" i="19"/>
  <c r="AC667" i="19"/>
  <c r="AB667" i="19"/>
  <c r="AA667" i="19"/>
  <c r="Z667" i="19"/>
  <c r="X667" i="19"/>
  <c r="T667" i="19"/>
  <c r="S667" i="19"/>
  <c r="R667" i="19"/>
  <c r="Q667" i="19"/>
  <c r="P667" i="19"/>
  <c r="O667" i="19"/>
  <c r="U667" i="19" s="1"/>
  <c r="N667" i="19"/>
  <c r="M667" i="19"/>
  <c r="L667" i="19"/>
  <c r="K667" i="19"/>
  <c r="J667" i="19"/>
  <c r="I667" i="19"/>
  <c r="G667" i="19"/>
  <c r="H667" i="19" s="1"/>
  <c r="F667" i="19"/>
  <c r="E667" i="19"/>
  <c r="Y667" i="19" s="1"/>
  <c r="D667" i="19"/>
  <c r="C667" i="19"/>
  <c r="Y666" i="19"/>
  <c r="W666" i="19"/>
  <c r="V666" i="19"/>
  <c r="U666" i="19"/>
  <c r="H666" i="19"/>
  <c r="F666" i="19"/>
  <c r="Y665" i="19"/>
  <c r="V665" i="19"/>
  <c r="W665" i="19" s="1"/>
  <c r="U665" i="19"/>
  <c r="H665" i="19"/>
  <c r="F665" i="19"/>
  <c r="Y664" i="19"/>
  <c r="W664" i="19"/>
  <c r="V664" i="19"/>
  <c r="U664" i="19"/>
  <c r="H664" i="19"/>
  <c r="F664" i="19"/>
  <c r="Y663" i="19"/>
  <c r="V663" i="19"/>
  <c r="W663" i="19" s="1"/>
  <c r="U663" i="19"/>
  <c r="H663" i="19"/>
  <c r="F663" i="19"/>
  <c r="Y662" i="19"/>
  <c r="W662" i="19"/>
  <c r="V662" i="19"/>
  <c r="U662" i="19"/>
  <c r="H662" i="19"/>
  <c r="F662" i="19"/>
  <c r="Y661" i="19"/>
  <c r="W661" i="19"/>
  <c r="V661" i="19"/>
  <c r="U661" i="19"/>
  <c r="H661" i="19"/>
  <c r="F661" i="19"/>
  <c r="Y660" i="19"/>
  <c r="W660" i="19"/>
  <c r="V660" i="19"/>
  <c r="U660" i="19"/>
  <c r="H660" i="19"/>
  <c r="F660" i="19"/>
  <c r="Y659" i="19"/>
  <c r="V659" i="19"/>
  <c r="W659" i="19" s="1"/>
  <c r="U659" i="19"/>
  <c r="H659" i="19"/>
  <c r="F659" i="19"/>
  <c r="Y658" i="19"/>
  <c r="W658" i="19"/>
  <c r="V658" i="19"/>
  <c r="U658" i="19"/>
  <c r="H658" i="19"/>
  <c r="F658" i="19"/>
  <c r="Y657" i="19"/>
  <c r="W657" i="19"/>
  <c r="V657" i="19"/>
  <c r="U657" i="19"/>
  <c r="H657" i="19"/>
  <c r="F657" i="19"/>
  <c r="Y656" i="19"/>
  <c r="W656" i="19"/>
  <c r="V656" i="19"/>
  <c r="U656" i="19"/>
  <c r="H656" i="19"/>
  <c r="F656" i="19"/>
  <c r="Y655" i="19"/>
  <c r="V655" i="19"/>
  <c r="W655" i="19" s="1"/>
  <c r="U655" i="19"/>
  <c r="H655" i="19"/>
  <c r="F655" i="19"/>
  <c r="Y654" i="19"/>
  <c r="W654" i="19"/>
  <c r="V654" i="19"/>
  <c r="U654" i="19"/>
  <c r="H654" i="19"/>
  <c r="F654" i="19"/>
  <c r="Y653" i="19"/>
  <c r="W653" i="19"/>
  <c r="V653" i="19"/>
  <c r="U653" i="19"/>
  <c r="H653" i="19"/>
  <c r="F653" i="19"/>
  <c r="Y652" i="19"/>
  <c r="W652" i="19"/>
  <c r="V652" i="19"/>
  <c r="U652" i="19"/>
  <c r="H652" i="19"/>
  <c r="F652" i="19"/>
  <c r="Y651" i="19"/>
  <c r="V651" i="19"/>
  <c r="V667" i="19" s="1"/>
  <c r="W667" i="19" s="1"/>
  <c r="U651" i="19"/>
  <c r="H651" i="19"/>
  <c r="F651" i="19"/>
  <c r="AE649" i="19"/>
  <c r="AD649" i="19"/>
  <c r="AC649" i="19"/>
  <c r="AB649" i="19"/>
  <c r="AA649" i="19"/>
  <c r="Z649" i="19"/>
  <c r="X649" i="19"/>
  <c r="T649" i="19"/>
  <c r="S649" i="19"/>
  <c r="R649" i="19"/>
  <c r="Q649" i="19"/>
  <c r="P649" i="19"/>
  <c r="O649" i="19"/>
  <c r="U649" i="19" s="1"/>
  <c r="N649" i="19"/>
  <c r="M649" i="19"/>
  <c r="L649" i="19"/>
  <c r="K649" i="19"/>
  <c r="J649" i="19"/>
  <c r="I649" i="19"/>
  <c r="G649" i="19"/>
  <c r="H649" i="19" s="1"/>
  <c r="F649" i="19"/>
  <c r="E649" i="19"/>
  <c r="D649" i="19"/>
  <c r="C649" i="19"/>
  <c r="Y648" i="19"/>
  <c r="V648" i="19"/>
  <c r="W648" i="19" s="1"/>
  <c r="U648" i="19"/>
  <c r="H648" i="19"/>
  <c r="F648" i="19"/>
  <c r="Y647" i="19"/>
  <c r="V647" i="19"/>
  <c r="W647" i="19" s="1"/>
  <c r="U647" i="19"/>
  <c r="H647" i="19"/>
  <c r="F647" i="19"/>
  <c r="Y646" i="19"/>
  <c r="V646" i="19"/>
  <c r="W646" i="19" s="1"/>
  <c r="U646" i="19"/>
  <c r="H646" i="19"/>
  <c r="F646" i="19"/>
  <c r="Y645" i="19"/>
  <c r="V645" i="19"/>
  <c r="W645" i="19" s="1"/>
  <c r="U645" i="19"/>
  <c r="H645" i="19"/>
  <c r="F645" i="19"/>
  <c r="Y644" i="19"/>
  <c r="V644" i="19"/>
  <c r="W644" i="19" s="1"/>
  <c r="U644" i="19"/>
  <c r="H644" i="19"/>
  <c r="F644" i="19"/>
  <c r="Y643" i="19"/>
  <c r="V643" i="19"/>
  <c r="W643" i="19" s="1"/>
  <c r="U643" i="19"/>
  <c r="H643" i="19"/>
  <c r="F643" i="19"/>
  <c r="Y642" i="19"/>
  <c r="V642" i="19"/>
  <c r="W642" i="19" s="1"/>
  <c r="U642" i="19"/>
  <c r="H642" i="19"/>
  <c r="F642" i="19"/>
  <c r="Y641" i="19"/>
  <c r="V641" i="19"/>
  <c r="W641" i="19" s="1"/>
  <c r="U641" i="19"/>
  <c r="H641" i="19"/>
  <c r="F641" i="19"/>
  <c r="Y640" i="19"/>
  <c r="V640" i="19"/>
  <c r="W640" i="19" s="1"/>
  <c r="U640" i="19"/>
  <c r="H640" i="19"/>
  <c r="F640" i="19"/>
  <c r="Y639" i="19"/>
  <c r="V639" i="19"/>
  <c r="W639" i="19" s="1"/>
  <c r="U639" i="19"/>
  <c r="H639" i="19"/>
  <c r="F639" i="19"/>
  <c r="Y638" i="19"/>
  <c r="V638" i="19"/>
  <c r="W638" i="19" s="1"/>
  <c r="U638" i="19"/>
  <c r="H638" i="19"/>
  <c r="F638" i="19"/>
  <c r="Y637" i="19"/>
  <c r="W637" i="19"/>
  <c r="V637" i="19"/>
  <c r="U637" i="19"/>
  <c r="H637" i="19"/>
  <c r="F637" i="19"/>
  <c r="Y636" i="19"/>
  <c r="V636" i="19"/>
  <c r="W636" i="19" s="1"/>
  <c r="U636" i="19"/>
  <c r="H636" i="19"/>
  <c r="F636" i="19"/>
  <c r="Y635" i="19"/>
  <c r="W635" i="19"/>
  <c r="V635" i="19"/>
  <c r="U635" i="19"/>
  <c r="H635" i="19"/>
  <c r="F635" i="19"/>
  <c r="Y634" i="19"/>
  <c r="V634" i="19"/>
  <c r="W634" i="19" s="1"/>
  <c r="U634" i="19"/>
  <c r="H634" i="19"/>
  <c r="F634" i="19"/>
  <c r="Y633" i="19"/>
  <c r="W633" i="19"/>
  <c r="V633" i="19"/>
  <c r="U633" i="19"/>
  <c r="H633" i="19"/>
  <c r="F633" i="19"/>
  <c r="Y632" i="19"/>
  <c r="V632" i="19"/>
  <c r="W632" i="19" s="1"/>
  <c r="U632" i="19"/>
  <c r="H632" i="19"/>
  <c r="F632" i="19"/>
  <c r="Y631" i="19"/>
  <c r="W631" i="19"/>
  <c r="V631" i="19"/>
  <c r="U631" i="19"/>
  <c r="H631" i="19"/>
  <c r="F631" i="19"/>
  <c r="Y630" i="19"/>
  <c r="V630" i="19"/>
  <c r="W630" i="19" s="1"/>
  <c r="U630" i="19"/>
  <c r="H630" i="19"/>
  <c r="F630" i="19"/>
  <c r="Y629" i="19"/>
  <c r="W629" i="19"/>
  <c r="V629" i="19"/>
  <c r="U629" i="19"/>
  <c r="H629" i="19"/>
  <c r="F629" i="19"/>
  <c r="Y628" i="19"/>
  <c r="V628" i="19"/>
  <c r="W628" i="19" s="1"/>
  <c r="U628" i="19"/>
  <c r="H628" i="19"/>
  <c r="F628" i="19"/>
  <c r="Y627" i="19"/>
  <c r="W627" i="19"/>
  <c r="V627" i="19"/>
  <c r="U627" i="19"/>
  <c r="H627" i="19"/>
  <c r="F627" i="19"/>
  <c r="Y626" i="19"/>
  <c r="V626" i="19"/>
  <c r="W626" i="19" s="1"/>
  <c r="U626" i="19"/>
  <c r="H626" i="19"/>
  <c r="F626" i="19"/>
  <c r="Y625" i="19"/>
  <c r="W625" i="19"/>
  <c r="V625" i="19"/>
  <c r="U625" i="19"/>
  <c r="H625" i="19"/>
  <c r="F625" i="19"/>
  <c r="Y624" i="19"/>
  <c r="V624" i="19"/>
  <c r="W624" i="19" s="1"/>
  <c r="U624" i="19"/>
  <c r="H624" i="19"/>
  <c r="F624" i="19"/>
  <c r="Y623" i="19"/>
  <c r="W623" i="19"/>
  <c r="V623" i="19"/>
  <c r="U623" i="19"/>
  <c r="H623" i="19"/>
  <c r="F623" i="19"/>
  <c r="Y622" i="19"/>
  <c r="V622" i="19"/>
  <c r="U622" i="19"/>
  <c r="H622" i="19"/>
  <c r="F622" i="19"/>
  <c r="AE620" i="19"/>
  <c r="AD620" i="19"/>
  <c r="AC620" i="19"/>
  <c r="AB620" i="19"/>
  <c r="AA620" i="19"/>
  <c r="Z620" i="19"/>
  <c r="X620" i="19"/>
  <c r="T620" i="19"/>
  <c r="S620" i="19"/>
  <c r="R620" i="19"/>
  <c r="Q620" i="19"/>
  <c r="P620" i="19"/>
  <c r="O620" i="19"/>
  <c r="N620" i="19"/>
  <c r="M620" i="19"/>
  <c r="L620" i="19"/>
  <c r="K620" i="19"/>
  <c r="J620" i="19"/>
  <c r="I620" i="19"/>
  <c r="G620" i="19"/>
  <c r="E620" i="19"/>
  <c r="F620" i="19" s="1"/>
  <c r="D620" i="19"/>
  <c r="C620" i="19"/>
  <c r="Y619" i="19"/>
  <c r="V619" i="19"/>
  <c r="W619" i="19" s="1"/>
  <c r="U619" i="19"/>
  <c r="H619" i="19"/>
  <c r="F619" i="19"/>
  <c r="Y618" i="19"/>
  <c r="V618" i="19"/>
  <c r="W618" i="19" s="1"/>
  <c r="U618" i="19"/>
  <c r="H618" i="19"/>
  <c r="F618" i="19"/>
  <c r="Y617" i="19"/>
  <c r="V617" i="19"/>
  <c r="W617" i="19" s="1"/>
  <c r="U617" i="19"/>
  <c r="H617" i="19"/>
  <c r="F617" i="19"/>
  <c r="Y616" i="19"/>
  <c r="V616" i="19"/>
  <c r="W616" i="19" s="1"/>
  <c r="U616" i="19"/>
  <c r="H616" i="19"/>
  <c r="F616" i="19"/>
  <c r="Y615" i="19"/>
  <c r="V615" i="19"/>
  <c r="W615" i="19" s="1"/>
  <c r="U615" i="19"/>
  <c r="H615" i="19"/>
  <c r="F615" i="19"/>
  <c r="Y614" i="19"/>
  <c r="V614" i="19"/>
  <c r="W614" i="19" s="1"/>
  <c r="U614" i="19"/>
  <c r="H614" i="19"/>
  <c r="F614" i="19"/>
  <c r="Y613" i="19"/>
  <c r="V613" i="19"/>
  <c r="W613" i="19" s="1"/>
  <c r="U613" i="19"/>
  <c r="H613" i="19"/>
  <c r="F613" i="19"/>
  <c r="Y612" i="19"/>
  <c r="V612" i="19"/>
  <c r="W612" i="19" s="1"/>
  <c r="U612" i="19"/>
  <c r="H612" i="19"/>
  <c r="F612" i="19"/>
  <c r="Y611" i="19"/>
  <c r="V611" i="19"/>
  <c r="W611" i="19" s="1"/>
  <c r="U611" i="19"/>
  <c r="H611" i="19"/>
  <c r="F611" i="19"/>
  <c r="Y610" i="19"/>
  <c r="V610" i="19"/>
  <c r="W610" i="19" s="1"/>
  <c r="U610" i="19"/>
  <c r="H610" i="19"/>
  <c r="F610" i="19"/>
  <c r="Y609" i="19"/>
  <c r="V609" i="19"/>
  <c r="W609" i="19" s="1"/>
  <c r="U609" i="19"/>
  <c r="H609" i="19"/>
  <c r="F609" i="19"/>
  <c r="Y608" i="19"/>
  <c r="V608" i="19"/>
  <c r="W608" i="19" s="1"/>
  <c r="U608" i="19"/>
  <c r="H608" i="19"/>
  <c r="F608" i="19"/>
  <c r="Y607" i="19"/>
  <c r="V607" i="19"/>
  <c r="W607" i="19" s="1"/>
  <c r="U607" i="19"/>
  <c r="H607" i="19"/>
  <c r="F607" i="19"/>
  <c r="Y606" i="19"/>
  <c r="V606" i="19"/>
  <c r="W606" i="19" s="1"/>
  <c r="U606" i="19"/>
  <c r="H606" i="19"/>
  <c r="F606" i="19"/>
  <c r="Y605" i="19"/>
  <c r="V605" i="19"/>
  <c r="W605" i="19" s="1"/>
  <c r="U605" i="19"/>
  <c r="H605" i="19"/>
  <c r="F605" i="19"/>
  <c r="Y604" i="19"/>
  <c r="V604" i="19"/>
  <c r="W604" i="19" s="1"/>
  <c r="U604" i="19"/>
  <c r="H604" i="19"/>
  <c r="F604" i="19"/>
  <c r="Y603" i="19"/>
  <c r="V603" i="19"/>
  <c r="W603" i="19" s="1"/>
  <c r="U603" i="19"/>
  <c r="H603" i="19"/>
  <c r="F603" i="19"/>
  <c r="Y602" i="19"/>
  <c r="V602" i="19"/>
  <c r="W602" i="19" s="1"/>
  <c r="U602" i="19"/>
  <c r="H602" i="19"/>
  <c r="F602" i="19"/>
  <c r="Y601" i="19"/>
  <c r="V601" i="19"/>
  <c r="W601" i="19" s="1"/>
  <c r="U601" i="19"/>
  <c r="H601" i="19"/>
  <c r="F601" i="19"/>
  <c r="Y600" i="19"/>
  <c r="V600" i="19"/>
  <c r="W600" i="19" s="1"/>
  <c r="U600" i="19"/>
  <c r="H600" i="19"/>
  <c r="F600" i="19"/>
  <c r="Y599" i="19"/>
  <c r="V599" i="19"/>
  <c r="W599" i="19" s="1"/>
  <c r="U599" i="19"/>
  <c r="H599" i="19"/>
  <c r="F599" i="19"/>
  <c r="Y598" i="19"/>
  <c r="V598" i="19"/>
  <c r="W598" i="19" s="1"/>
  <c r="U598" i="19"/>
  <c r="H598" i="19"/>
  <c r="F598" i="19"/>
  <c r="Y597" i="19"/>
  <c r="V597" i="19"/>
  <c r="W597" i="19" s="1"/>
  <c r="U597" i="19"/>
  <c r="H597" i="19"/>
  <c r="F597" i="19"/>
  <c r="Y596" i="19"/>
  <c r="V596" i="19"/>
  <c r="W596" i="19" s="1"/>
  <c r="U596" i="19"/>
  <c r="H596" i="19"/>
  <c r="F596" i="19"/>
  <c r="Y595" i="19"/>
  <c r="V595" i="19"/>
  <c r="W595" i="19" s="1"/>
  <c r="U595" i="19"/>
  <c r="U620" i="19" s="1"/>
  <c r="H595" i="19"/>
  <c r="F595" i="19"/>
  <c r="AE593" i="19"/>
  <c r="AD593" i="19"/>
  <c r="AC593" i="19"/>
  <c r="AB593" i="19"/>
  <c r="AA593" i="19"/>
  <c r="Z593" i="19"/>
  <c r="X593" i="19"/>
  <c r="T593" i="19"/>
  <c r="S593" i="19"/>
  <c r="R593" i="19"/>
  <c r="Q593" i="19"/>
  <c r="P593" i="19"/>
  <c r="O593" i="19"/>
  <c r="N593" i="19"/>
  <c r="M593" i="19"/>
  <c r="L593" i="19"/>
  <c r="K593" i="19"/>
  <c r="J593" i="19"/>
  <c r="I593" i="19"/>
  <c r="G593" i="19"/>
  <c r="E593" i="19"/>
  <c r="D593" i="19"/>
  <c r="C593" i="19"/>
  <c r="Y592" i="19"/>
  <c r="V592" i="19"/>
  <c r="W592" i="19" s="1"/>
  <c r="U592" i="19"/>
  <c r="H592" i="19"/>
  <c r="F592" i="19"/>
  <c r="Y591" i="19"/>
  <c r="V591" i="19"/>
  <c r="W591" i="19" s="1"/>
  <c r="U591" i="19"/>
  <c r="H591" i="19"/>
  <c r="F591" i="19"/>
  <c r="Y590" i="19"/>
  <c r="W590" i="19"/>
  <c r="V590" i="19"/>
  <c r="U590" i="19"/>
  <c r="H590" i="19"/>
  <c r="F590" i="19"/>
  <c r="Y589" i="19"/>
  <c r="V589" i="19"/>
  <c r="W589" i="19" s="1"/>
  <c r="U589" i="19"/>
  <c r="H589" i="19"/>
  <c r="F589" i="19"/>
  <c r="Y588" i="19"/>
  <c r="W588" i="19"/>
  <c r="V588" i="19"/>
  <c r="U588" i="19"/>
  <c r="H588" i="19"/>
  <c r="F588" i="19"/>
  <c r="Y587" i="19"/>
  <c r="V587" i="19"/>
  <c r="W587" i="19" s="1"/>
  <c r="U587" i="19"/>
  <c r="H587" i="19"/>
  <c r="F587" i="19"/>
  <c r="AE585" i="19"/>
  <c r="AD585" i="19"/>
  <c r="AC585" i="19"/>
  <c r="AB585" i="19"/>
  <c r="AA585" i="19"/>
  <c r="Z585" i="19"/>
  <c r="X585" i="19"/>
  <c r="T585" i="19"/>
  <c r="S585" i="19"/>
  <c r="R585" i="19"/>
  <c r="Q585" i="19"/>
  <c r="P585" i="19"/>
  <c r="O585" i="19"/>
  <c r="N585" i="19"/>
  <c r="M585" i="19"/>
  <c r="L585" i="19"/>
  <c r="K585" i="19"/>
  <c r="J585" i="19"/>
  <c r="I585" i="19"/>
  <c r="G585" i="19"/>
  <c r="H585" i="19" s="1"/>
  <c r="E585" i="19"/>
  <c r="D585" i="19"/>
  <c r="C585" i="19"/>
  <c r="Y584" i="19"/>
  <c r="V584" i="19"/>
  <c r="W584" i="19" s="1"/>
  <c r="U584" i="19"/>
  <c r="H584" i="19"/>
  <c r="F584" i="19"/>
  <c r="Y583" i="19"/>
  <c r="V583" i="19"/>
  <c r="W583" i="19" s="1"/>
  <c r="U583" i="19"/>
  <c r="H583" i="19"/>
  <c r="F583" i="19"/>
  <c r="Y582" i="19"/>
  <c r="V582" i="19"/>
  <c r="W582" i="19" s="1"/>
  <c r="U582" i="19"/>
  <c r="H582" i="19"/>
  <c r="F582" i="19"/>
  <c r="Y581" i="19"/>
  <c r="V581" i="19"/>
  <c r="W581" i="19" s="1"/>
  <c r="U581" i="19"/>
  <c r="H581" i="19"/>
  <c r="F581" i="19"/>
  <c r="Y580" i="19"/>
  <c r="V580" i="19"/>
  <c r="W580" i="19" s="1"/>
  <c r="U580" i="19"/>
  <c r="H580" i="19"/>
  <c r="F580" i="19"/>
  <c r="Y579" i="19"/>
  <c r="V579" i="19"/>
  <c r="W579" i="19" s="1"/>
  <c r="U579" i="19"/>
  <c r="H579" i="19"/>
  <c r="F579" i="19"/>
  <c r="Y578" i="19"/>
  <c r="V578" i="19"/>
  <c r="W578" i="19" s="1"/>
  <c r="U578" i="19"/>
  <c r="H578" i="19"/>
  <c r="F578" i="19"/>
  <c r="Y577" i="19"/>
  <c r="V577" i="19"/>
  <c r="W577" i="19" s="1"/>
  <c r="U577" i="19"/>
  <c r="H577" i="19"/>
  <c r="F577" i="19"/>
  <c r="Y576" i="19"/>
  <c r="V576" i="19"/>
  <c r="W576" i="19" s="1"/>
  <c r="U576" i="19"/>
  <c r="H576" i="19"/>
  <c r="F576" i="19"/>
  <c r="Y575" i="19"/>
  <c r="V575" i="19"/>
  <c r="W575" i="19" s="1"/>
  <c r="U575" i="19"/>
  <c r="H575" i="19"/>
  <c r="F575" i="19"/>
  <c r="Y574" i="19"/>
  <c r="V574" i="19"/>
  <c r="W574" i="19" s="1"/>
  <c r="U574" i="19"/>
  <c r="H574" i="19"/>
  <c r="F574" i="19"/>
  <c r="Y573" i="19"/>
  <c r="V573" i="19"/>
  <c r="W573" i="19" s="1"/>
  <c r="U573" i="19"/>
  <c r="H573" i="19"/>
  <c r="F573" i="19"/>
  <c r="Y572" i="19"/>
  <c r="V572" i="19"/>
  <c r="W572" i="19" s="1"/>
  <c r="U572" i="19"/>
  <c r="H572" i="19"/>
  <c r="F572" i="19"/>
  <c r="Y571" i="19"/>
  <c r="V571" i="19"/>
  <c r="W571" i="19" s="1"/>
  <c r="U571" i="19"/>
  <c r="H571" i="19"/>
  <c r="F571" i="19"/>
  <c r="Y570" i="19"/>
  <c r="V570" i="19"/>
  <c r="W570" i="19" s="1"/>
  <c r="U570" i="19"/>
  <c r="H570" i="19"/>
  <c r="F570" i="19"/>
  <c r="Y569" i="19"/>
  <c r="V569" i="19"/>
  <c r="W569" i="19" s="1"/>
  <c r="U569" i="19"/>
  <c r="H569" i="19"/>
  <c r="F569" i="19"/>
  <c r="Y568" i="19"/>
  <c r="V568" i="19"/>
  <c r="W568" i="19" s="1"/>
  <c r="U568" i="19"/>
  <c r="H568" i="19"/>
  <c r="F568" i="19"/>
  <c r="Y567" i="19"/>
  <c r="W567" i="19"/>
  <c r="V567" i="19"/>
  <c r="V585" i="19" s="1"/>
  <c r="W585" i="19" s="1"/>
  <c r="U567" i="19"/>
  <c r="H567" i="19"/>
  <c r="F567" i="19"/>
  <c r="AE565" i="19"/>
  <c r="AD565" i="19"/>
  <c r="AC565" i="19"/>
  <c r="AB565" i="19"/>
  <c r="AA565" i="19"/>
  <c r="Z565" i="19"/>
  <c r="X565" i="19"/>
  <c r="Y565" i="19" s="1"/>
  <c r="T565" i="19"/>
  <c r="S565" i="19"/>
  <c r="R565" i="19"/>
  <c r="Q565" i="19"/>
  <c r="P565" i="19"/>
  <c r="O565" i="19"/>
  <c r="N565" i="19"/>
  <c r="M565" i="19"/>
  <c r="L565" i="19"/>
  <c r="K565" i="19"/>
  <c r="J565" i="19"/>
  <c r="I565" i="19"/>
  <c r="G565" i="19"/>
  <c r="E565" i="19"/>
  <c r="D565" i="19"/>
  <c r="C565" i="19"/>
  <c r="Y564" i="19"/>
  <c r="V564" i="19"/>
  <c r="W564" i="19" s="1"/>
  <c r="U564" i="19"/>
  <c r="H564" i="19"/>
  <c r="F564" i="19"/>
  <c r="Y563" i="19"/>
  <c r="W563" i="19"/>
  <c r="V563" i="19"/>
  <c r="U563" i="19"/>
  <c r="H563" i="19"/>
  <c r="F563" i="19"/>
  <c r="Y562" i="19"/>
  <c r="V562" i="19"/>
  <c r="W562" i="19" s="1"/>
  <c r="U562" i="19"/>
  <c r="H562" i="19"/>
  <c r="F562" i="19"/>
  <c r="Y561" i="19"/>
  <c r="W561" i="19"/>
  <c r="V561" i="19"/>
  <c r="U561" i="19"/>
  <c r="H561" i="19"/>
  <c r="F561" i="19"/>
  <c r="Y560" i="19"/>
  <c r="V560" i="19"/>
  <c r="W560" i="19" s="1"/>
  <c r="U560" i="19"/>
  <c r="H560" i="19"/>
  <c r="F560" i="19"/>
  <c r="Y559" i="19"/>
  <c r="W559" i="19"/>
  <c r="V559" i="19"/>
  <c r="U559" i="19"/>
  <c r="H559" i="19"/>
  <c r="F559" i="19"/>
  <c r="Y558" i="19"/>
  <c r="V558" i="19"/>
  <c r="W558" i="19" s="1"/>
  <c r="U558" i="19"/>
  <c r="H558" i="19"/>
  <c r="F558" i="19"/>
  <c r="Y557" i="19"/>
  <c r="W557" i="19"/>
  <c r="V557" i="19"/>
  <c r="U557" i="19"/>
  <c r="H557" i="19"/>
  <c r="F557" i="19"/>
  <c r="Y556" i="19"/>
  <c r="V556" i="19"/>
  <c r="W556" i="19" s="1"/>
  <c r="U556" i="19"/>
  <c r="H556" i="19"/>
  <c r="F556" i="19"/>
  <c r="Y555" i="19"/>
  <c r="W555" i="19"/>
  <c r="V555" i="19"/>
  <c r="U555" i="19"/>
  <c r="H555" i="19"/>
  <c r="F555" i="19"/>
  <c r="Y554" i="19"/>
  <c r="V554" i="19"/>
  <c r="V565" i="19" s="1"/>
  <c r="W565" i="19" s="1"/>
  <c r="U554" i="19"/>
  <c r="U565" i="19" s="1"/>
  <c r="H554" i="19"/>
  <c r="F554" i="19"/>
  <c r="AE552" i="19"/>
  <c r="AD552" i="19"/>
  <c r="AC552" i="19"/>
  <c r="AB552" i="19"/>
  <c r="AA552" i="19"/>
  <c r="Z552" i="19"/>
  <c r="X552" i="19"/>
  <c r="T552" i="19"/>
  <c r="S552" i="19"/>
  <c r="R552" i="19"/>
  <c r="Q552" i="19"/>
  <c r="P552" i="19"/>
  <c r="O552" i="19"/>
  <c r="N552" i="19"/>
  <c r="M552" i="19"/>
  <c r="L552" i="19"/>
  <c r="K552" i="19"/>
  <c r="J552" i="19"/>
  <c r="I552" i="19"/>
  <c r="G552" i="19"/>
  <c r="H552" i="19" s="1"/>
  <c r="F552" i="19"/>
  <c r="E552" i="19"/>
  <c r="D552" i="19"/>
  <c r="C552" i="19"/>
  <c r="Y551" i="19"/>
  <c r="V551" i="19"/>
  <c r="W551" i="19" s="1"/>
  <c r="U551" i="19"/>
  <c r="H551" i="19"/>
  <c r="F551" i="19"/>
  <c r="Y550" i="19"/>
  <c r="V550" i="19"/>
  <c r="W550" i="19" s="1"/>
  <c r="U550" i="19"/>
  <c r="H550" i="19"/>
  <c r="F550" i="19"/>
  <c r="Y549" i="19"/>
  <c r="V549" i="19"/>
  <c r="W549" i="19" s="1"/>
  <c r="U549" i="19"/>
  <c r="H549" i="19"/>
  <c r="F549" i="19"/>
  <c r="Y548" i="19"/>
  <c r="V548" i="19"/>
  <c r="W548" i="19" s="1"/>
  <c r="U548" i="19"/>
  <c r="H548" i="19"/>
  <c r="F548" i="19"/>
  <c r="Y547" i="19"/>
  <c r="V547" i="19"/>
  <c r="W547" i="19" s="1"/>
  <c r="U547" i="19"/>
  <c r="H547" i="19"/>
  <c r="F547" i="19"/>
  <c r="Y546" i="19"/>
  <c r="V546" i="19"/>
  <c r="W546" i="19" s="1"/>
  <c r="U546" i="19"/>
  <c r="H546" i="19"/>
  <c r="F546" i="19"/>
  <c r="Y545" i="19"/>
  <c r="V545" i="19"/>
  <c r="W545" i="19" s="1"/>
  <c r="U545" i="19"/>
  <c r="H545" i="19"/>
  <c r="F545" i="19"/>
  <c r="Y544" i="19"/>
  <c r="V544" i="19"/>
  <c r="W544" i="19" s="1"/>
  <c r="U544" i="19"/>
  <c r="H544" i="19"/>
  <c r="F544" i="19"/>
  <c r="Y543" i="19"/>
  <c r="V543" i="19"/>
  <c r="W543" i="19" s="1"/>
  <c r="U543" i="19"/>
  <c r="H543" i="19"/>
  <c r="F543" i="19"/>
  <c r="Y542" i="19"/>
  <c r="V542" i="19"/>
  <c r="W542" i="19" s="1"/>
  <c r="U542" i="19"/>
  <c r="H542" i="19"/>
  <c r="F542" i="19"/>
  <c r="Y541" i="19"/>
  <c r="V541" i="19"/>
  <c r="W541" i="19" s="1"/>
  <c r="U541" i="19"/>
  <c r="H541" i="19"/>
  <c r="F541" i="19"/>
  <c r="Y540" i="19"/>
  <c r="V540" i="19"/>
  <c r="W540" i="19" s="1"/>
  <c r="U540" i="19"/>
  <c r="H540" i="19"/>
  <c r="F540" i="19"/>
  <c r="Y539" i="19"/>
  <c r="V539" i="19"/>
  <c r="W539" i="19" s="1"/>
  <c r="U539" i="19"/>
  <c r="H539" i="19"/>
  <c r="F539" i="19"/>
  <c r="Y538" i="19"/>
  <c r="V538" i="19"/>
  <c r="W538" i="19" s="1"/>
  <c r="U538" i="19"/>
  <c r="H538" i="19"/>
  <c r="F538" i="19"/>
  <c r="Y537" i="19"/>
  <c r="V537" i="19"/>
  <c r="W537" i="19" s="1"/>
  <c r="U537" i="19"/>
  <c r="H537" i="19"/>
  <c r="F537" i="19"/>
  <c r="Y536" i="19"/>
  <c r="V536" i="19"/>
  <c r="W536" i="19" s="1"/>
  <c r="U536" i="19"/>
  <c r="H536" i="19"/>
  <c r="F536" i="19"/>
  <c r="Y535" i="19"/>
  <c r="V535" i="19"/>
  <c r="W535" i="19" s="1"/>
  <c r="U535" i="19"/>
  <c r="H535" i="19"/>
  <c r="F535" i="19"/>
  <c r="Y534" i="19"/>
  <c r="V534" i="19"/>
  <c r="W534" i="19" s="1"/>
  <c r="U534" i="19"/>
  <c r="H534" i="19"/>
  <c r="F534" i="19"/>
  <c r="Y533" i="19"/>
  <c r="V533" i="19"/>
  <c r="W533" i="19" s="1"/>
  <c r="U533" i="19"/>
  <c r="H533" i="19"/>
  <c r="F533" i="19"/>
  <c r="AE531" i="19"/>
  <c r="AD531" i="19"/>
  <c r="AC531" i="19"/>
  <c r="AB531" i="19"/>
  <c r="AA531" i="19"/>
  <c r="Z531" i="19"/>
  <c r="X531" i="19"/>
  <c r="T531" i="19"/>
  <c r="S531" i="19"/>
  <c r="R531" i="19"/>
  <c r="Q531" i="19"/>
  <c r="P531" i="19"/>
  <c r="O531" i="19"/>
  <c r="U531" i="19" s="1"/>
  <c r="N531" i="19"/>
  <c r="M531" i="19"/>
  <c r="L531" i="19"/>
  <c r="K531" i="19"/>
  <c r="J531" i="19"/>
  <c r="I531" i="19"/>
  <c r="G531" i="19"/>
  <c r="H531" i="19" s="1"/>
  <c r="F531" i="19"/>
  <c r="E531" i="19"/>
  <c r="Y531" i="19" s="1"/>
  <c r="D531" i="19"/>
  <c r="C531" i="19"/>
  <c r="Y530" i="19"/>
  <c r="V530" i="19"/>
  <c r="W530" i="19" s="1"/>
  <c r="U530" i="19"/>
  <c r="H530" i="19"/>
  <c r="F530" i="19"/>
  <c r="Y529" i="19"/>
  <c r="W529" i="19"/>
  <c r="V529" i="19"/>
  <c r="U529" i="19"/>
  <c r="H529" i="19"/>
  <c r="F529" i="19"/>
  <c r="Y528" i="19"/>
  <c r="W528" i="19"/>
  <c r="V528" i="19"/>
  <c r="U528" i="19"/>
  <c r="H528" i="19"/>
  <c r="F528" i="19"/>
  <c r="Y527" i="19"/>
  <c r="V527" i="19"/>
  <c r="W527" i="19" s="1"/>
  <c r="U527" i="19"/>
  <c r="H527" i="19"/>
  <c r="F527" i="19"/>
  <c r="Y526" i="19"/>
  <c r="V526" i="19"/>
  <c r="W526" i="19" s="1"/>
  <c r="U526" i="19"/>
  <c r="H526" i="19"/>
  <c r="F526" i="19"/>
  <c r="Y525" i="19"/>
  <c r="W525" i="19"/>
  <c r="V525" i="19"/>
  <c r="U525" i="19"/>
  <c r="H525" i="19"/>
  <c r="F525" i="19"/>
  <c r="Y524" i="19"/>
  <c r="W524" i="19"/>
  <c r="V524" i="19"/>
  <c r="U524" i="19"/>
  <c r="H524" i="19"/>
  <c r="F524" i="19"/>
  <c r="Y523" i="19"/>
  <c r="V523" i="19"/>
  <c r="W523" i="19" s="1"/>
  <c r="U523" i="19"/>
  <c r="H523" i="19"/>
  <c r="F523" i="19"/>
  <c r="Y522" i="19"/>
  <c r="V522" i="19"/>
  <c r="W522" i="19" s="1"/>
  <c r="U522" i="19"/>
  <c r="H522" i="19"/>
  <c r="F522" i="19"/>
  <c r="Y521" i="19"/>
  <c r="W521" i="19"/>
  <c r="V521" i="19"/>
  <c r="U521" i="19"/>
  <c r="H521" i="19"/>
  <c r="F521" i="19"/>
  <c r="Y520" i="19"/>
  <c r="W520" i="19"/>
  <c r="V520" i="19"/>
  <c r="U520" i="19"/>
  <c r="H520" i="19"/>
  <c r="F520" i="19"/>
  <c r="Y519" i="19"/>
  <c r="V519" i="19"/>
  <c r="W519" i="19" s="1"/>
  <c r="U519" i="19"/>
  <c r="H519" i="19"/>
  <c r="F519" i="19"/>
  <c r="Y518" i="19"/>
  <c r="V518" i="19"/>
  <c r="W518" i="19" s="1"/>
  <c r="U518" i="19"/>
  <c r="H518" i="19"/>
  <c r="F518" i="19"/>
  <c r="Y517" i="19"/>
  <c r="W517" i="19"/>
  <c r="V517" i="19"/>
  <c r="U517" i="19"/>
  <c r="H517" i="19"/>
  <c r="F517" i="19"/>
  <c r="Y516" i="19"/>
  <c r="W516" i="19"/>
  <c r="V516" i="19"/>
  <c r="U516" i="19"/>
  <c r="H516" i="19"/>
  <c r="F516" i="19"/>
  <c r="Y515" i="19"/>
  <c r="V515" i="19"/>
  <c r="W515" i="19" s="1"/>
  <c r="U515" i="19"/>
  <c r="H515" i="19"/>
  <c r="F515" i="19"/>
  <c r="Y514" i="19"/>
  <c r="V514" i="19"/>
  <c r="W514" i="19" s="1"/>
  <c r="U514" i="19"/>
  <c r="H514" i="19"/>
  <c r="F514" i="19"/>
  <c r="Y513" i="19"/>
  <c r="W513" i="19"/>
  <c r="V513" i="19"/>
  <c r="U513" i="19"/>
  <c r="H513" i="19"/>
  <c r="F513" i="19"/>
  <c r="AE511" i="19"/>
  <c r="AD511" i="19"/>
  <c r="AC511" i="19"/>
  <c r="AB511" i="19"/>
  <c r="AA511" i="19"/>
  <c r="Z511" i="19"/>
  <c r="X511" i="19"/>
  <c r="T511" i="19"/>
  <c r="S511" i="19"/>
  <c r="R511" i="19"/>
  <c r="Q511" i="19"/>
  <c r="P511" i="19"/>
  <c r="O511" i="19"/>
  <c r="N511" i="19"/>
  <c r="M511" i="19"/>
  <c r="L511" i="19"/>
  <c r="K511" i="19"/>
  <c r="J511" i="19"/>
  <c r="I511" i="19"/>
  <c r="G511" i="19"/>
  <c r="H511" i="19" s="1"/>
  <c r="E511" i="19"/>
  <c r="D511" i="19"/>
  <c r="C511" i="19"/>
  <c r="F511" i="19" s="1"/>
  <c r="Y510" i="19"/>
  <c r="V510" i="19"/>
  <c r="W510" i="19" s="1"/>
  <c r="U510" i="19"/>
  <c r="H510" i="19"/>
  <c r="F510" i="19"/>
  <c r="Y509" i="19"/>
  <c r="V509" i="19"/>
  <c r="W509" i="19" s="1"/>
  <c r="U509" i="19"/>
  <c r="H509" i="19"/>
  <c r="F509" i="19"/>
  <c r="Y508" i="19"/>
  <c r="V508" i="19"/>
  <c r="W508" i="19" s="1"/>
  <c r="U508" i="19"/>
  <c r="H508" i="19"/>
  <c r="F508" i="19"/>
  <c r="Y507" i="19"/>
  <c r="V507" i="19"/>
  <c r="W507" i="19" s="1"/>
  <c r="U507" i="19"/>
  <c r="H507" i="19"/>
  <c r="F507" i="19"/>
  <c r="AE505" i="19"/>
  <c r="AD505" i="19"/>
  <c r="AC505" i="19"/>
  <c r="AB505" i="19"/>
  <c r="AA505" i="19"/>
  <c r="Z505" i="19"/>
  <c r="X505" i="19"/>
  <c r="T505" i="19"/>
  <c r="S505" i="19"/>
  <c r="R505" i="19"/>
  <c r="Q505" i="19"/>
  <c r="P505" i="19"/>
  <c r="O505" i="19"/>
  <c r="N505" i="19"/>
  <c r="M505" i="19"/>
  <c r="L505" i="19"/>
  <c r="K505" i="19"/>
  <c r="J505" i="19"/>
  <c r="I505" i="19"/>
  <c r="G505" i="19"/>
  <c r="H505" i="19" s="1"/>
  <c r="E505" i="19"/>
  <c r="F505" i="19" s="1"/>
  <c r="D505" i="19"/>
  <c r="C505" i="19"/>
  <c r="Y504" i="19"/>
  <c r="V504" i="19"/>
  <c r="W504" i="19" s="1"/>
  <c r="U504" i="19"/>
  <c r="H504" i="19"/>
  <c r="F504" i="19"/>
  <c r="Y503" i="19"/>
  <c r="V503" i="19"/>
  <c r="W503" i="19" s="1"/>
  <c r="U503" i="19"/>
  <c r="H503" i="19"/>
  <c r="F503" i="19"/>
  <c r="Y502" i="19"/>
  <c r="V502" i="19"/>
  <c r="W502" i="19" s="1"/>
  <c r="U502" i="19"/>
  <c r="H502" i="19"/>
  <c r="F502" i="19"/>
  <c r="Y501" i="19"/>
  <c r="V501" i="19"/>
  <c r="W501" i="19" s="1"/>
  <c r="U501" i="19"/>
  <c r="H501" i="19"/>
  <c r="F501" i="19"/>
  <c r="Y500" i="19"/>
  <c r="V500" i="19"/>
  <c r="W500" i="19" s="1"/>
  <c r="U500" i="19"/>
  <c r="H500" i="19"/>
  <c r="F500" i="19"/>
  <c r="Y499" i="19"/>
  <c r="V499" i="19"/>
  <c r="W499" i="19" s="1"/>
  <c r="U499" i="19"/>
  <c r="H499" i="19"/>
  <c r="F499" i="19"/>
  <c r="Y498" i="19"/>
  <c r="V498" i="19"/>
  <c r="W498" i="19" s="1"/>
  <c r="U498" i="19"/>
  <c r="H498" i="19"/>
  <c r="F498" i="19"/>
  <c r="Y497" i="19"/>
  <c r="V497" i="19"/>
  <c r="W497" i="19" s="1"/>
  <c r="U497" i="19"/>
  <c r="H497" i="19"/>
  <c r="F497" i="19"/>
  <c r="Y496" i="19"/>
  <c r="V496" i="19"/>
  <c r="W496" i="19" s="1"/>
  <c r="U496" i="19"/>
  <c r="H496" i="19"/>
  <c r="F496" i="19"/>
  <c r="Y495" i="19"/>
  <c r="V495" i="19"/>
  <c r="W495" i="19" s="1"/>
  <c r="U495" i="19"/>
  <c r="H495" i="19"/>
  <c r="F495" i="19"/>
  <c r="Y494" i="19"/>
  <c r="V494" i="19"/>
  <c r="W494" i="19" s="1"/>
  <c r="U494" i="19"/>
  <c r="H494" i="19"/>
  <c r="F494" i="19"/>
  <c r="Y493" i="19"/>
  <c r="V493" i="19"/>
  <c r="W493" i="19" s="1"/>
  <c r="U493" i="19"/>
  <c r="H493" i="19"/>
  <c r="F493" i="19"/>
  <c r="Y492" i="19"/>
  <c r="V492" i="19"/>
  <c r="W492" i="19" s="1"/>
  <c r="U492" i="19"/>
  <c r="H492" i="19"/>
  <c r="F492" i="19"/>
  <c r="Y491" i="19"/>
  <c r="V491" i="19"/>
  <c r="W491" i="19" s="1"/>
  <c r="U491" i="19"/>
  <c r="H491" i="19"/>
  <c r="F491" i="19"/>
  <c r="Y490" i="19"/>
  <c r="W490" i="19"/>
  <c r="V490" i="19"/>
  <c r="U490" i="19"/>
  <c r="H490" i="19"/>
  <c r="F490" i="19"/>
  <c r="Y489" i="19"/>
  <c r="V489" i="19"/>
  <c r="W489" i="19" s="1"/>
  <c r="U489" i="19"/>
  <c r="H489" i="19"/>
  <c r="F489" i="19"/>
  <c r="Y488" i="19"/>
  <c r="W488" i="19"/>
  <c r="V488" i="19"/>
  <c r="U488" i="19"/>
  <c r="H488" i="19"/>
  <c r="F488" i="19"/>
  <c r="Y487" i="19"/>
  <c r="V487" i="19"/>
  <c r="W487" i="19" s="1"/>
  <c r="U487" i="19"/>
  <c r="H487" i="19"/>
  <c r="F487" i="19"/>
  <c r="Y486" i="19"/>
  <c r="W486" i="19"/>
  <c r="V486" i="19"/>
  <c r="U486" i="19"/>
  <c r="H486" i="19"/>
  <c r="F486" i="19"/>
  <c r="Y485" i="19"/>
  <c r="V485" i="19"/>
  <c r="W485" i="19" s="1"/>
  <c r="U485" i="19"/>
  <c r="H485" i="19"/>
  <c r="F485" i="19"/>
  <c r="Y484" i="19"/>
  <c r="W484" i="19"/>
  <c r="V484" i="19"/>
  <c r="V505" i="19" s="1"/>
  <c r="U484" i="19"/>
  <c r="H484" i="19"/>
  <c r="F484" i="19"/>
  <c r="AE482" i="19"/>
  <c r="AD482" i="19"/>
  <c r="AC482" i="19"/>
  <c r="AB482" i="19"/>
  <c r="AA482" i="19"/>
  <c r="Z482" i="19"/>
  <c r="X482" i="19"/>
  <c r="Y482" i="19" s="1"/>
  <c r="T482" i="19"/>
  <c r="S482" i="19"/>
  <c r="R482" i="19"/>
  <c r="Q482" i="19"/>
  <c r="P482" i="19"/>
  <c r="O482" i="19"/>
  <c r="N482" i="19"/>
  <c r="M482" i="19"/>
  <c r="L482" i="19"/>
  <c r="K482" i="19"/>
  <c r="J482" i="19"/>
  <c r="I482" i="19"/>
  <c r="G482" i="19"/>
  <c r="E482" i="19"/>
  <c r="D482" i="19"/>
  <c r="C482" i="19"/>
  <c r="Y481" i="19"/>
  <c r="V481" i="19"/>
  <c r="W481" i="19" s="1"/>
  <c r="U481" i="19"/>
  <c r="H481" i="19"/>
  <c r="F481" i="19"/>
  <c r="Y480" i="19"/>
  <c r="V480" i="19"/>
  <c r="W480" i="19" s="1"/>
  <c r="U480" i="19"/>
  <c r="H480" i="19"/>
  <c r="F480" i="19"/>
  <c r="Y479" i="19"/>
  <c r="V479" i="19"/>
  <c r="W479" i="19" s="1"/>
  <c r="U479" i="19"/>
  <c r="H479" i="19"/>
  <c r="F479" i="19"/>
  <c r="Y478" i="19"/>
  <c r="V478" i="19"/>
  <c r="W478" i="19" s="1"/>
  <c r="U478" i="19"/>
  <c r="H478" i="19"/>
  <c r="F478" i="19"/>
  <c r="Y477" i="19"/>
  <c r="V477" i="19"/>
  <c r="W477" i="19" s="1"/>
  <c r="U477" i="19"/>
  <c r="H477" i="19"/>
  <c r="F477" i="19"/>
  <c r="Y476" i="19"/>
  <c r="V476" i="19"/>
  <c r="W476" i="19" s="1"/>
  <c r="U476" i="19"/>
  <c r="H476" i="19"/>
  <c r="F476" i="19"/>
  <c r="Y475" i="19"/>
  <c r="V475" i="19"/>
  <c r="W475" i="19" s="1"/>
  <c r="U475" i="19"/>
  <c r="H475" i="19"/>
  <c r="F475" i="19"/>
  <c r="Y474" i="19"/>
  <c r="V474" i="19"/>
  <c r="W474" i="19" s="1"/>
  <c r="U474" i="19"/>
  <c r="H474" i="19"/>
  <c r="F474" i="19"/>
  <c r="Y473" i="19"/>
  <c r="V473" i="19"/>
  <c r="W473" i="19" s="1"/>
  <c r="U473" i="19"/>
  <c r="H473" i="19"/>
  <c r="F473" i="19"/>
  <c r="Y472" i="19"/>
  <c r="W472" i="19"/>
  <c r="V472" i="19"/>
  <c r="U472" i="19"/>
  <c r="H472" i="19"/>
  <c r="F472" i="19"/>
  <c r="Y471" i="19"/>
  <c r="V471" i="19"/>
  <c r="W471" i="19" s="1"/>
  <c r="U471" i="19"/>
  <c r="H471" i="19"/>
  <c r="F471" i="19"/>
  <c r="Y470" i="19"/>
  <c r="W470" i="19"/>
  <c r="V470" i="19"/>
  <c r="U470" i="19"/>
  <c r="H470" i="19"/>
  <c r="F470" i="19"/>
  <c r="Y469" i="19"/>
  <c r="V469" i="19"/>
  <c r="W469" i="19" s="1"/>
  <c r="U469" i="19"/>
  <c r="H469" i="19"/>
  <c r="F469" i="19"/>
  <c r="Y468" i="19"/>
  <c r="W468" i="19"/>
  <c r="V468" i="19"/>
  <c r="U468" i="19"/>
  <c r="H468" i="19"/>
  <c r="F468" i="19"/>
  <c r="Y467" i="19"/>
  <c r="V467" i="19"/>
  <c r="W467" i="19" s="1"/>
  <c r="U467" i="19"/>
  <c r="H467" i="19"/>
  <c r="F467" i="19"/>
  <c r="Y466" i="19"/>
  <c r="W466" i="19"/>
  <c r="V466" i="19"/>
  <c r="U466" i="19"/>
  <c r="H466" i="19"/>
  <c r="F466" i="19"/>
  <c r="Y465" i="19"/>
  <c r="V465" i="19"/>
  <c r="W465" i="19" s="1"/>
  <c r="U465" i="19"/>
  <c r="H465" i="19"/>
  <c r="F465" i="19"/>
  <c r="Y464" i="19"/>
  <c r="W464" i="19"/>
  <c r="V464" i="19"/>
  <c r="U464" i="19"/>
  <c r="H464" i="19"/>
  <c r="F464" i="19"/>
  <c r="Y463" i="19"/>
  <c r="V463" i="19"/>
  <c r="W463" i="19" s="1"/>
  <c r="U463" i="19"/>
  <c r="H463" i="19"/>
  <c r="F463" i="19"/>
  <c r="Y462" i="19"/>
  <c r="W462" i="19"/>
  <c r="V462" i="19"/>
  <c r="U462" i="19"/>
  <c r="H462" i="19"/>
  <c r="F462" i="19"/>
  <c r="Y461" i="19"/>
  <c r="V461" i="19"/>
  <c r="W461" i="19" s="1"/>
  <c r="U461" i="19"/>
  <c r="H461" i="19"/>
  <c r="F461" i="19"/>
  <c r="Y460" i="19"/>
  <c r="W460" i="19"/>
  <c r="V460" i="19"/>
  <c r="U460" i="19"/>
  <c r="H460" i="19"/>
  <c r="F460" i="19"/>
  <c r="Y459" i="19"/>
  <c r="V459" i="19"/>
  <c r="W459" i="19" s="1"/>
  <c r="U459" i="19"/>
  <c r="H459" i="19"/>
  <c r="F459" i="19"/>
  <c r="Y458" i="19"/>
  <c r="W458" i="19"/>
  <c r="V458" i="19"/>
  <c r="U458" i="19"/>
  <c r="H458" i="19"/>
  <c r="F458" i="19"/>
  <c r="Y457" i="19"/>
  <c r="V457" i="19"/>
  <c r="W457" i="19" s="1"/>
  <c r="U457" i="19"/>
  <c r="H457" i="19"/>
  <c r="F457" i="19"/>
  <c r="Y456" i="19"/>
  <c r="W456" i="19"/>
  <c r="V456" i="19"/>
  <c r="U456" i="19"/>
  <c r="H456" i="19"/>
  <c r="F456" i="19"/>
  <c r="Y455" i="19"/>
  <c r="V455" i="19"/>
  <c r="W455" i="19" s="1"/>
  <c r="U455" i="19"/>
  <c r="H455" i="19"/>
  <c r="F455" i="19"/>
  <c r="Y454" i="19"/>
  <c r="W454" i="19"/>
  <c r="V454" i="19"/>
  <c r="U454" i="19"/>
  <c r="H454" i="19"/>
  <c r="F454" i="19"/>
  <c r="Y453" i="19"/>
  <c r="V453" i="19"/>
  <c r="W453" i="19" s="1"/>
  <c r="U453" i="19"/>
  <c r="H453" i="19"/>
  <c r="F453" i="19"/>
  <c r="Y452" i="19"/>
  <c r="W452" i="19"/>
  <c r="V452" i="19"/>
  <c r="U452" i="19"/>
  <c r="H452" i="19"/>
  <c r="F452" i="19"/>
  <c r="Y451" i="19"/>
  <c r="V451" i="19"/>
  <c r="W451" i="19" s="1"/>
  <c r="U451" i="19"/>
  <c r="H451" i="19"/>
  <c r="F451" i="19"/>
  <c r="Y450" i="19"/>
  <c r="W450" i="19"/>
  <c r="V450" i="19"/>
  <c r="U450" i="19"/>
  <c r="H450" i="19"/>
  <c r="F450" i="19"/>
  <c r="Y449" i="19"/>
  <c r="V449" i="19"/>
  <c r="W449" i="19" s="1"/>
  <c r="U449" i="19"/>
  <c r="H449" i="19"/>
  <c r="F449" i="19"/>
  <c r="Y448" i="19"/>
  <c r="W448" i="19"/>
  <c r="V448" i="19"/>
  <c r="U448" i="19"/>
  <c r="H448" i="19"/>
  <c r="F448" i="19"/>
  <c r="Y447" i="19"/>
  <c r="V447" i="19"/>
  <c r="W447" i="19" s="1"/>
  <c r="U447" i="19"/>
  <c r="H447" i="19"/>
  <c r="F447" i="19"/>
  <c r="Y446" i="19"/>
  <c r="W446" i="19"/>
  <c r="V446" i="19"/>
  <c r="V482" i="19" s="1"/>
  <c r="W482" i="19" s="1"/>
  <c r="U446" i="19"/>
  <c r="H446" i="19"/>
  <c r="F446" i="19"/>
  <c r="AE444" i="19"/>
  <c r="AD444" i="19"/>
  <c r="AC444" i="19"/>
  <c r="AB444" i="19"/>
  <c r="AA444" i="19"/>
  <c r="Z444" i="19"/>
  <c r="X444" i="19"/>
  <c r="T444" i="19"/>
  <c r="S444" i="19"/>
  <c r="R444" i="19"/>
  <c r="Q444" i="19"/>
  <c r="P444" i="19"/>
  <c r="O444" i="19"/>
  <c r="U444" i="19" s="1"/>
  <c r="N444" i="19"/>
  <c r="M444" i="19"/>
  <c r="L444" i="19"/>
  <c r="K444" i="19"/>
  <c r="J444" i="19"/>
  <c r="I444" i="19"/>
  <c r="G444" i="19"/>
  <c r="E444" i="19"/>
  <c r="Y444" i="19" s="1"/>
  <c r="D444" i="19"/>
  <c r="C444" i="19"/>
  <c r="Y443" i="19"/>
  <c r="V443" i="19"/>
  <c r="W443" i="19" s="1"/>
  <c r="U443" i="19"/>
  <c r="H443" i="19"/>
  <c r="F443" i="19"/>
  <c r="Y442" i="19"/>
  <c r="W442" i="19"/>
  <c r="V442" i="19"/>
  <c r="U442" i="19"/>
  <c r="H442" i="19"/>
  <c r="F442" i="19"/>
  <c r="Y441" i="19"/>
  <c r="W441" i="19"/>
  <c r="V441" i="19"/>
  <c r="U441" i="19"/>
  <c r="H441" i="19"/>
  <c r="F441" i="19"/>
  <c r="Y440" i="19"/>
  <c r="W440" i="19"/>
  <c r="V440" i="19"/>
  <c r="U440" i="19"/>
  <c r="H440" i="19"/>
  <c r="F440" i="19"/>
  <c r="Y439" i="19"/>
  <c r="V439" i="19"/>
  <c r="W439" i="19" s="1"/>
  <c r="U439" i="19"/>
  <c r="H439" i="19"/>
  <c r="F439" i="19"/>
  <c r="Y438" i="19"/>
  <c r="W438" i="19"/>
  <c r="V438" i="19"/>
  <c r="U438" i="19"/>
  <c r="H438" i="19"/>
  <c r="F438" i="19"/>
  <c r="Y437" i="19"/>
  <c r="W437" i="19"/>
  <c r="V437" i="19"/>
  <c r="U437" i="19"/>
  <c r="H437" i="19"/>
  <c r="F437" i="19"/>
  <c r="Y436" i="19"/>
  <c r="W436" i="19"/>
  <c r="V436" i="19"/>
  <c r="U436" i="19"/>
  <c r="H436" i="19"/>
  <c r="F436" i="19"/>
  <c r="Y435" i="19"/>
  <c r="V435" i="19"/>
  <c r="W435" i="19" s="1"/>
  <c r="U435" i="19"/>
  <c r="H435" i="19"/>
  <c r="F435" i="19"/>
  <c r="Y434" i="19"/>
  <c r="W434" i="19"/>
  <c r="V434" i="19"/>
  <c r="V444" i="19" s="1"/>
  <c r="W444" i="19" s="1"/>
  <c r="U434" i="19"/>
  <c r="H434" i="19"/>
  <c r="F434" i="19"/>
  <c r="AE432" i="19"/>
  <c r="AD432" i="19"/>
  <c r="AC432" i="19"/>
  <c r="AB432" i="19"/>
  <c r="AA432" i="19"/>
  <c r="Z432" i="19"/>
  <c r="X432" i="19"/>
  <c r="T432" i="19"/>
  <c r="S432" i="19"/>
  <c r="R432" i="19"/>
  <c r="Q432" i="19"/>
  <c r="P432" i="19"/>
  <c r="O432" i="19"/>
  <c r="N432" i="19"/>
  <c r="M432" i="19"/>
  <c r="L432" i="19"/>
  <c r="K432" i="19"/>
  <c r="J432" i="19"/>
  <c r="I432" i="19"/>
  <c r="G432" i="19"/>
  <c r="E432" i="19"/>
  <c r="F432" i="19" s="1"/>
  <c r="D432" i="19"/>
  <c r="H432" i="19" s="1"/>
  <c r="C432" i="19"/>
  <c r="Y431" i="19"/>
  <c r="V431" i="19"/>
  <c r="W431" i="19" s="1"/>
  <c r="U431" i="19"/>
  <c r="H431" i="19"/>
  <c r="F431" i="19"/>
  <c r="Y430" i="19"/>
  <c r="V430" i="19"/>
  <c r="W430" i="19" s="1"/>
  <c r="U430" i="19"/>
  <c r="H430" i="19"/>
  <c r="F430" i="19"/>
  <c r="Y429" i="19"/>
  <c r="V429" i="19"/>
  <c r="W429" i="19" s="1"/>
  <c r="U429" i="19"/>
  <c r="H429" i="19"/>
  <c r="F429" i="19"/>
  <c r="Y428" i="19"/>
  <c r="V428" i="19"/>
  <c r="W428" i="19" s="1"/>
  <c r="U428" i="19"/>
  <c r="H428" i="19"/>
  <c r="F428" i="19"/>
  <c r="Y427" i="19"/>
  <c r="V427" i="19"/>
  <c r="W427" i="19" s="1"/>
  <c r="U427" i="19"/>
  <c r="H427" i="19"/>
  <c r="F427" i="19"/>
  <c r="Y426" i="19"/>
  <c r="V426" i="19"/>
  <c r="W426" i="19" s="1"/>
  <c r="U426" i="19"/>
  <c r="H426" i="19"/>
  <c r="F426" i="19"/>
  <c r="Y425" i="19"/>
  <c r="V425" i="19"/>
  <c r="W425" i="19" s="1"/>
  <c r="U425" i="19"/>
  <c r="H425" i="19"/>
  <c r="F425" i="19"/>
  <c r="AE423" i="19"/>
  <c r="AD423" i="19"/>
  <c r="AC423" i="19"/>
  <c r="AB423" i="19"/>
  <c r="AA423" i="19"/>
  <c r="Z423" i="19"/>
  <c r="X423" i="19"/>
  <c r="T423" i="19"/>
  <c r="S423" i="19"/>
  <c r="R423" i="19"/>
  <c r="Q423" i="19"/>
  <c r="P423" i="19"/>
  <c r="O423" i="19"/>
  <c r="U423" i="19" s="1"/>
  <c r="N423" i="19"/>
  <c r="M423" i="19"/>
  <c r="L423" i="19"/>
  <c r="K423" i="19"/>
  <c r="J423" i="19"/>
  <c r="I423" i="19"/>
  <c r="G423" i="19"/>
  <c r="E423" i="19"/>
  <c r="F423" i="19" s="1"/>
  <c r="D423" i="19"/>
  <c r="C423" i="19"/>
  <c r="Y422" i="19"/>
  <c r="V422" i="19"/>
  <c r="W422" i="19" s="1"/>
  <c r="U422" i="19"/>
  <c r="H422" i="19"/>
  <c r="F422" i="19"/>
  <c r="Y421" i="19"/>
  <c r="W421" i="19"/>
  <c r="V421" i="19"/>
  <c r="U421" i="19"/>
  <c r="H421" i="19"/>
  <c r="F421" i="19"/>
  <c r="Y420" i="19"/>
  <c r="W420" i="19"/>
  <c r="V420" i="19"/>
  <c r="U420" i="19"/>
  <c r="H420" i="19"/>
  <c r="F420" i="19"/>
  <c r="Y419" i="19"/>
  <c r="W419" i="19"/>
  <c r="V419" i="19"/>
  <c r="U419" i="19"/>
  <c r="H419" i="19"/>
  <c r="F419" i="19"/>
  <c r="Y418" i="19"/>
  <c r="V418" i="19"/>
  <c r="W418" i="19" s="1"/>
  <c r="U418" i="19"/>
  <c r="H418" i="19"/>
  <c r="F418" i="19"/>
  <c r="Y417" i="19"/>
  <c r="W417" i="19"/>
  <c r="V417" i="19"/>
  <c r="U417" i="19"/>
  <c r="H417" i="19"/>
  <c r="F417" i="19"/>
  <c r="Y416" i="19"/>
  <c r="W416" i="19"/>
  <c r="V416" i="19"/>
  <c r="U416" i="19"/>
  <c r="H416" i="19"/>
  <c r="F416" i="19"/>
  <c r="Y415" i="19"/>
  <c r="W415" i="19"/>
  <c r="V415" i="19"/>
  <c r="U415" i="19"/>
  <c r="H415" i="19"/>
  <c r="F415" i="19"/>
  <c r="Y414" i="19"/>
  <c r="V414" i="19"/>
  <c r="W414" i="19" s="1"/>
  <c r="U414" i="19"/>
  <c r="H414" i="19"/>
  <c r="F414" i="19"/>
  <c r="Y413" i="19"/>
  <c r="W413" i="19"/>
  <c r="V413" i="19"/>
  <c r="U413" i="19"/>
  <c r="H413" i="19"/>
  <c r="F413" i="19"/>
  <c r="Y412" i="19"/>
  <c r="W412" i="19"/>
  <c r="V412" i="19"/>
  <c r="U412" i="19"/>
  <c r="H412" i="19"/>
  <c r="F412" i="19"/>
  <c r="Y411" i="19"/>
  <c r="W411" i="19"/>
  <c r="V411" i="19"/>
  <c r="U411" i="19"/>
  <c r="H411" i="19"/>
  <c r="F411" i="19"/>
  <c r="Y410" i="19"/>
  <c r="V410" i="19"/>
  <c r="W410" i="19" s="1"/>
  <c r="U410" i="19"/>
  <c r="H410" i="19"/>
  <c r="F410" i="19"/>
  <c r="Y409" i="19"/>
  <c r="V409" i="19"/>
  <c r="W409" i="19" s="1"/>
  <c r="U409" i="19"/>
  <c r="H409" i="19"/>
  <c r="F409" i="19"/>
  <c r="Y408" i="19"/>
  <c r="W408" i="19"/>
  <c r="V408" i="19"/>
  <c r="U408" i="19"/>
  <c r="H408" i="19"/>
  <c r="F408" i="19"/>
  <c r="Y407" i="19"/>
  <c r="W407" i="19"/>
  <c r="V407" i="19"/>
  <c r="U407" i="19"/>
  <c r="H407" i="19"/>
  <c r="F407" i="19"/>
  <c r="Y406" i="19"/>
  <c r="V406" i="19"/>
  <c r="W406" i="19" s="1"/>
  <c r="U406" i="19"/>
  <c r="H406" i="19"/>
  <c r="F406" i="19"/>
  <c r="Y405" i="19"/>
  <c r="V405" i="19"/>
  <c r="W405" i="19" s="1"/>
  <c r="U405" i="19"/>
  <c r="H405" i="19"/>
  <c r="F405" i="19"/>
  <c r="Y404" i="19"/>
  <c r="W404" i="19"/>
  <c r="V404" i="19"/>
  <c r="U404" i="19"/>
  <c r="H404" i="19"/>
  <c r="F404" i="19"/>
  <c r="Y403" i="19"/>
  <c r="W403" i="19"/>
  <c r="V403" i="19"/>
  <c r="U403" i="19"/>
  <c r="H403" i="19"/>
  <c r="F403" i="19"/>
  <c r="Y402" i="19"/>
  <c r="V402" i="19"/>
  <c r="W402" i="19" s="1"/>
  <c r="U402" i="19"/>
  <c r="H402" i="19"/>
  <c r="F402" i="19"/>
  <c r="Y401" i="19"/>
  <c r="V401" i="19"/>
  <c r="W401" i="19" s="1"/>
  <c r="U401" i="19"/>
  <c r="H401" i="19"/>
  <c r="F401" i="19"/>
  <c r="Y400" i="19"/>
  <c r="W400" i="19"/>
  <c r="V400" i="19"/>
  <c r="U400" i="19"/>
  <c r="H400" i="19"/>
  <c r="F400" i="19"/>
  <c r="Y399" i="19"/>
  <c r="W399" i="19"/>
  <c r="V399" i="19"/>
  <c r="U399" i="19"/>
  <c r="H399" i="19"/>
  <c r="F399" i="19"/>
  <c r="Y398" i="19"/>
  <c r="V398" i="19"/>
  <c r="W398" i="19" s="1"/>
  <c r="U398" i="19"/>
  <c r="H398" i="19"/>
  <c r="F398" i="19"/>
  <c r="Y397" i="19"/>
  <c r="V397" i="19"/>
  <c r="W397" i="19" s="1"/>
  <c r="U397" i="19"/>
  <c r="H397" i="19"/>
  <c r="F397" i="19"/>
  <c r="Y396" i="19"/>
  <c r="W396" i="19"/>
  <c r="V396" i="19"/>
  <c r="U396" i="19"/>
  <c r="H396" i="19"/>
  <c r="F396" i="19"/>
  <c r="Y395" i="19"/>
  <c r="W395" i="19"/>
  <c r="V395" i="19"/>
  <c r="U395" i="19"/>
  <c r="H395" i="19"/>
  <c r="F395" i="19"/>
  <c r="Y394" i="19"/>
  <c r="V394" i="19"/>
  <c r="W394" i="19" s="1"/>
  <c r="U394" i="19"/>
  <c r="H394" i="19"/>
  <c r="F394" i="19"/>
  <c r="Y393" i="19"/>
  <c r="V393" i="19"/>
  <c r="W393" i="19" s="1"/>
  <c r="U393" i="19"/>
  <c r="H393" i="19"/>
  <c r="F393" i="19"/>
  <c r="Y392" i="19"/>
  <c r="W392" i="19"/>
  <c r="V392" i="19"/>
  <c r="U392" i="19"/>
  <c r="H392" i="19"/>
  <c r="F392" i="19"/>
  <c r="Y391" i="19"/>
  <c r="W391" i="19"/>
  <c r="V391" i="19"/>
  <c r="U391" i="19"/>
  <c r="H391" i="19"/>
  <c r="F391" i="19"/>
  <c r="Y390" i="19"/>
  <c r="V390" i="19"/>
  <c r="W390" i="19" s="1"/>
  <c r="U390" i="19"/>
  <c r="H390" i="19"/>
  <c r="F390" i="19"/>
  <c r="Y389" i="19"/>
  <c r="V389" i="19"/>
  <c r="W389" i="19" s="1"/>
  <c r="U389" i="19"/>
  <c r="H389" i="19"/>
  <c r="F389" i="19"/>
  <c r="Y388" i="19"/>
  <c r="W388" i="19"/>
  <c r="V388" i="19"/>
  <c r="U388" i="19"/>
  <c r="H388" i="19"/>
  <c r="F388" i="19"/>
  <c r="Y387" i="19"/>
  <c r="W387" i="19"/>
  <c r="V387" i="19"/>
  <c r="U387" i="19"/>
  <c r="H387" i="19"/>
  <c r="F387" i="19"/>
  <c r="Y386" i="19"/>
  <c r="V386" i="19"/>
  <c r="W386" i="19" s="1"/>
  <c r="U386" i="19"/>
  <c r="H386" i="19"/>
  <c r="F386" i="19"/>
  <c r="Y385" i="19"/>
  <c r="V385" i="19"/>
  <c r="W385" i="19" s="1"/>
  <c r="U385" i="19"/>
  <c r="H385" i="19"/>
  <c r="F385" i="19"/>
  <c r="Y384" i="19"/>
  <c r="W384" i="19"/>
  <c r="V384" i="19"/>
  <c r="U384" i="19"/>
  <c r="H384" i="19"/>
  <c r="F384" i="19"/>
  <c r="Y383" i="19"/>
  <c r="W383" i="19"/>
  <c r="V383" i="19"/>
  <c r="U383" i="19"/>
  <c r="H383" i="19"/>
  <c r="F383" i="19"/>
  <c r="AE381" i="19"/>
  <c r="AD381" i="19"/>
  <c r="AC381" i="19"/>
  <c r="AB381" i="19"/>
  <c r="AA381" i="19"/>
  <c r="Z381" i="19"/>
  <c r="X381" i="19"/>
  <c r="T381" i="19"/>
  <c r="S381" i="19"/>
  <c r="R381" i="19"/>
  <c r="Q381" i="19"/>
  <c r="P381" i="19"/>
  <c r="O381" i="19"/>
  <c r="N381" i="19"/>
  <c r="M381" i="19"/>
  <c r="L381" i="19"/>
  <c r="K381" i="19"/>
  <c r="J381" i="19"/>
  <c r="I381" i="19"/>
  <c r="G381" i="19"/>
  <c r="H381" i="19" s="1"/>
  <c r="E381" i="19"/>
  <c r="F381" i="19" s="1"/>
  <c r="D381" i="19"/>
  <c r="C381" i="19"/>
  <c r="Y380" i="19"/>
  <c r="V380" i="19"/>
  <c r="W380" i="19" s="1"/>
  <c r="U380" i="19"/>
  <c r="H380" i="19"/>
  <c r="F380" i="19"/>
  <c r="Y379" i="19"/>
  <c r="V379" i="19"/>
  <c r="W379" i="19" s="1"/>
  <c r="U379" i="19"/>
  <c r="H379" i="19"/>
  <c r="F379" i="19"/>
  <c r="Y378" i="19"/>
  <c r="V378" i="19"/>
  <c r="W378" i="19" s="1"/>
  <c r="U378" i="19"/>
  <c r="H378" i="19"/>
  <c r="F378" i="19"/>
  <c r="Y377" i="19"/>
  <c r="V377" i="19"/>
  <c r="W377" i="19" s="1"/>
  <c r="U377" i="19"/>
  <c r="H377" i="19"/>
  <c r="F377" i="19"/>
  <c r="Y376" i="19"/>
  <c r="V376" i="19"/>
  <c r="W376" i="19" s="1"/>
  <c r="U376" i="19"/>
  <c r="H376" i="19"/>
  <c r="F376" i="19"/>
  <c r="Y375" i="19"/>
  <c r="V375" i="19"/>
  <c r="W375" i="19" s="1"/>
  <c r="U375" i="19"/>
  <c r="H375" i="19"/>
  <c r="F375" i="19"/>
  <c r="Y374" i="19"/>
  <c r="V374" i="19"/>
  <c r="W374" i="19" s="1"/>
  <c r="U374" i="19"/>
  <c r="H374" i="19"/>
  <c r="F374" i="19"/>
  <c r="Y373" i="19"/>
  <c r="V373" i="19"/>
  <c r="U373" i="19"/>
  <c r="H373" i="19"/>
  <c r="F373" i="19"/>
  <c r="AE371" i="19"/>
  <c r="AD371" i="19"/>
  <c r="AC371" i="19"/>
  <c r="AB371" i="19"/>
  <c r="AA371" i="19"/>
  <c r="Z371" i="19"/>
  <c r="X371" i="19"/>
  <c r="T371" i="19"/>
  <c r="S371" i="19"/>
  <c r="R371" i="19"/>
  <c r="Q371" i="19"/>
  <c r="P371" i="19"/>
  <c r="O371" i="19"/>
  <c r="U371" i="19" s="1"/>
  <c r="N371" i="19"/>
  <c r="M371" i="19"/>
  <c r="L371" i="19"/>
  <c r="K371" i="19"/>
  <c r="J371" i="19"/>
  <c r="I371" i="19"/>
  <c r="G371" i="19"/>
  <c r="E371" i="19"/>
  <c r="F371" i="19" s="1"/>
  <c r="D371" i="19"/>
  <c r="H371" i="19" s="1"/>
  <c r="C371" i="19"/>
  <c r="Y370" i="19"/>
  <c r="V370" i="19"/>
  <c r="W370" i="19" s="1"/>
  <c r="U370" i="19"/>
  <c r="H370" i="19"/>
  <c r="F370" i="19"/>
  <c r="Y369" i="19"/>
  <c r="V369" i="19"/>
  <c r="W369" i="19" s="1"/>
  <c r="U369" i="19"/>
  <c r="H369" i="19"/>
  <c r="F369" i="19"/>
  <c r="Y368" i="19"/>
  <c r="V368" i="19"/>
  <c r="W368" i="19" s="1"/>
  <c r="U368" i="19"/>
  <c r="H368" i="19"/>
  <c r="F368" i="19"/>
  <c r="Y367" i="19"/>
  <c r="V367" i="19"/>
  <c r="W367" i="19" s="1"/>
  <c r="U367" i="19"/>
  <c r="H367" i="19"/>
  <c r="F367" i="19"/>
  <c r="Y366" i="19"/>
  <c r="V366" i="19"/>
  <c r="W366" i="19" s="1"/>
  <c r="U366" i="19"/>
  <c r="H366" i="19"/>
  <c r="F366" i="19"/>
  <c r="Y365" i="19"/>
  <c r="V365" i="19"/>
  <c r="W365" i="19" s="1"/>
  <c r="U365" i="19"/>
  <c r="H365" i="19"/>
  <c r="F365" i="19"/>
  <c r="Y364" i="19"/>
  <c r="V364" i="19"/>
  <c r="W364" i="19" s="1"/>
  <c r="U364" i="19"/>
  <c r="H364" i="19"/>
  <c r="F364" i="19"/>
  <c r="Y363" i="19"/>
  <c r="V363" i="19"/>
  <c r="W363" i="19" s="1"/>
  <c r="U363" i="19"/>
  <c r="H363" i="19"/>
  <c r="F363" i="19"/>
  <c r="AE361" i="19"/>
  <c r="AD361" i="19"/>
  <c r="AC361" i="19"/>
  <c r="AB361" i="19"/>
  <c r="AA361" i="19"/>
  <c r="Z361" i="19"/>
  <c r="X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G361" i="19"/>
  <c r="E361" i="19"/>
  <c r="F361" i="19" s="1"/>
  <c r="D361" i="19"/>
  <c r="C361" i="19"/>
  <c r="Y360" i="19"/>
  <c r="W360" i="19"/>
  <c r="V360" i="19"/>
  <c r="U360" i="19"/>
  <c r="H360" i="19"/>
  <c r="F360" i="19"/>
  <c r="Y359" i="19"/>
  <c r="V359" i="19"/>
  <c r="W359" i="19" s="1"/>
  <c r="U359" i="19"/>
  <c r="H359" i="19"/>
  <c r="F359" i="19"/>
  <c r="Y358" i="19"/>
  <c r="W358" i="19"/>
  <c r="V358" i="19"/>
  <c r="U358" i="19"/>
  <c r="H358" i="19"/>
  <c r="F358" i="19"/>
  <c r="Y357" i="19"/>
  <c r="V357" i="19"/>
  <c r="W357" i="19" s="1"/>
  <c r="U357" i="19"/>
  <c r="H357" i="19"/>
  <c r="F357" i="19"/>
  <c r="Y356" i="19"/>
  <c r="W356" i="19"/>
  <c r="V356" i="19"/>
  <c r="U356" i="19"/>
  <c r="H356" i="19"/>
  <c r="F356" i="19"/>
  <c r="Y355" i="19"/>
  <c r="V355" i="19"/>
  <c r="W355" i="19" s="1"/>
  <c r="U355" i="19"/>
  <c r="H355" i="19"/>
  <c r="F355" i="19"/>
  <c r="Y354" i="19"/>
  <c r="W354" i="19"/>
  <c r="V354" i="19"/>
  <c r="U354" i="19"/>
  <c r="H354" i="19"/>
  <c r="F354" i="19"/>
  <c r="Y353" i="19"/>
  <c r="V353" i="19"/>
  <c r="W353" i="19" s="1"/>
  <c r="U353" i="19"/>
  <c r="H353" i="19"/>
  <c r="F353" i="19"/>
  <c r="Y352" i="19"/>
  <c r="W352" i="19"/>
  <c r="V352" i="19"/>
  <c r="U352" i="19"/>
  <c r="H352" i="19"/>
  <c r="F352" i="19"/>
  <c r="Y351" i="19"/>
  <c r="V351" i="19"/>
  <c r="W351" i="19" s="1"/>
  <c r="U351" i="19"/>
  <c r="H351" i="19"/>
  <c r="F351" i="19"/>
  <c r="Y350" i="19"/>
  <c r="W350" i="19"/>
  <c r="V350" i="19"/>
  <c r="U350" i="19"/>
  <c r="H350" i="19"/>
  <c r="F350" i="19"/>
  <c r="Y349" i="19"/>
  <c r="V349" i="19"/>
  <c r="W349" i="19" s="1"/>
  <c r="U349" i="19"/>
  <c r="H349" i="19"/>
  <c r="F349" i="19"/>
  <c r="Y348" i="19"/>
  <c r="W348" i="19"/>
  <c r="V348" i="19"/>
  <c r="U348" i="19"/>
  <c r="H348" i="19"/>
  <c r="F348" i="19"/>
  <c r="Y347" i="19"/>
  <c r="V347" i="19"/>
  <c r="W347" i="19" s="1"/>
  <c r="U347" i="19"/>
  <c r="H347" i="19"/>
  <c r="F347" i="19"/>
  <c r="Y346" i="19"/>
  <c r="W346" i="19"/>
  <c r="V346" i="19"/>
  <c r="U346" i="19"/>
  <c r="H346" i="19"/>
  <c r="F346" i="19"/>
  <c r="Y345" i="19"/>
  <c r="V345" i="19"/>
  <c r="W345" i="19" s="1"/>
  <c r="U345" i="19"/>
  <c r="H345" i="19"/>
  <c r="F345" i="19"/>
  <c r="Y344" i="19"/>
  <c r="W344" i="19"/>
  <c r="V344" i="19"/>
  <c r="U344" i="19"/>
  <c r="H344" i="19"/>
  <c r="F344" i="19"/>
  <c r="Y343" i="19"/>
  <c r="V343" i="19"/>
  <c r="W343" i="19" s="1"/>
  <c r="U343" i="19"/>
  <c r="H343" i="19"/>
  <c r="F343" i="19"/>
  <c r="Y342" i="19"/>
  <c r="W342" i="19"/>
  <c r="V342" i="19"/>
  <c r="U342" i="19"/>
  <c r="H342" i="19"/>
  <c r="F342" i="19"/>
  <c r="Y341" i="19"/>
  <c r="V341" i="19"/>
  <c r="W341" i="19" s="1"/>
  <c r="U341" i="19"/>
  <c r="H341" i="19"/>
  <c r="F341" i="19"/>
  <c r="Y340" i="19"/>
  <c r="W340" i="19"/>
  <c r="V340" i="19"/>
  <c r="U340" i="19"/>
  <c r="H340" i="19"/>
  <c r="F340" i="19"/>
  <c r="Y339" i="19"/>
  <c r="V339" i="19"/>
  <c r="V361" i="19" s="1"/>
  <c r="W361" i="19" s="1"/>
  <c r="U339" i="19"/>
  <c r="H339" i="19"/>
  <c r="F339" i="19"/>
  <c r="AE337" i="19"/>
  <c r="AD337" i="19"/>
  <c r="AC337" i="19"/>
  <c r="AB337" i="19"/>
  <c r="AA337" i="19"/>
  <c r="Z337" i="19"/>
  <c r="X337" i="19"/>
  <c r="T337" i="19"/>
  <c r="S337" i="19"/>
  <c r="R337" i="19"/>
  <c r="Q337" i="19"/>
  <c r="P337" i="19"/>
  <c r="O337" i="19"/>
  <c r="U337" i="19" s="1"/>
  <c r="N337" i="19"/>
  <c r="M337" i="19"/>
  <c r="L337" i="19"/>
  <c r="K337" i="19"/>
  <c r="J337" i="19"/>
  <c r="I337" i="19"/>
  <c r="G337" i="19"/>
  <c r="H337" i="19" s="1"/>
  <c r="E337" i="19"/>
  <c r="Y337" i="19" s="1"/>
  <c r="D337" i="19"/>
  <c r="C337" i="19"/>
  <c r="Y336" i="19"/>
  <c r="W336" i="19"/>
  <c r="V336" i="19"/>
  <c r="U336" i="19"/>
  <c r="H336" i="19"/>
  <c r="F336" i="19"/>
  <c r="Y335" i="19"/>
  <c r="V335" i="19"/>
  <c r="W335" i="19" s="1"/>
  <c r="U335" i="19"/>
  <c r="H335" i="19"/>
  <c r="F335" i="19"/>
  <c r="Y334" i="19"/>
  <c r="W334" i="19"/>
  <c r="V334" i="19"/>
  <c r="U334" i="19"/>
  <c r="H334" i="19"/>
  <c r="F334" i="19"/>
  <c r="Y333" i="19"/>
  <c r="V333" i="19"/>
  <c r="W333" i="19" s="1"/>
  <c r="U333" i="19"/>
  <c r="H333" i="19"/>
  <c r="F333" i="19"/>
  <c r="Y332" i="19"/>
  <c r="W332" i="19"/>
  <c r="V332" i="19"/>
  <c r="U332" i="19"/>
  <c r="H332" i="19"/>
  <c r="F332" i="19"/>
  <c r="AE330" i="19"/>
  <c r="AD330" i="19"/>
  <c r="AC330" i="19"/>
  <c r="AB330" i="19"/>
  <c r="AA330" i="19"/>
  <c r="Z330" i="19"/>
  <c r="X330" i="19"/>
  <c r="T330" i="19"/>
  <c r="S330" i="19"/>
  <c r="R330" i="19"/>
  <c r="Q330" i="19"/>
  <c r="P330" i="19"/>
  <c r="O330" i="19"/>
  <c r="N330" i="19"/>
  <c r="M330" i="19"/>
  <c r="L330" i="19"/>
  <c r="K330" i="19"/>
  <c r="J330" i="19"/>
  <c r="I330" i="19"/>
  <c r="G330" i="19"/>
  <c r="E330" i="19"/>
  <c r="F330" i="19" s="1"/>
  <c r="D330" i="19"/>
  <c r="H330" i="19" s="1"/>
  <c r="C330" i="19"/>
  <c r="Y329" i="19"/>
  <c r="W329" i="19"/>
  <c r="V329" i="19"/>
  <c r="U329" i="19"/>
  <c r="H329" i="19"/>
  <c r="F329" i="19"/>
  <c r="Y328" i="19"/>
  <c r="W328" i="19"/>
  <c r="V328" i="19"/>
  <c r="U328" i="19"/>
  <c r="H328" i="19"/>
  <c r="F328" i="19"/>
  <c r="Y327" i="19"/>
  <c r="V327" i="19"/>
  <c r="W327" i="19" s="1"/>
  <c r="U327" i="19"/>
  <c r="H327" i="19"/>
  <c r="F327" i="19"/>
  <c r="Y326" i="19"/>
  <c r="W326" i="19"/>
  <c r="V326" i="19"/>
  <c r="U326" i="19"/>
  <c r="H326" i="19"/>
  <c r="F326" i="19"/>
  <c r="Y325" i="19"/>
  <c r="W325" i="19"/>
  <c r="V325" i="19"/>
  <c r="U325" i="19"/>
  <c r="H325" i="19"/>
  <c r="F325" i="19"/>
  <c r="Y324" i="19"/>
  <c r="W324" i="19"/>
  <c r="V324" i="19"/>
  <c r="U324" i="19"/>
  <c r="H324" i="19"/>
  <c r="F324" i="19"/>
  <c r="Y323" i="19"/>
  <c r="V323" i="19"/>
  <c r="W323" i="19" s="1"/>
  <c r="U323" i="19"/>
  <c r="H323" i="19"/>
  <c r="F323" i="19"/>
  <c r="Y322" i="19"/>
  <c r="W322" i="19"/>
  <c r="V322" i="19"/>
  <c r="U322" i="19"/>
  <c r="H322" i="19"/>
  <c r="F322" i="19"/>
  <c r="Y321" i="19"/>
  <c r="W321" i="19"/>
  <c r="V321" i="19"/>
  <c r="U321" i="19"/>
  <c r="H321" i="19"/>
  <c r="F321" i="19"/>
  <c r="Y320" i="19"/>
  <c r="W320" i="19"/>
  <c r="V320" i="19"/>
  <c r="U320" i="19"/>
  <c r="H320" i="19"/>
  <c r="F320" i="19"/>
  <c r="Y319" i="19"/>
  <c r="V319" i="19"/>
  <c r="W319" i="19" s="1"/>
  <c r="U319" i="19"/>
  <c r="H319" i="19"/>
  <c r="F319" i="19"/>
  <c r="Y318" i="19"/>
  <c r="W318" i="19"/>
  <c r="V318" i="19"/>
  <c r="U318" i="19"/>
  <c r="H318" i="19"/>
  <c r="F318" i="19"/>
  <c r="Y317" i="19"/>
  <c r="W317" i="19"/>
  <c r="V317" i="19"/>
  <c r="U317" i="19"/>
  <c r="H317" i="19"/>
  <c r="F317" i="19"/>
  <c r="Y316" i="19"/>
  <c r="W316" i="19"/>
  <c r="V316" i="19"/>
  <c r="U316" i="19"/>
  <c r="H316" i="19"/>
  <c r="F316" i="19"/>
  <c r="AE314" i="19"/>
  <c r="AD314" i="19"/>
  <c r="AC314" i="19"/>
  <c r="AB314" i="19"/>
  <c r="AA314" i="19"/>
  <c r="Z314" i="19"/>
  <c r="X314" i="19"/>
  <c r="T314" i="19"/>
  <c r="S314" i="19"/>
  <c r="R314" i="19"/>
  <c r="Q314" i="19"/>
  <c r="P314" i="19"/>
  <c r="O314" i="19"/>
  <c r="N314" i="19"/>
  <c r="M314" i="19"/>
  <c r="L314" i="19"/>
  <c r="K314" i="19"/>
  <c r="J314" i="19"/>
  <c r="I314" i="19"/>
  <c r="G314" i="19"/>
  <c r="H314" i="19" s="1"/>
  <c r="E314" i="19"/>
  <c r="D314" i="19"/>
  <c r="C314" i="19"/>
  <c r="Y313" i="19"/>
  <c r="V313" i="19"/>
  <c r="W313" i="19" s="1"/>
  <c r="U313" i="19"/>
  <c r="H313" i="19"/>
  <c r="F313" i="19"/>
  <c r="Y312" i="19"/>
  <c r="W312" i="19"/>
  <c r="V312" i="19"/>
  <c r="U312" i="19"/>
  <c r="H312" i="19"/>
  <c r="F312" i="19"/>
  <c r="Y311" i="19"/>
  <c r="V311" i="19"/>
  <c r="W311" i="19" s="1"/>
  <c r="U311" i="19"/>
  <c r="H311" i="19"/>
  <c r="F311" i="19"/>
  <c r="Y310" i="19"/>
  <c r="W310" i="19"/>
  <c r="V310" i="19"/>
  <c r="U310" i="19"/>
  <c r="H310" i="19"/>
  <c r="F310" i="19"/>
  <c r="Y309" i="19"/>
  <c r="V309" i="19"/>
  <c r="W309" i="19" s="1"/>
  <c r="U309" i="19"/>
  <c r="H309" i="19"/>
  <c r="F309" i="19"/>
  <c r="Y308" i="19"/>
  <c r="W308" i="19"/>
  <c r="V308" i="19"/>
  <c r="U308" i="19"/>
  <c r="H308" i="19"/>
  <c r="F308" i="19"/>
  <c r="Y307" i="19"/>
  <c r="V307" i="19"/>
  <c r="W307" i="19" s="1"/>
  <c r="U307" i="19"/>
  <c r="H307" i="19"/>
  <c r="F307" i="19"/>
  <c r="Y306" i="19"/>
  <c r="W306" i="19"/>
  <c r="V306" i="19"/>
  <c r="U306" i="19"/>
  <c r="H306" i="19"/>
  <c r="F306" i="19"/>
  <c r="Y305" i="19"/>
  <c r="V305" i="19"/>
  <c r="W305" i="19" s="1"/>
  <c r="U305" i="19"/>
  <c r="H305" i="19"/>
  <c r="F305" i="19"/>
  <c r="Y304" i="19"/>
  <c r="W304" i="19"/>
  <c r="V304" i="19"/>
  <c r="U304" i="19"/>
  <c r="H304" i="19"/>
  <c r="F304" i="19"/>
  <c r="Y303" i="19"/>
  <c r="V303" i="19"/>
  <c r="W303" i="19" s="1"/>
  <c r="U303" i="19"/>
  <c r="H303" i="19"/>
  <c r="F303" i="19"/>
  <c r="Y302" i="19"/>
  <c r="W302" i="19"/>
  <c r="V302" i="19"/>
  <c r="U302" i="19"/>
  <c r="H302" i="19"/>
  <c r="F302" i="19"/>
  <c r="Y301" i="19"/>
  <c r="V301" i="19"/>
  <c r="W301" i="19" s="1"/>
  <c r="U301" i="19"/>
  <c r="H301" i="19"/>
  <c r="F301" i="19"/>
  <c r="Y300" i="19"/>
  <c r="W300" i="19"/>
  <c r="V300" i="19"/>
  <c r="U300" i="19"/>
  <c r="H300" i="19"/>
  <c r="F300" i="19"/>
  <c r="Y299" i="19"/>
  <c r="V299" i="19"/>
  <c r="W299" i="19" s="1"/>
  <c r="U299" i="19"/>
  <c r="H299" i="19"/>
  <c r="F299" i="19"/>
  <c r="Y298" i="19"/>
  <c r="W298" i="19"/>
  <c r="V298" i="19"/>
  <c r="U298" i="19"/>
  <c r="H298" i="19"/>
  <c r="F298" i="19"/>
  <c r="Y297" i="19"/>
  <c r="V297" i="19"/>
  <c r="W297" i="19" s="1"/>
  <c r="U297" i="19"/>
  <c r="H297" i="19"/>
  <c r="F297" i="19"/>
  <c r="Y296" i="19"/>
  <c r="W296" i="19"/>
  <c r="V296" i="19"/>
  <c r="U296" i="19"/>
  <c r="H296" i="19"/>
  <c r="F296" i="19"/>
  <c r="Y295" i="19"/>
  <c r="V295" i="19"/>
  <c r="W295" i="19" s="1"/>
  <c r="U295" i="19"/>
  <c r="H295" i="19"/>
  <c r="F295" i="19"/>
  <c r="Y294" i="19"/>
  <c r="W294" i="19"/>
  <c r="V294" i="19"/>
  <c r="U294" i="19"/>
  <c r="H294" i="19"/>
  <c r="F294" i="19"/>
  <c r="AE292" i="19"/>
  <c r="AD292" i="19"/>
  <c r="AC292" i="19"/>
  <c r="AB292" i="19"/>
  <c r="AA292" i="19"/>
  <c r="Z292" i="19"/>
  <c r="X292" i="19"/>
  <c r="T292" i="19"/>
  <c r="S292" i="19"/>
  <c r="R292" i="19"/>
  <c r="Q292" i="19"/>
  <c r="P292" i="19"/>
  <c r="O292" i="19"/>
  <c r="N292" i="19"/>
  <c r="M292" i="19"/>
  <c r="L292" i="19"/>
  <c r="K292" i="19"/>
  <c r="J292" i="19"/>
  <c r="I292" i="19"/>
  <c r="G292" i="19"/>
  <c r="H292" i="19" s="1"/>
  <c r="F292" i="19"/>
  <c r="E292" i="19"/>
  <c r="D292" i="19"/>
  <c r="C292" i="19"/>
  <c r="Y291" i="19"/>
  <c r="V291" i="19"/>
  <c r="W291" i="19" s="1"/>
  <c r="U291" i="19"/>
  <c r="H291" i="19"/>
  <c r="F291" i="19"/>
  <c r="Y290" i="19"/>
  <c r="V290" i="19"/>
  <c r="W290" i="19" s="1"/>
  <c r="U290" i="19"/>
  <c r="H290" i="19"/>
  <c r="F290" i="19"/>
  <c r="Y289" i="19"/>
  <c r="V289" i="19"/>
  <c r="W289" i="19" s="1"/>
  <c r="U289" i="19"/>
  <c r="H289" i="19"/>
  <c r="F289" i="19"/>
  <c r="Y288" i="19"/>
  <c r="V288" i="19"/>
  <c r="W288" i="19" s="1"/>
  <c r="U288" i="19"/>
  <c r="H288" i="19"/>
  <c r="F288" i="19"/>
  <c r="Y287" i="19"/>
  <c r="V287" i="19"/>
  <c r="W287" i="19" s="1"/>
  <c r="U287" i="19"/>
  <c r="H287" i="19"/>
  <c r="F287" i="19"/>
  <c r="Y286" i="19"/>
  <c r="V286" i="19"/>
  <c r="W286" i="19" s="1"/>
  <c r="U286" i="19"/>
  <c r="H286" i="19"/>
  <c r="F286" i="19"/>
  <c r="Y285" i="19"/>
  <c r="V285" i="19"/>
  <c r="W285" i="19" s="1"/>
  <c r="U285" i="19"/>
  <c r="H285" i="19"/>
  <c r="F285" i="19"/>
  <c r="Y284" i="19"/>
  <c r="V284" i="19"/>
  <c r="W284" i="19" s="1"/>
  <c r="U284" i="19"/>
  <c r="H284" i="19"/>
  <c r="F284" i="19"/>
  <c r="Y283" i="19"/>
  <c r="V283" i="19"/>
  <c r="W283" i="19" s="1"/>
  <c r="U283" i="19"/>
  <c r="H283" i="19"/>
  <c r="F283" i="19"/>
  <c r="Y282" i="19"/>
  <c r="V282" i="19"/>
  <c r="W282" i="19" s="1"/>
  <c r="U282" i="19"/>
  <c r="H282" i="19"/>
  <c r="F282" i="19"/>
  <c r="Y281" i="19"/>
  <c r="V281" i="19"/>
  <c r="W281" i="19" s="1"/>
  <c r="U281" i="19"/>
  <c r="H281" i="19"/>
  <c r="F281" i="19"/>
  <c r="Y280" i="19"/>
  <c r="V280" i="19"/>
  <c r="W280" i="19" s="1"/>
  <c r="U280" i="19"/>
  <c r="H280" i="19"/>
  <c r="F280" i="19"/>
  <c r="Y279" i="19"/>
  <c r="V279" i="19"/>
  <c r="W279" i="19" s="1"/>
  <c r="U279" i="19"/>
  <c r="H279" i="19"/>
  <c r="F279" i="19"/>
  <c r="Y278" i="19"/>
  <c r="V278" i="19"/>
  <c r="W278" i="19" s="1"/>
  <c r="U278" i="19"/>
  <c r="H278" i="19"/>
  <c r="F278" i="19"/>
  <c r="Y277" i="19"/>
  <c r="V277" i="19"/>
  <c r="W277" i="19" s="1"/>
  <c r="U277" i="19"/>
  <c r="H277" i="19"/>
  <c r="F277" i="19"/>
  <c r="Y276" i="19"/>
  <c r="V276" i="19"/>
  <c r="W276" i="19" s="1"/>
  <c r="U276" i="19"/>
  <c r="H276" i="19"/>
  <c r="F276" i="19"/>
  <c r="Y275" i="19"/>
  <c r="V275" i="19"/>
  <c r="W275" i="19" s="1"/>
  <c r="U275" i="19"/>
  <c r="H275" i="19"/>
  <c r="F275" i="19"/>
  <c r="Y274" i="19"/>
  <c r="V274" i="19"/>
  <c r="W274" i="19" s="1"/>
  <c r="U274" i="19"/>
  <c r="H274" i="19"/>
  <c r="F274" i="19"/>
  <c r="Y273" i="19"/>
  <c r="V273" i="19"/>
  <c r="W273" i="19" s="1"/>
  <c r="U273" i="19"/>
  <c r="H273" i="19"/>
  <c r="F273" i="19"/>
  <c r="Y272" i="19"/>
  <c r="V272" i="19"/>
  <c r="W272" i="19" s="1"/>
  <c r="U272" i="19"/>
  <c r="H272" i="19"/>
  <c r="F272" i="19"/>
  <c r="Y271" i="19"/>
  <c r="V271" i="19"/>
  <c r="W271" i="19" s="1"/>
  <c r="U271" i="19"/>
  <c r="H271" i="19"/>
  <c r="F271" i="19"/>
  <c r="Y270" i="19"/>
  <c r="W270" i="19"/>
  <c r="V270" i="19"/>
  <c r="U270" i="19"/>
  <c r="H270" i="19"/>
  <c r="F270" i="19"/>
  <c r="Y269" i="19"/>
  <c r="V269" i="19"/>
  <c r="W269" i="19" s="1"/>
  <c r="U269" i="19"/>
  <c r="H269" i="19"/>
  <c r="F269" i="19"/>
  <c r="Y268" i="19"/>
  <c r="W268" i="19"/>
  <c r="V268" i="19"/>
  <c r="U268" i="19"/>
  <c r="H268" i="19"/>
  <c r="F268" i="19"/>
  <c r="Y267" i="19"/>
  <c r="V267" i="19"/>
  <c r="W267" i="19" s="1"/>
  <c r="U267" i="19"/>
  <c r="H267" i="19"/>
  <c r="F267" i="19"/>
  <c r="Y266" i="19"/>
  <c r="W266" i="19"/>
  <c r="V266" i="19"/>
  <c r="U266" i="19"/>
  <c r="H266" i="19"/>
  <c r="F266" i="19"/>
  <c r="Y265" i="19"/>
  <c r="V265" i="19"/>
  <c r="W265" i="19" s="1"/>
  <c r="U265" i="19"/>
  <c r="H265" i="19"/>
  <c r="F265" i="19"/>
  <c r="Y264" i="19"/>
  <c r="W264" i="19"/>
  <c r="V264" i="19"/>
  <c r="U264" i="19"/>
  <c r="H264" i="19"/>
  <c r="F264" i="19"/>
  <c r="Y263" i="19"/>
  <c r="V263" i="19"/>
  <c r="W263" i="19" s="1"/>
  <c r="U263" i="19"/>
  <c r="H263" i="19"/>
  <c r="F263" i="19"/>
  <c r="Y262" i="19"/>
  <c r="W262" i="19"/>
  <c r="V262" i="19"/>
  <c r="U262" i="19"/>
  <c r="H262" i="19"/>
  <c r="F262" i="19"/>
  <c r="Y261" i="19"/>
  <c r="V261" i="19"/>
  <c r="W261" i="19" s="1"/>
  <c r="U261" i="19"/>
  <c r="H261" i="19"/>
  <c r="F261" i="19"/>
  <c r="Y260" i="19"/>
  <c r="W260" i="19"/>
  <c r="V260" i="19"/>
  <c r="U260" i="19"/>
  <c r="H260" i="19"/>
  <c r="F260" i="19"/>
  <c r="Y259" i="19"/>
  <c r="V259" i="19"/>
  <c r="W259" i="19" s="1"/>
  <c r="U259" i="19"/>
  <c r="H259" i="19"/>
  <c r="F259" i="19"/>
  <c r="Y258" i="19"/>
  <c r="W258" i="19"/>
  <c r="V258" i="19"/>
  <c r="U258" i="19"/>
  <c r="H258" i="19"/>
  <c r="F258" i="19"/>
  <c r="Y257" i="19"/>
  <c r="V257" i="19"/>
  <c r="W257" i="19" s="1"/>
  <c r="U257" i="19"/>
  <c r="H257" i="19"/>
  <c r="F257" i="19"/>
  <c r="Y256" i="19"/>
  <c r="W256" i="19"/>
  <c r="V256" i="19"/>
  <c r="U256" i="19"/>
  <c r="H256" i="19"/>
  <c r="F256" i="19"/>
  <c r="Y255" i="19"/>
  <c r="V255" i="19"/>
  <c r="W255" i="19" s="1"/>
  <c r="U255" i="19"/>
  <c r="H255" i="19"/>
  <c r="F255" i="19"/>
  <c r="Y254" i="19"/>
  <c r="W254" i="19"/>
  <c r="V254" i="19"/>
  <c r="U254" i="19"/>
  <c r="H254" i="19"/>
  <c r="F254" i="19"/>
  <c r="Y253" i="19"/>
  <c r="V253" i="19"/>
  <c r="W253" i="19" s="1"/>
  <c r="U253" i="19"/>
  <c r="H253" i="19"/>
  <c r="F253" i="19"/>
  <c r="Y252" i="19"/>
  <c r="W252" i="19"/>
  <c r="V252" i="19"/>
  <c r="U252" i="19"/>
  <c r="H252" i="19"/>
  <c r="F252" i="19"/>
  <c r="Y251" i="19"/>
  <c r="V251" i="19"/>
  <c r="W251" i="19" s="1"/>
  <c r="U251" i="19"/>
  <c r="H251" i="19"/>
  <c r="F251" i="19"/>
  <c r="Y250" i="19"/>
  <c r="W250" i="19"/>
  <c r="V250" i="19"/>
  <c r="U250" i="19"/>
  <c r="H250" i="19"/>
  <c r="F250" i="19"/>
  <c r="Y249" i="19"/>
  <c r="V249" i="19"/>
  <c r="W249" i="19" s="1"/>
  <c r="U249" i="19"/>
  <c r="H249" i="19"/>
  <c r="F249" i="19"/>
  <c r="Y248" i="19"/>
  <c r="W248" i="19"/>
  <c r="V248" i="19"/>
  <c r="U248" i="19"/>
  <c r="H248" i="19"/>
  <c r="F248" i="19"/>
  <c r="Y247" i="19"/>
  <c r="V247" i="19"/>
  <c r="W247" i="19" s="1"/>
  <c r="U247" i="19"/>
  <c r="H247" i="19"/>
  <c r="F247" i="19"/>
  <c r="Y246" i="19"/>
  <c r="W246" i="19"/>
  <c r="V246" i="19"/>
  <c r="U246" i="19"/>
  <c r="H246" i="19"/>
  <c r="F246" i="19"/>
  <c r="Y245" i="19"/>
  <c r="V245" i="19"/>
  <c r="W245" i="19" s="1"/>
  <c r="U245" i="19"/>
  <c r="H245" i="19"/>
  <c r="F245" i="19"/>
  <c r="Y244" i="19"/>
  <c r="W244" i="19"/>
  <c r="V244" i="19"/>
  <c r="U244" i="19"/>
  <c r="H244" i="19"/>
  <c r="F244" i="19"/>
  <c r="Y243" i="19"/>
  <c r="V243" i="19"/>
  <c r="W243" i="19" s="1"/>
  <c r="U243" i="19"/>
  <c r="H243" i="19"/>
  <c r="F243" i="19"/>
  <c r="AE241" i="19"/>
  <c r="AD241" i="19"/>
  <c r="AC241" i="19"/>
  <c r="AB241" i="19"/>
  <c r="AA241" i="19"/>
  <c r="Z241" i="19"/>
  <c r="X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G241" i="19"/>
  <c r="E241" i="19"/>
  <c r="D241" i="19"/>
  <c r="C241" i="19"/>
  <c r="Y240" i="19"/>
  <c r="V240" i="19"/>
  <c r="W240" i="19" s="1"/>
  <c r="U240" i="19"/>
  <c r="H240" i="19"/>
  <c r="F240" i="19"/>
  <c r="Y239" i="19"/>
  <c r="V239" i="19"/>
  <c r="W239" i="19" s="1"/>
  <c r="U239" i="19"/>
  <c r="H239" i="19"/>
  <c r="F239" i="19"/>
  <c r="Y238" i="19"/>
  <c r="V238" i="19"/>
  <c r="W238" i="19" s="1"/>
  <c r="U238" i="19"/>
  <c r="H238" i="19"/>
  <c r="F238" i="19"/>
  <c r="Y237" i="19"/>
  <c r="V237" i="19"/>
  <c r="W237" i="19" s="1"/>
  <c r="U237" i="19"/>
  <c r="H237" i="19"/>
  <c r="F237" i="19"/>
  <c r="Y236" i="19"/>
  <c r="V236" i="19"/>
  <c r="W236" i="19" s="1"/>
  <c r="U236" i="19"/>
  <c r="H236" i="19"/>
  <c r="F236" i="19"/>
  <c r="Y235" i="19"/>
  <c r="V235" i="19"/>
  <c r="W235" i="19" s="1"/>
  <c r="U235" i="19"/>
  <c r="H235" i="19"/>
  <c r="F235" i="19"/>
  <c r="Y234" i="19"/>
  <c r="V234" i="19"/>
  <c r="W234" i="19" s="1"/>
  <c r="U234" i="19"/>
  <c r="H234" i="19"/>
  <c r="F234" i="19"/>
  <c r="Y233" i="19"/>
  <c r="V233" i="19"/>
  <c r="W233" i="19" s="1"/>
  <c r="U233" i="19"/>
  <c r="H233" i="19"/>
  <c r="F233" i="19"/>
  <c r="Y232" i="19"/>
  <c r="V232" i="19"/>
  <c r="W232" i="19" s="1"/>
  <c r="U232" i="19"/>
  <c r="H232" i="19"/>
  <c r="F232" i="19"/>
  <c r="Y231" i="19"/>
  <c r="V231" i="19"/>
  <c r="W231" i="19" s="1"/>
  <c r="U231" i="19"/>
  <c r="H231" i="19"/>
  <c r="F231" i="19"/>
  <c r="Y230" i="19"/>
  <c r="V230" i="19"/>
  <c r="W230" i="19" s="1"/>
  <c r="U230" i="19"/>
  <c r="H230" i="19"/>
  <c r="F230" i="19"/>
  <c r="Y229" i="19"/>
  <c r="V229" i="19"/>
  <c r="W229" i="19" s="1"/>
  <c r="U229" i="19"/>
  <c r="H229" i="19"/>
  <c r="F229" i="19"/>
  <c r="Y228" i="19"/>
  <c r="V228" i="19"/>
  <c r="W228" i="19" s="1"/>
  <c r="U228" i="19"/>
  <c r="H228" i="19"/>
  <c r="F228" i="19"/>
  <c r="Y227" i="19"/>
  <c r="V227" i="19"/>
  <c r="W227" i="19" s="1"/>
  <c r="U227" i="19"/>
  <c r="H227" i="19"/>
  <c r="F227" i="19"/>
  <c r="Y226" i="19"/>
  <c r="V226" i="19"/>
  <c r="W226" i="19" s="1"/>
  <c r="U226" i="19"/>
  <c r="H226" i="19"/>
  <c r="F226" i="19"/>
  <c r="Y225" i="19"/>
  <c r="V225" i="19"/>
  <c r="W225" i="19" s="1"/>
  <c r="U225" i="19"/>
  <c r="H225" i="19"/>
  <c r="F225" i="19"/>
  <c r="Y224" i="19"/>
  <c r="V224" i="19"/>
  <c r="W224" i="19" s="1"/>
  <c r="U224" i="19"/>
  <c r="H224" i="19"/>
  <c r="F224" i="19"/>
  <c r="Y223" i="19"/>
  <c r="V223" i="19"/>
  <c r="W223" i="19" s="1"/>
  <c r="U223" i="19"/>
  <c r="H223" i="19"/>
  <c r="F223" i="19"/>
  <c r="Y222" i="19"/>
  <c r="V222" i="19"/>
  <c r="W222" i="19" s="1"/>
  <c r="U222" i="19"/>
  <c r="H222" i="19"/>
  <c r="F222" i="19"/>
  <c r="Y221" i="19"/>
  <c r="V221" i="19"/>
  <c r="W221" i="19" s="1"/>
  <c r="U221" i="19"/>
  <c r="H221" i="19"/>
  <c r="F221" i="19"/>
  <c r="Y220" i="19"/>
  <c r="V220" i="19"/>
  <c r="W220" i="19" s="1"/>
  <c r="U220" i="19"/>
  <c r="H220" i="19"/>
  <c r="F220" i="19"/>
  <c r="Y219" i="19"/>
  <c r="V219" i="19"/>
  <c r="W219" i="19" s="1"/>
  <c r="U219" i="19"/>
  <c r="H219" i="19"/>
  <c r="F219" i="19"/>
  <c r="Y218" i="19"/>
  <c r="V218" i="19"/>
  <c r="W218" i="19" s="1"/>
  <c r="U218" i="19"/>
  <c r="H218" i="19"/>
  <c r="F218" i="19"/>
  <c r="Y217" i="19"/>
  <c r="V217" i="19"/>
  <c r="W217" i="19" s="1"/>
  <c r="U217" i="19"/>
  <c r="H217" i="19"/>
  <c r="F217" i="19"/>
  <c r="Y216" i="19"/>
  <c r="V216" i="19"/>
  <c r="W216" i="19" s="1"/>
  <c r="U216" i="19"/>
  <c r="H216" i="19"/>
  <c r="F216" i="19"/>
  <c r="Y215" i="19"/>
  <c r="V215" i="19"/>
  <c r="W215" i="19" s="1"/>
  <c r="U215" i="19"/>
  <c r="H215" i="19"/>
  <c r="F215" i="19"/>
  <c r="Y214" i="19"/>
  <c r="V214" i="19"/>
  <c r="W214" i="19" s="1"/>
  <c r="U214" i="19"/>
  <c r="H214" i="19"/>
  <c r="F214" i="19"/>
  <c r="Y213" i="19"/>
  <c r="V213" i="19"/>
  <c r="W213" i="19" s="1"/>
  <c r="U213" i="19"/>
  <c r="H213" i="19"/>
  <c r="F213" i="19"/>
  <c r="Y212" i="19"/>
  <c r="V212" i="19"/>
  <c r="W212" i="19" s="1"/>
  <c r="U212" i="19"/>
  <c r="H212" i="19"/>
  <c r="F212" i="19"/>
  <c r="AE210" i="19"/>
  <c r="AD210" i="19"/>
  <c r="AC210" i="19"/>
  <c r="AB210" i="19"/>
  <c r="AA210" i="19"/>
  <c r="Z210" i="19"/>
  <c r="X210" i="19"/>
  <c r="Y210" i="19" s="1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G210" i="19"/>
  <c r="H210" i="19" s="1"/>
  <c r="E210" i="19"/>
  <c r="D210" i="19"/>
  <c r="C210" i="19"/>
  <c r="Y209" i="19"/>
  <c r="W209" i="19"/>
  <c r="V209" i="19"/>
  <c r="U209" i="19"/>
  <c r="H209" i="19"/>
  <c r="F209" i="19"/>
  <c r="Y208" i="19"/>
  <c r="V208" i="19"/>
  <c r="W208" i="19" s="1"/>
  <c r="U208" i="19"/>
  <c r="H208" i="19"/>
  <c r="F208" i="19"/>
  <c r="Y207" i="19"/>
  <c r="W207" i="19"/>
  <c r="V207" i="19"/>
  <c r="U207" i="19"/>
  <c r="H207" i="19"/>
  <c r="F207" i="19"/>
  <c r="Y206" i="19"/>
  <c r="V206" i="19"/>
  <c r="W206" i="19" s="1"/>
  <c r="U206" i="19"/>
  <c r="H206" i="19"/>
  <c r="F206" i="19"/>
  <c r="Y205" i="19"/>
  <c r="W205" i="19"/>
  <c r="V205" i="19"/>
  <c r="U205" i="19"/>
  <c r="H205" i="19"/>
  <c r="F205" i="19"/>
  <c r="Y204" i="19"/>
  <c r="V204" i="19"/>
  <c r="W204" i="19" s="1"/>
  <c r="U204" i="19"/>
  <c r="H204" i="19"/>
  <c r="F204" i="19"/>
  <c r="Y203" i="19"/>
  <c r="W203" i="19"/>
  <c r="V203" i="19"/>
  <c r="U203" i="19"/>
  <c r="H203" i="19"/>
  <c r="F203" i="19"/>
  <c r="Y202" i="19"/>
  <c r="V202" i="19"/>
  <c r="W202" i="19" s="1"/>
  <c r="U202" i="19"/>
  <c r="H202" i="19"/>
  <c r="F202" i="19"/>
  <c r="Y201" i="19"/>
  <c r="W201" i="19"/>
  <c r="V201" i="19"/>
  <c r="U201" i="19"/>
  <c r="H201" i="19"/>
  <c r="F201" i="19"/>
  <c r="Y200" i="19"/>
  <c r="V200" i="19"/>
  <c r="W200" i="19" s="1"/>
  <c r="U200" i="19"/>
  <c r="H200" i="19"/>
  <c r="F200" i="19"/>
  <c r="Y199" i="19"/>
  <c r="W199" i="19"/>
  <c r="V199" i="19"/>
  <c r="U199" i="19"/>
  <c r="H199" i="19"/>
  <c r="F199" i="19"/>
  <c r="Y198" i="19"/>
  <c r="V198" i="19"/>
  <c r="W198" i="19" s="1"/>
  <c r="U198" i="19"/>
  <c r="H198" i="19"/>
  <c r="F198" i="19"/>
  <c r="Y197" i="19"/>
  <c r="W197" i="19"/>
  <c r="V197" i="19"/>
  <c r="U197" i="19"/>
  <c r="H197" i="19"/>
  <c r="F197" i="19"/>
  <c r="Y196" i="19"/>
  <c r="V196" i="19"/>
  <c r="W196" i="19" s="1"/>
  <c r="U196" i="19"/>
  <c r="H196" i="19"/>
  <c r="F196" i="19"/>
  <c r="Y195" i="19"/>
  <c r="W195" i="19"/>
  <c r="V195" i="19"/>
  <c r="U195" i="19"/>
  <c r="H195" i="19"/>
  <c r="F195" i="19"/>
  <c r="AE193" i="19"/>
  <c r="AD193" i="19"/>
  <c r="AC193" i="19"/>
  <c r="AB193" i="19"/>
  <c r="AA193" i="19"/>
  <c r="Z193" i="19"/>
  <c r="Y193" i="19"/>
  <c r="X193" i="19"/>
  <c r="T193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Y192" i="19"/>
  <c r="W192" i="19"/>
  <c r="V192" i="19"/>
  <c r="U192" i="19"/>
  <c r="H192" i="19"/>
  <c r="F192" i="19"/>
  <c r="Y191" i="19"/>
  <c r="V191" i="19"/>
  <c r="W191" i="19" s="1"/>
  <c r="U191" i="19"/>
  <c r="H191" i="19"/>
  <c r="F191" i="19"/>
  <c r="Y190" i="19"/>
  <c r="W190" i="19"/>
  <c r="V190" i="19"/>
  <c r="U190" i="19"/>
  <c r="H190" i="19"/>
  <c r="F190" i="19"/>
  <c r="Y189" i="19"/>
  <c r="V189" i="19"/>
  <c r="W189" i="19" s="1"/>
  <c r="U189" i="19"/>
  <c r="H189" i="19"/>
  <c r="F189" i="19"/>
  <c r="Y188" i="19"/>
  <c r="W188" i="19"/>
  <c r="V188" i="19"/>
  <c r="U188" i="19"/>
  <c r="H188" i="19"/>
  <c r="F188" i="19"/>
  <c r="Y187" i="19"/>
  <c r="V187" i="19"/>
  <c r="W187" i="19" s="1"/>
  <c r="U187" i="19"/>
  <c r="H187" i="19"/>
  <c r="F187" i="19"/>
  <c r="Y186" i="19"/>
  <c r="W186" i="19"/>
  <c r="V186" i="19"/>
  <c r="U186" i="19"/>
  <c r="H186" i="19"/>
  <c r="F186" i="19"/>
  <c r="Y185" i="19"/>
  <c r="V185" i="19"/>
  <c r="W185" i="19" s="1"/>
  <c r="U185" i="19"/>
  <c r="H185" i="19"/>
  <c r="F185" i="19"/>
  <c r="Y184" i="19"/>
  <c r="W184" i="19"/>
  <c r="V184" i="19"/>
  <c r="U184" i="19"/>
  <c r="H184" i="19"/>
  <c r="F184" i="19"/>
  <c r="Y183" i="19"/>
  <c r="V183" i="19"/>
  <c r="U183" i="19"/>
  <c r="H183" i="19"/>
  <c r="F183" i="19"/>
  <c r="AE181" i="19"/>
  <c r="AD181" i="19"/>
  <c r="AC181" i="19"/>
  <c r="AB181" i="19"/>
  <c r="AA181" i="19"/>
  <c r="Z181" i="19"/>
  <c r="X181" i="19"/>
  <c r="T181" i="19"/>
  <c r="S181" i="19"/>
  <c r="R181" i="19"/>
  <c r="Q181" i="19"/>
  <c r="P181" i="19"/>
  <c r="O181" i="19"/>
  <c r="U181" i="19" s="1"/>
  <c r="N181" i="19"/>
  <c r="M181" i="19"/>
  <c r="L181" i="19"/>
  <c r="K181" i="19"/>
  <c r="J181" i="19"/>
  <c r="I181" i="19"/>
  <c r="G181" i="19"/>
  <c r="H181" i="19" s="1"/>
  <c r="F181" i="19"/>
  <c r="E181" i="19"/>
  <c r="Y181" i="19" s="1"/>
  <c r="D181" i="19"/>
  <c r="C181" i="19"/>
  <c r="Y180" i="19"/>
  <c r="W180" i="19"/>
  <c r="V180" i="19"/>
  <c r="U180" i="19"/>
  <c r="H180" i="19"/>
  <c r="F180" i="19"/>
  <c r="Y179" i="19"/>
  <c r="W179" i="19"/>
  <c r="V179" i="19"/>
  <c r="U179" i="19"/>
  <c r="H179" i="19"/>
  <c r="F179" i="19"/>
  <c r="Y178" i="19"/>
  <c r="W178" i="19"/>
  <c r="V178" i="19"/>
  <c r="U178" i="19"/>
  <c r="H178" i="19"/>
  <c r="F178" i="19"/>
  <c r="Y177" i="19"/>
  <c r="V177" i="19"/>
  <c r="W177" i="19" s="1"/>
  <c r="U177" i="19"/>
  <c r="H177" i="19"/>
  <c r="F177" i="19"/>
  <c r="Y176" i="19"/>
  <c r="V176" i="19"/>
  <c r="W176" i="19" s="1"/>
  <c r="U176" i="19"/>
  <c r="H176" i="19"/>
  <c r="F176" i="19"/>
  <c r="Y175" i="19"/>
  <c r="W175" i="19"/>
  <c r="V175" i="19"/>
  <c r="U175" i="19"/>
  <c r="H175" i="19"/>
  <c r="F175" i="19"/>
  <c r="Y174" i="19"/>
  <c r="W174" i="19"/>
  <c r="V174" i="19"/>
  <c r="U174" i="19"/>
  <c r="H174" i="19"/>
  <c r="F174" i="19"/>
  <c r="Y173" i="19"/>
  <c r="V173" i="19"/>
  <c r="W173" i="19" s="1"/>
  <c r="U173" i="19"/>
  <c r="H173" i="19"/>
  <c r="F173" i="19"/>
  <c r="Y172" i="19"/>
  <c r="V172" i="19"/>
  <c r="W172" i="19" s="1"/>
  <c r="U172" i="19"/>
  <c r="H172" i="19"/>
  <c r="F172" i="19"/>
  <c r="Y171" i="19"/>
  <c r="W171" i="19"/>
  <c r="V171" i="19"/>
  <c r="U171" i="19"/>
  <c r="H171" i="19"/>
  <c r="F171" i="19"/>
  <c r="Y170" i="19"/>
  <c r="W170" i="19"/>
  <c r="V170" i="19"/>
  <c r="U170" i="19"/>
  <c r="H170" i="19"/>
  <c r="F170" i="19"/>
  <c r="Y169" i="19"/>
  <c r="V169" i="19"/>
  <c r="W169" i="19" s="1"/>
  <c r="U169" i="19"/>
  <c r="H169" i="19"/>
  <c r="F169" i="19"/>
  <c r="Y168" i="19"/>
  <c r="V168" i="19"/>
  <c r="U168" i="19"/>
  <c r="H168" i="19"/>
  <c r="F168" i="19"/>
  <c r="AE166" i="19"/>
  <c r="AD166" i="19"/>
  <c r="AC166" i="19"/>
  <c r="AB166" i="19"/>
  <c r="AA166" i="19"/>
  <c r="Z166" i="19"/>
  <c r="X166" i="19"/>
  <c r="Y166" i="19" s="1"/>
  <c r="T166" i="19"/>
  <c r="S166" i="19"/>
  <c r="R166" i="19"/>
  <c r="Q166" i="19"/>
  <c r="P166" i="19"/>
  <c r="O166" i="19"/>
  <c r="N166" i="19"/>
  <c r="M166" i="19"/>
  <c r="L166" i="19"/>
  <c r="K166" i="19"/>
  <c r="J166" i="19"/>
  <c r="I166" i="19"/>
  <c r="G166" i="19"/>
  <c r="E166" i="19"/>
  <c r="D166" i="19"/>
  <c r="C166" i="19"/>
  <c r="Y165" i="19"/>
  <c r="V165" i="19"/>
  <c r="W165" i="19" s="1"/>
  <c r="U165" i="19"/>
  <c r="F165" i="19"/>
  <c r="Y164" i="19"/>
  <c r="V164" i="19"/>
  <c r="W164" i="19" s="1"/>
  <c r="U164" i="19"/>
  <c r="F164" i="19"/>
  <c r="Y163" i="19"/>
  <c r="W163" i="19"/>
  <c r="V163" i="19"/>
  <c r="U163" i="19"/>
  <c r="F163" i="19"/>
  <c r="Y162" i="19"/>
  <c r="W162" i="19"/>
  <c r="V162" i="19"/>
  <c r="U162" i="19"/>
  <c r="F162" i="19"/>
  <c r="Y161" i="19"/>
  <c r="V161" i="19"/>
  <c r="U161" i="19"/>
  <c r="F161" i="19"/>
  <c r="AE159" i="19"/>
  <c r="AD159" i="19"/>
  <c r="AC159" i="19"/>
  <c r="AB159" i="19"/>
  <c r="AA159" i="19"/>
  <c r="Z159" i="19"/>
  <c r="X159" i="19"/>
  <c r="V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G159" i="19"/>
  <c r="E159" i="19"/>
  <c r="D159" i="19"/>
  <c r="C159" i="19"/>
  <c r="Y158" i="19"/>
  <c r="V158" i="19"/>
  <c r="W158" i="19" s="1"/>
  <c r="U158" i="19"/>
  <c r="H158" i="19"/>
  <c r="F158" i="19"/>
  <c r="Y157" i="19"/>
  <c r="W157" i="19"/>
  <c r="V157" i="19"/>
  <c r="U157" i="19"/>
  <c r="H157" i="19"/>
  <c r="F157" i="19"/>
  <c r="Y156" i="19"/>
  <c r="V156" i="19"/>
  <c r="W156" i="19" s="1"/>
  <c r="U156" i="19"/>
  <c r="H156" i="19"/>
  <c r="F156" i="19"/>
  <c r="Y155" i="19"/>
  <c r="W155" i="19"/>
  <c r="V155" i="19"/>
  <c r="U155" i="19"/>
  <c r="H155" i="19"/>
  <c r="F155" i="19"/>
  <c r="Y154" i="19"/>
  <c r="V154" i="19"/>
  <c r="W154" i="19" s="1"/>
  <c r="U154" i="19"/>
  <c r="H154" i="19"/>
  <c r="F154" i="19"/>
  <c r="Y153" i="19"/>
  <c r="W153" i="19"/>
  <c r="V153" i="19"/>
  <c r="U153" i="19"/>
  <c r="H153" i="19"/>
  <c r="F153" i="19"/>
  <c r="Y152" i="19"/>
  <c r="V152" i="19"/>
  <c r="W152" i="19" s="1"/>
  <c r="U152" i="19"/>
  <c r="H152" i="19"/>
  <c r="F152" i="19"/>
  <c r="Y151" i="19"/>
  <c r="W151" i="19"/>
  <c r="V151" i="19"/>
  <c r="U151" i="19"/>
  <c r="H151" i="19"/>
  <c r="F151" i="19"/>
  <c r="Y150" i="19"/>
  <c r="V150" i="19"/>
  <c r="W150" i="19" s="1"/>
  <c r="U150" i="19"/>
  <c r="H150" i="19"/>
  <c r="F150" i="19"/>
  <c r="Y149" i="19"/>
  <c r="W149" i="19"/>
  <c r="V149" i="19"/>
  <c r="U149" i="19"/>
  <c r="H149" i="19"/>
  <c r="F149" i="19"/>
  <c r="Y148" i="19"/>
  <c r="V148" i="19"/>
  <c r="W148" i="19" s="1"/>
  <c r="U148" i="19"/>
  <c r="H148" i="19"/>
  <c r="F148" i="19"/>
  <c r="Y147" i="19"/>
  <c r="W147" i="19"/>
  <c r="V147" i="19"/>
  <c r="U147" i="19"/>
  <c r="H147" i="19"/>
  <c r="F147" i="19"/>
  <c r="Y146" i="19"/>
  <c r="V146" i="19"/>
  <c r="W146" i="19" s="1"/>
  <c r="U146" i="19"/>
  <c r="H146" i="19"/>
  <c r="F146" i="19"/>
  <c r="Y145" i="19"/>
  <c r="W145" i="19"/>
  <c r="V145" i="19"/>
  <c r="U145" i="19"/>
  <c r="H145" i="19"/>
  <c r="F145" i="19"/>
  <c r="Y144" i="19"/>
  <c r="V144" i="19"/>
  <c r="W144" i="19" s="1"/>
  <c r="U144" i="19"/>
  <c r="H144" i="19"/>
  <c r="F144" i="19"/>
  <c r="Y143" i="19"/>
  <c r="W143" i="19"/>
  <c r="V143" i="19"/>
  <c r="U143" i="19"/>
  <c r="H143" i="19"/>
  <c r="F143" i="19"/>
  <c r="Y142" i="19"/>
  <c r="V142" i="19"/>
  <c r="W142" i="19" s="1"/>
  <c r="U142" i="19"/>
  <c r="H142" i="19"/>
  <c r="F142" i="19"/>
  <c r="Y141" i="19"/>
  <c r="W141" i="19"/>
  <c r="V141" i="19"/>
  <c r="U141" i="19"/>
  <c r="H141" i="19"/>
  <c r="F141" i="19"/>
  <c r="Y140" i="19"/>
  <c r="V140" i="19"/>
  <c r="W140" i="19" s="1"/>
  <c r="U140" i="19"/>
  <c r="H140" i="19"/>
  <c r="F140" i="19"/>
  <c r="AE138" i="19"/>
  <c r="AD138" i="19"/>
  <c r="AC138" i="19"/>
  <c r="AB138" i="19"/>
  <c r="AA138" i="19"/>
  <c r="Z138" i="19"/>
  <c r="X138" i="19"/>
  <c r="T138" i="19"/>
  <c r="S138" i="19"/>
  <c r="R138" i="19"/>
  <c r="Q138" i="19"/>
  <c r="P138" i="19"/>
  <c r="O138" i="19"/>
  <c r="U138" i="19" s="1"/>
  <c r="N138" i="19"/>
  <c r="M138" i="19"/>
  <c r="L138" i="19"/>
  <c r="K138" i="19"/>
  <c r="J138" i="19"/>
  <c r="I138" i="19"/>
  <c r="G138" i="19"/>
  <c r="E138" i="19"/>
  <c r="D138" i="19"/>
  <c r="C138" i="19"/>
  <c r="Y137" i="19"/>
  <c r="V137" i="19"/>
  <c r="W137" i="19" s="1"/>
  <c r="U137" i="19"/>
  <c r="H137" i="19"/>
  <c r="F137" i="19"/>
  <c r="Y136" i="19"/>
  <c r="V136" i="19"/>
  <c r="W136" i="19" s="1"/>
  <c r="U136" i="19"/>
  <c r="H136" i="19"/>
  <c r="F136" i="19"/>
  <c r="Y135" i="19"/>
  <c r="V135" i="19"/>
  <c r="W135" i="19" s="1"/>
  <c r="U135" i="19"/>
  <c r="H135" i="19"/>
  <c r="F135" i="19"/>
  <c r="Y134" i="19"/>
  <c r="V134" i="19"/>
  <c r="W134" i="19" s="1"/>
  <c r="U134" i="19"/>
  <c r="H134" i="19"/>
  <c r="F134" i="19"/>
  <c r="Y133" i="19"/>
  <c r="V133" i="19"/>
  <c r="W133" i="19" s="1"/>
  <c r="U133" i="19"/>
  <c r="H133" i="19"/>
  <c r="F133" i="19"/>
  <c r="Y132" i="19"/>
  <c r="V132" i="19"/>
  <c r="W132" i="19" s="1"/>
  <c r="U132" i="19"/>
  <c r="H132" i="19"/>
  <c r="F132" i="19"/>
  <c r="Y131" i="19"/>
  <c r="V131" i="19"/>
  <c r="W131" i="19" s="1"/>
  <c r="U131" i="19"/>
  <c r="H131" i="19"/>
  <c r="F131" i="19"/>
  <c r="Y130" i="19"/>
  <c r="V130" i="19"/>
  <c r="W130" i="19" s="1"/>
  <c r="U130" i="19"/>
  <c r="H130" i="19"/>
  <c r="F130" i="19"/>
  <c r="Y129" i="19"/>
  <c r="V129" i="19"/>
  <c r="W129" i="19" s="1"/>
  <c r="U129" i="19"/>
  <c r="H129" i="19"/>
  <c r="F129" i="19"/>
  <c r="Y128" i="19"/>
  <c r="V128" i="19"/>
  <c r="W128" i="19" s="1"/>
  <c r="U128" i="19"/>
  <c r="H128" i="19"/>
  <c r="F128" i="19"/>
  <c r="Y127" i="19"/>
  <c r="V127" i="19"/>
  <c r="W127" i="19" s="1"/>
  <c r="U127" i="19"/>
  <c r="H127" i="19"/>
  <c r="F127" i="19"/>
  <c r="Y126" i="19"/>
  <c r="V126" i="19"/>
  <c r="W126" i="19" s="1"/>
  <c r="U126" i="19"/>
  <c r="H126" i="19"/>
  <c r="F126" i="19"/>
  <c r="Y125" i="19"/>
  <c r="V125" i="19"/>
  <c r="W125" i="19" s="1"/>
  <c r="U125" i="19"/>
  <c r="H125" i="19"/>
  <c r="F125" i="19"/>
  <c r="Y124" i="19"/>
  <c r="V124" i="19"/>
  <c r="W124" i="19" s="1"/>
  <c r="U124" i="19"/>
  <c r="H124" i="19"/>
  <c r="F124" i="19"/>
  <c r="Y123" i="19"/>
  <c r="V123" i="19"/>
  <c r="W123" i="19" s="1"/>
  <c r="U123" i="19"/>
  <c r="H123" i="19"/>
  <c r="F123" i="19"/>
  <c r="Y122" i="19"/>
  <c r="V122" i="19"/>
  <c r="W122" i="19" s="1"/>
  <c r="U122" i="19"/>
  <c r="H122" i="19"/>
  <c r="F122" i="19"/>
  <c r="Y121" i="19"/>
  <c r="V121" i="19"/>
  <c r="W121" i="19" s="1"/>
  <c r="U121" i="19"/>
  <c r="H121" i="19"/>
  <c r="F121" i="19"/>
  <c r="Y120" i="19"/>
  <c r="V120" i="19"/>
  <c r="W120" i="19" s="1"/>
  <c r="U120" i="19"/>
  <c r="H120" i="19"/>
  <c r="F120" i="19"/>
  <c r="Y119" i="19"/>
  <c r="V119" i="19"/>
  <c r="W119" i="19" s="1"/>
  <c r="U119" i="19"/>
  <c r="H119" i="19"/>
  <c r="F119" i="19"/>
  <c r="Y118" i="19"/>
  <c r="V118" i="19"/>
  <c r="W118" i="19" s="1"/>
  <c r="U118" i="19"/>
  <c r="H118" i="19"/>
  <c r="F118" i="19"/>
  <c r="AE116" i="19"/>
  <c r="AD116" i="19"/>
  <c r="AC116" i="19"/>
  <c r="AB116" i="19"/>
  <c r="AA116" i="19"/>
  <c r="Z116" i="19"/>
  <c r="X116" i="19"/>
  <c r="Y116" i="19" s="1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E116" i="19"/>
  <c r="D116" i="19"/>
  <c r="C116" i="19"/>
  <c r="Y115" i="19"/>
  <c r="W115" i="19"/>
  <c r="V115" i="19"/>
  <c r="U115" i="19"/>
  <c r="H115" i="19"/>
  <c r="F115" i="19"/>
  <c r="Y114" i="19"/>
  <c r="V114" i="19"/>
  <c r="W114" i="19" s="1"/>
  <c r="U114" i="19"/>
  <c r="H114" i="19"/>
  <c r="F114" i="19"/>
  <c r="Y113" i="19"/>
  <c r="V113" i="19"/>
  <c r="W113" i="19" s="1"/>
  <c r="U113" i="19"/>
  <c r="H113" i="19"/>
  <c r="F113" i="19"/>
  <c r="Y112" i="19"/>
  <c r="W112" i="19"/>
  <c r="V112" i="19"/>
  <c r="U112" i="19"/>
  <c r="H112" i="19"/>
  <c r="F112" i="19"/>
  <c r="Y111" i="19"/>
  <c r="W111" i="19"/>
  <c r="V111" i="19"/>
  <c r="U111" i="19"/>
  <c r="H111" i="19"/>
  <c r="F111" i="19"/>
  <c r="Y110" i="19"/>
  <c r="V110" i="19"/>
  <c r="W110" i="19" s="1"/>
  <c r="U110" i="19"/>
  <c r="H110" i="19"/>
  <c r="F110" i="19"/>
  <c r="Y109" i="19"/>
  <c r="V109" i="19"/>
  <c r="W109" i="19" s="1"/>
  <c r="U109" i="19"/>
  <c r="H109" i="19"/>
  <c r="F109" i="19"/>
  <c r="Y108" i="19"/>
  <c r="W108" i="19"/>
  <c r="V108" i="19"/>
  <c r="U108" i="19"/>
  <c r="H108" i="19"/>
  <c r="F108" i="19"/>
  <c r="Y107" i="19"/>
  <c r="W107" i="19"/>
  <c r="V107" i="19"/>
  <c r="U107" i="19"/>
  <c r="H107" i="19"/>
  <c r="F107" i="19"/>
  <c r="Y106" i="19"/>
  <c r="V106" i="19"/>
  <c r="V116" i="19" s="1"/>
  <c r="W116" i="19" s="1"/>
  <c r="U106" i="19"/>
  <c r="H106" i="19"/>
  <c r="F106" i="19"/>
  <c r="AE104" i="19"/>
  <c r="AD104" i="19"/>
  <c r="AC104" i="19"/>
  <c r="AB104" i="19"/>
  <c r="AA104" i="19"/>
  <c r="Z104" i="19"/>
  <c r="X104" i="19"/>
  <c r="Y104" i="19" s="1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G104" i="19"/>
  <c r="H104" i="19" s="1"/>
  <c r="F104" i="19"/>
  <c r="E104" i="19"/>
  <c r="D104" i="19"/>
  <c r="C104" i="19"/>
  <c r="Y103" i="19"/>
  <c r="V103" i="19"/>
  <c r="W103" i="19" s="1"/>
  <c r="U103" i="19"/>
  <c r="H103" i="19"/>
  <c r="F103" i="19"/>
  <c r="Y102" i="19"/>
  <c r="W102" i="19"/>
  <c r="V102" i="19"/>
  <c r="U102" i="19"/>
  <c r="H102" i="19"/>
  <c r="F102" i="19"/>
  <c r="Y101" i="19"/>
  <c r="V101" i="19"/>
  <c r="W101" i="19" s="1"/>
  <c r="U101" i="19"/>
  <c r="H101" i="19"/>
  <c r="F101" i="19"/>
  <c r="Y100" i="19"/>
  <c r="W100" i="19"/>
  <c r="V100" i="19"/>
  <c r="U100" i="19"/>
  <c r="H100" i="19"/>
  <c r="F100" i="19"/>
  <c r="Y99" i="19"/>
  <c r="V99" i="19"/>
  <c r="W99" i="19" s="1"/>
  <c r="U99" i="19"/>
  <c r="H99" i="19"/>
  <c r="F99" i="19"/>
  <c r="Y98" i="19"/>
  <c r="W98" i="19"/>
  <c r="V98" i="19"/>
  <c r="U98" i="19"/>
  <c r="H98" i="19"/>
  <c r="F98" i="19"/>
  <c r="Y97" i="19"/>
  <c r="V97" i="19"/>
  <c r="W97" i="19" s="1"/>
  <c r="U97" i="19"/>
  <c r="H97" i="19"/>
  <c r="F97" i="19"/>
  <c r="AE95" i="19"/>
  <c r="AD95" i="19"/>
  <c r="AD688" i="19" s="1"/>
  <c r="AC95" i="19"/>
  <c r="AB95" i="19"/>
  <c r="AA95" i="19"/>
  <c r="Z95" i="19"/>
  <c r="X95" i="19"/>
  <c r="T95" i="19"/>
  <c r="S95" i="19"/>
  <c r="R95" i="19"/>
  <c r="Q95" i="19"/>
  <c r="P95" i="19"/>
  <c r="O95" i="19"/>
  <c r="U95" i="19" s="1"/>
  <c r="N95" i="19"/>
  <c r="M95" i="19"/>
  <c r="L95" i="19"/>
  <c r="K95" i="19"/>
  <c r="J95" i="19"/>
  <c r="I95" i="19"/>
  <c r="G95" i="19"/>
  <c r="F95" i="19"/>
  <c r="E95" i="19"/>
  <c r="D95" i="19"/>
  <c r="C95" i="19"/>
  <c r="Y94" i="19"/>
  <c r="V94" i="19"/>
  <c r="W94" i="19" s="1"/>
  <c r="U94" i="19"/>
  <c r="H94" i="19"/>
  <c r="F94" i="19"/>
  <c r="Y93" i="19"/>
  <c r="V93" i="19"/>
  <c r="W93" i="19" s="1"/>
  <c r="U93" i="19"/>
  <c r="H93" i="19"/>
  <c r="F93" i="19"/>
  <c r="Y92" i="19"/>
  <c r="V92" i="19"/>
  <c r="W92" i="19" s="1"/>
  <c r="U92" i="19"/>
  <c r="H92" i="19"/>
  <c r="F92" i="19"/>
  <c r="Y91" i="19"/>
  <c r="V91" i="19"/>
  <c r="W91" i="19" s="1"/>
  <c r="U91" i="19"/>
  <c r="H91" i="19"/>
  <c r="F91" i="19"/>
  <c r="Y90" i="19"/>
  <c r="V90" i="19"/>
  <c r="W90" i="19" s="1"/>
  <c r="U90" i="19"/>
  <c r="H90" i="19"/>
  <c r="F90" i="19"/>
  <c r="Y89" i="19"/>
  <c r="V89" i="19"/>
  <c r="W89" i="19" s="1"/>
  <c r="U89" i="19"/>
  <c r="H89" i="19"/>
  <c r="F89" i="19"/>
  <c r="Y88" i="19"/>
  <c r="V88" i="19"/>
  <c r="W88" i="19" s="1"/>
  <c r="U88" i="19"/>
  <c r="H88" i="19"/>
  <c r="F88" i="19"/>
  <c r="Y87" i="19"/>
  <c r="V87" i="19"/>
  <c r="W87" i="19" s="1"/>
  <c r="U87" i="19"/>
  <c r="H87" i="19"/>
  <c r="F87" i="19"/>
  <c r="Y86" i="19"/>
  <c r="V86" i="19"/>
  <c r="W86" i="19" s="1"/>
  <c r="U86" i="19"/>
  <c r="H86" i="19"/>
  <c r="F86" i="19"/>
  <c r="Y85" i="19"/>
  <c r="V85" i="19"/>
  <c r="W85" i="19" s="1"/>
  <c r="U85" i="19"/>
  <c r="H85" i="19"/>
  <c r="F85" i="19"/>
  <c r="Y84" i="19"/>
  <c r="V84" i="19"/>
  <c r="W84" i="19" s="1"/>
  <c r="U84" i="19"/>
  <c r="H84" i="19"/>
  <c r="F84" i="19"/>
  <c r="Y83" i="19"/>
  <c r="V83" i="19"/>
  <c r="W83" i="19" s="1"/>
  <c r="U83" i="19"/>
  <c r="H83" i="19"/>
  <c r="F83" i="19"/>
  <c r="Y82" i="19"/>
  <c r="V82" i="19"/>
  <c r="W82" i="19" s="1"/>
  <c r="U82" i="19"/>
  <c r="H82" i="19"/>
  <c r="F82" i="19"/>
  <c r="Y81" i="19"/>
  <c r="V81" i="19"/>
  <c r="W81" i="19" s="1"/>
  <c r="U81" i="19"/>
  <c r="H81" i="19"/>
  <c r="F81" i="19"/>
  <c r="Y80" i="19"/>
  <c r="V80" i="19"/>
  <c r="W80" i="19" s="1"/>
  <c r="U80" i="19"/>
  <c r="H80" i="19"/>
  <c r="F80" i="19"/>
  <c r="Y79" i="19"/>
  <c r="V79" i="19"/>
  <c r="W79" i="19" s="1"/>
  <c r="U79" i="19"/>
  <c r="H79" i="19"/>
  <c r="F79" i="19"/>
  <c r="Y78" i="19"/>
  <c r="V78" i="19"/>
  <c r="W78" i="19" s="1"/>
  <c r="U78" i="19"/>
  <c r="H78" i="19"/>
  <c r="F78" i="19"/>
  <c r="Y77" i="19"/>
  <c r="V77" i="19"/>
  <c r="W77" i="19" s="1"/>
  <c r="U77" i="19"/>
  <c r="H77" i="19"/>
  <c r="F77" i="19"/>
  <c r="Y76" i="19"/>
  <c r="W76" i="19"/>
  <c r="V76" i="19"/>
  <c r="U76" i="19"/>
  <c r="H76" i="19"/>
  <c r="F76" i="19"/>
  <c r="Y75" i="19"/>
  <c r="W75" i="19"/>
  <c r="V75" i="19"/>
  <c r="U75" i="19"/>
  <c r="H75" i="19"/>
  <c r="F75" i="19"/>
  <c r="Y74" i="19"/>
  <c r="V74" i="19"/>
  <c r="W74" i="19" s="1"/>
  <c r="U74" i="19"/>
  <c r="H74" i="19"/>
  <c r="F74" i="19"/>
  <c r="Y73" i="19"/>
  <c r="V73" i="19"/>
  <c r="W73" i="19" s="1"/>
  <c r="U73" i="19"/>
  <c r="H73" i="19"/>
  <c r="F73" i="19"/>
  <c r="Y72" i="19"/>
  <c r="W72" i="19"/>
  <c r="V72" i="19"/>
  <c r="U72" i="19"/>
  <c r="H72" i="19"/>
  <c r="F72" i="19"/>
  <c r="Y71" i="19"/>
  <c r="W71" i="19"/>
  <c r="V71" i="19"/>
  <c r="U71" i="19"/>
  <c r="H71" i="19"/>
  <c r="F71" i="19"/>
  <c r="Y70" i="19"/>
  <c r="V70" i="19"/>
  <c r="W70" i="19" s="1"/>
  <c r="U70" i="19"/>
  <c r="H70" i="19"/>
  <c r="F70" i="19"/>
  <c r="Y69" i="19"/>
  <c r="V69" i="19"/>
  <c r="W69" i="19" s="1"/>
  <c r="U69" i="19"/>
  <c r="H69" i="19"/>
  <c r="F69" i="19"/>
  <c r="Y68" i="19"/>
  <c r="W68" i="19"/>
  <c r="V68" i="19"/>
  <c r="U68" i="19"/>
  <c r="H68" i="19"/>
  <c r="F68" i="19"/>
  <c r="Y67" i="19"/>
  <c r="W67" i="19"/>
  <c r="V67" i="19"/>
  <c r="U67" i="19"/>
  <c r="H67" i="19"/>
  <c r="F67" i="19"/>
  <c r="Y66" i="19"/>
  <c r="V66" i="19"/>
  <c r="W66" i="19" s="1"/>
  <c r="U66" i="19"/>
  <c r="H66" i="19"/>
  <c r="F66" i="19"/>
  <c r="Y65" i="19"/>
  <c r="V65" i="19"/>
  <c r="W65" i="19" s="1"/>
  <c r="U65" i="19"/>
  <c r="H65" i="19"/>
  <c r="F65" i="19"/>
  <c r="Y64" i="19"/>
  <c r="W64" i="19"/>
  <c r="V64" i="19"/>
  <c r="U64" i="19"/>
  <c r="H64" i="19"/>
  <c r="F64" i="19"/>
  <c r="Y63" i="19"/>
  <c r="W63" i="19"/>
  <c r="V63" i="19"/>
  <c r="U63" i="19"/>
  <c r="H63" i="19"/>
  <c r="F63" i="19"/>
  <c r="Y62" i="19"/>
  <c r="V62" i="19"/>
  <c r="W62" i="19" s="1"/>
  <c r="U62" i="19"/>
  <c r="H62" i="19"/>
  <c r="F62" i="19"/>
  <c r="Y61" i="19"/>
  <c r="V61" i="19"/>
  <c r="W61" i="19" s="1"/>
  <c r="U61" i="19"/>
  <c r="H61" i="19"/>
  <c r="F61" i="19"/>
  <c r="Y60" i="19"/>
  <c r="W60" i="19"/>
  <c r="V60" i="19"/>
  <c r="U60" i="19"/>
  <c r="H60" i="19"/>
  <c r="F60" i="19"/>
  <c r="Y59" i="19"/>
  <c r="W59" i="19"/>
  <c r="V59" i="19"/>
  <c r="U59" i="19"/>
  <c r="H59" i="19"/>
  <c r="F59" i="19"/>
  <c r="Y58" i="19"/>
  <c r="V58" i="19"/>
  <c r="W58" i="19" s="1"/>
  <c r="U58" i="19"/>
  <c r="H58" i="19"/>
  <c r="F58" i="19"/>
  <c r="Y57" i="19"/>
  <c r="V57" i="19"/>
  <c r="W57" i="19" s="1"/>
  <c r="U57" i="19"/>
  <c r="H57" i="19"/>
  <c r="F57" i="19"/>
  <c r="Y56" i="19"/>
  <c r="W56" i="19"/>
  <c r="V56" i="19"/>
  <c r="U56" i="19"/>
  <c r="H56" i="19"/>
  <c r="F56" i="19"/>
  <c r="Y55" i="19"/>
  <c r="W55" i="19"/>
  <c r="V55" i="19"/>
  <c r="U55" i="19"/>
  <c r="H55" i="19"/>
  <c r="F55" i="19"/>
  <c r="Y54" i="19"/>
  <c r="V54" i="19"/>
  <c r="W54" i="19" s="1"/>
  <c r="U54" i="19"/>
  <c r="H54" i="19"/>
  <c r="F54" i="19"/>
  <c r="Y53" i="19"/>
  <c r="V53" i="19"/>
  <c r="W53" i="19" s="1"/>
  <c r="U53" i="19"/>
  <c r="H53" i="19"/>
  <c r="F53" i="19"/>
  <c r="Y52" i="19"/>
  <c r="W52" i="19"/>
  <c r="V52" i="19"/>
  <c r="U52" i="19"/>
  <c r="H52" i="19"/>
  <c r="F52" i="19"/>
  <c r="Y51" i="19"/>
  <c r="W51" i="19"/>
  <c r="V51" i="19"/>
  <c r="U51" i="19"/>
  <c r="H51" i="19"/>
  <c r="F51" i="19"/>
  <c r="Y50" i="19"/>
  <c r="V50" i="19"/>
  <c r="W50" i="19" s="1"/>
  <c r="U50" i="19"/>
  <c r="H50" i="19"/>
  <c r="F50" i="19"/>
  <c r="Y49" i="19"/>
  <c r="V49" i="19"/>
  <c r="W49" i="19" s="1"/>
  <c r="U49" i="19"/>
  <c r="H49" i="19"/>
  <c r="F49" i="19"/>
  <c r="Y48" i="19"/>
  <c r="W48" i="19"/>
  <c r="V48" i="19"/>
  <c r="U48" i="19"/>
  <c r="H48" i="19"/>
  <c r="F48" i="19"/>
  <c r="Y47" i="19"/>
  <c r="W47" i="19"/>
  <c r="V47" i="19"/>
  <c r="U47" i="19"/>
  <c r="H47" i="19"/>
  <c r="F47" i="19"/>
  <c r="Y46" i="19"/>
  <c r="V46" i="19"/>
  <c r="W46" i="19" s="1"/>
  <c r="U46" i="19"/>
  <c r="H46" i="19"/>
  <c r="F46" i="19"/>
  <c r="Y45" i="19"/>
  <c r="V45" i="19"/>
  <c r="W45" i="19" s="1"/>
  <c r="U45" i="19"/>
  <c r="H45" i="19"/>
  <c r="F45" i="19"/>
  <c r="Y44" i="19"/>
  <c r="W44" i="19"/>
  <c r="V44" i="19"/>
  <c r="U44" i="19"/>
  <c r="H44" i="19"/>
  <c r="F44" i="19"/>
  <c r="Y43" i="19"/>
  <c r="W43" i="19"/>
  <c r="V43" i="19"/>
  <c r="U43" i="19"/>
  <c r="H43" i="19"/>
  <c r="F43" i="19"/>
  <c r="Y42" i="19"/>
  <c r="V42" i="19"/>
  <c r="W42" i="19" s="1"/>
  <c r="U42" i="19"/>
  <c r="H42" i="19"/>
  <c r="F42" i="19"/>
  <c r="Y41" i="19"/>
  <c r="V41" i="19"/>
  <c r="W41" i="19" s="1"/>
  <c r="U41" i="19"/>
  <c r="H41" i="19"/>
  <c r="F41" i="19"/>
  <c r="Y40" i="19"/>
  <c r="W40" i="19"/>
  <c r="V40" i="19"/>
  <c r="U40" i="19"/>
  <c r="H40" i="19"/>
  <c r="F40" i="19"/>
  <c r="Y39" i="19"/>
  <c r="W39" i="19"/>
  <c r="V39" i="19"/>
  <c r="U39" i="19"/>
  <c r="H39" i="19"/>
  <c r="F39" i="19"/>
  <c r="Y38" i="19"/>
  <c r="V38" i="19"/>
  <c r="W38" i="19" s="1"/>
  <c r="U38" i="19"/>
  <c r="H38" i="19"/>
  <c r="F38" i="19"/>
  <c r="Y37" i="19"/>
  <c r="V37" i="19"/>
  <c r="W37" i="19" s="1"/>
  <c r="U37" i="19"/>
  <c r="H37" i="19"/>
  <c r="F37" i="19"/>
  <c r="AA35" i="19"/>
  <c r="Z35" i="19"/>
  <c r="X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G35" i="19"/>
  <c r="E35" i="19"/>
  <c r="F35" i="19" s="1"/>
  <c r="D35" i="19"/>
  <c r="C35" i="19"/>
  <c r="Y34" i="19"/>
  <c r="V34" i="19"/>
  <c r="W34" i="19" s="1"/>
  <c r="U34" i="19"/>
  <c r="H34" i="19"/>
  <c r="F34" i="19"/>
  <c r="Y33" i="19"/>
  <c r="V33" i="19"/>
  <c r="W33" i="19" s="1"/>
  <c r="U33" i="19"/>
  <c r="H33" i="19"/>
  <c r="F33" i="19"/>
  <c r="Y32" i="19"/>
  <c r="V32" i="19"/>
  <c r="W32" i="19" s="1"/>
  <c r="U32" i="19"/>
  <c r="H32" i="19"/>
  <c r="F32" i="19"/>
  <c r="Y31" i="19"/>
  <c r="V31" i="19"/>
  <c r="W31" i="19" s="1"/>
  <c r="U31" i="19"/>
  <c r="H31" i="19"/>
  <c r="F31" i="19"/>
  <c r="Y30" i="19"/>
  <c r="V30" i="19"/>
  <c r="W30" i="19" s="1"/>
  <c r="U30" i="19"/>
  <c r="H30" i="19"/>
  <c r="F30" i="19"/>
  <c r="Y29" i="19"/>
  <c r="V29" i="19"/>
  <c r="W29" i="19" s="1"/>
  <c r="U29" i="19"/>
  <c r="H29" i="19"/>
  <c r="F29" i="19"/>
  <c r="Y28" i="19"/>
  <c r="V28" i="19"/>
  <c r="W28" i="19" s="1"/>
  <c r="U28" i="19"/>
  <c r="H28" i="19"/>
  <c r="F28" i="19"/>
  <c r="Y27" i="19"/>
  <c r="V27" i="19"/>
  <c r="W27" i="19" s="1"/>
  <c r="U27" i="19"/>
  <c r="H27" i="19"/>
  <c r="F27" i="19"/>
  <c r="Y26" i="19"/>
  <c r="V26" i="19"/>
  <c r="W26" i="19" s="1"/>
  <c r="U26" i="19"/>
  <c r="H26" i="19"/>
  <c r="F26" i="19"/>
  <c r="Y25" i="19"/>
  <c r="V25" i="19"/>
  <c r="W25" i="19" s="1"/>
  <c r="U25" i="19"/>
  <c r="H25" i="19"/>
  <c r="F25" i="19"/>
  <c r="Y24" i="19"/>
  <c r="V24" i="19"/>
  <c r="W24" i="19" s="1"/>
  <c r="U24" i="19"/>
  <c r="H24" i="19"/>
  <c r="F24" i="19"/>
  <c r="Y23" i="19"/>
  <c r="V23" i="19"/>
  <c r="W23" i="19" s="1"/>
  <c r="U23" i="19"/>
  <c r="H23" i="19"/>
  <c r="F23" i="19"/>
  <c r="Y22" i="19"/>
  <c r="V22" i="19"/>
  <c r="W22" i="19" s="1"/>
  <c r="U22" i="19"/>
  <c r="H22" i="19"/>
  <c r="F22" i="19"/>
  <c r="Y21" i="19"/>
  <c r="V21" i="19"/>
  <c r="W21" i="19" s="1"/>
  <c r="U21" i="19"/>
  <c r="H21" i="19"/>
  <c r="F21" i="19"/>
  <c r="Y20" i="19"/>
  <c r="V20" i="19"/>
  <c r="W20" i="19" s="1"/>
  <c r="U20" i="19"/>
  <c r="H20" i="19"/>
  <c r="F20" i="19"/>
  <c r="Y19" i="19"/>
  <c r="V19" i="19"/>
  <c r="W19" i="19" s="1"/>
  <c r="U19" i="19"/>
  <c r="H19" i="19"/>
  <c r="F19" i="19"/>
  <c r="Y18" i="19"/>
  <c r="V18" i="19"/>
  <c r="W18" i="19" s="1"/>
  <c r="U18" i="19"/>
  <c r="H18" i="19"/>
  <c r="F18" i="19"/>
  <c r="Y17" i="19"/>
  <c r="V17" i="19"/>
  <c r="W17" i="19" s="1"/>
  <c r="U17" i="19"/>
  <c r="H17" i="19"/>
  <c r="F17" i="19"/>
  <c r="Y16" i="19"/>
  <c r="V16" i="19"/>
  <c r="W16" i="19" s="1"/>
  <c r="U16" i="19"/>
  <c r="H16" i="19"/>
  <c r="F16" i="19"/>
  <c r="Y15" i="19"/>
  <c r="V15" i="19"/>
  <c r="W15" i="19" s="1"/>
  <c r="U15" i="19"/>
  <c r="H15" i="19"/>
  <c r="F15" i="19"/>
  <c r="Y14" i="19"/>
  <c r="V14" i="19"/>
  <c r="W14" i="19" s="1"/>
  <c r="U14" i="19"/>
  <c r="H14" i="19"/>
  <c r="F14" i="19"/>
  <c r="Y13" i="19"/>
  <c r="V13" i="19"/>
  <c r="U13" i="19"/>
  <c r="H13" i="19"/>
  <c r="F13" i="19"/>
  <c r="Y432" i="19" l="1"/>
  <c r="N688" i="19"/>
  <c r="H95" i="19"/>
  <c r="F138" i="19"/>
  <c r="V138" i="19"/>
  <c r="W138" i="19" s="1"/>
  <c r="U193" i="19"/>
  <c r="F314" i="19"/>
  <c r="V330" i="19"/>
  <c r="W330" i="19" s="1"/>
  <c r="F337" i="19"/>
  <c r="U381" i="19"/>
  <c r="V423" i="19"/>
  <c r="W423" i="19" s="1"/>
  <c r="H423" i="19"/>
  <c r="H444" i="19"/>
  <c r="F482" i="19"/>
  <c r="U482" i="19"/>
  <c r="Y505" i="19"/>
  <c r="Y649" i="19"/>
  <c r="V687" i="19"/>
  <c r="W210" i="19"/>
  <c r="G688" i="19"/>
  <c r="AC688" i="19"/>
  <c r="U104" i="19"/>
  <c r="H138" i="19"/>
  <c r="Y138" i="19"/>
  <c r="U292" i="19"/>
  <c r="V314" i="19"/>
  <c r="W314" i="19" s="1"/>
  <c r="U505" i="19"/>
  <c r="Y552" i="19"/>
  <c r="Y585" i="19"/>
  <c r="Y620" i="19"/>
  <c r="U674" i="19"/>
  <c r="Y687" i="19"/>
  <c r="U585" i="19"/>
  <c r="V193" i="19"/>
  <c r="W193" i="19" s="1"/>
  <c r="Y330" i="19"/>
  <c r="U552" i="19"/>
  <c r="V593" i="19"/>
  <c r="W593" i="19" s="1"/>
  <c r="V649" i="19"/>
  <c r="W649" i="19" s="1"/>
  <c r="W651" i="19"/>
  <c r="W676" i="19"/>
  <c r="R688" i="19"/>
  <c r="W106" i="19"/>
  <c r="S688" i="19"/>
  <c r="Y159" i="19"/>
  <c r="U159" i="19"/>
  <c r="V166" i="19"/>
  <c r="W166" i="19" s="1"/>
  <c r="F166" i="19"/>
  <c r="U166" i="19"/>
  <c r="V181" i="19"/>
  <c r="W181" i="19" s="1"/>
  <c r="W183" i="19"/>
  <c r="F241" i="19"/>
  <c r="V241" i="19"/>
  <c r="W241" i="19" s="1"/>
  <c r="W339" i="19"/>
  <c r="U432" i="19"/>
  <c r="Y511" i="19"/>
  <c r="W554" i="19"/>
  <c r="F565" i="19"/>
  <c r="H593" i="19"/>
  <c r="Y593" i="19"/>
  <c r="H620" i="19"/>
  <c r="W622" i="19"/>
  <c r="W669" i="19"/>
  <c r="L688" i="19"/>
  <c r="T688" i="19"/>
  <c r="Y95" i="19"/>
  <c r="F116" i="19"/>
  <c r="H159" i="19"/>
  <c r="W161" i="19"/>
  <c r="W168" i="19"/>
  <c r="H241" i="19"/>
  <c r="Y241" i="19"/>
  <c r="U330" i="19"/>
  <c r="V337" i="19"/>
  <c r="W337" i="19" s="1"/>
  <c r="H361" i="19"/>
  <c r="V371" i="19"/>
  <c r="F444" i="19"/>
  <c r="H565" i="19"/>
  <c r="F593" i="19"/>
  <c r="U593" i="19"/>
  <c r="F678" i="19"/>
  <c r="AE688" i="19"/>
  <c r="M688" i="19"/>
  <c r="Y35" i="19"/>
  <c r="U116" i="19"/>
  <c r="U241" i="19"/>
  <c r="U361" i="19"/>
  <c r="Y361" i="19"/>
  <c r="Y381" i="19"/>
  <c r="Y423" i="19"/>
  <c r="U511" i="19"/>
  <c r="V531" i="19"/>
  <c r="W531" i="19" s="1"/>
  <c r="F674" i="19"/>
  <c r="Z688" i="19"/>
  <c r="V104" i="19"/>
  <c r="W104" i="19" s="1"/>
  <c r="V292" i="19"/>
  <c r="W292" i="19" s="1"/>
  <c r="H482" i="19"/>
  <c r="F585" i="19"/>
  <c r="V95" i="19"/>
  <c r="W95" i="19" s="1"/>
  <c r="V35" i="19"/>
  <c r="H35" i="19"/>
  <c r="W13" i="19"/>
  <c r="X688" i="19"/>
  <c r="D688" i="19"/>
  <c r="H688" i="19" s="1"/>
  <c r="P688" i="19"/>
  <c r="E688" i="19"/>
  <c r="F688" i="19" s="1"/>
  <c r="K688" i="19"/>
  <c r="Q688" i="19"/>
  <c r="AB688" i="19"/>
  <c r="F210" i="19"/>
  <c r="Y292" i="19"/>
  <c r="U314" i="19"/>
  <c r="Y371" i="19"/>
  <c r="Y314" i="19"/>
  <c r="C688" i="19"/>
  <c r="I688" i="19"/>
  <c r="O688" i="19"/>
  <c r="U688" i="19" s="1"/>
  <c r="U35" i="19"/>
  <c r="AA688" i="19"/>
  <c r="F159" i="19"/>
  <c r="W373" i="19"/>
  <c r="V381" i="19"/>
  <c r="W381" i="19" s="1"/>
  <c r="W159" i="19"/>
  <c r="J688" i="19"/>
  <c r="W371" i="19"/>
  <c r="V432" i="19"/>
  <c r="W432" i="19" s="1"/>
  <c r="V552" i="19"/>
  <c r="W552" i="19" s="1"/>
  <c r="V511" i="19"/>
  <c r="W511" i="19" s="1"/>
  <c r="V620" i="19"/>
  <c r="W620" i="19" s="1"/>
  <c r="W505" i="19"/>
  <c r="W687" i="19"/>
  <c r="Y688" i="19" l="1"/>
  <c r="V688" i="19"/>
  <c r="W688" i="19" s="1"/>
  <c r="W35" i="19"/>
  <c r="AE687" i="18" l="1"/>
  <c r="AD687" i="18"/>
  <c r="AC687" i="18"/>
  <c r="AB687" i="18"/>
  <c r="AA687" i="18"/>
  <c r="Z687" i="18"/>
  <c r="X687" i="18"/>
  <c r="V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G687" i="18"/>
  <c r="E687" i="18"/>
  <c r="D687" i="18"/>
  <c r="C687" i="18"/>
  <c r="Y686" i="18"/>
  <c r="W686" i="18"/>
  <c r="U686" i="18"/>
  <c r="H686" i="18"/>
  <c r="F686" i="18"/>
  <c r="Y685" i="18"/>
  <c r="W685" i="18"/>
  <c r="U685" i="18"/>
  <c r="H685" i="18"/>
  <c r="F685" i="18"/>
  <c r="Y684" i="18"/>
  <c r="W684" i="18"/>
  <c r="U684" i="18"/>
  <c r="H684" i="18"/>
  <c r="F684" i="18"/>
  <c r="Y683" i="18"/>
  <c r="W683" i="18"/>
  <c r="U683" i="18"/>
  <c r="H683" i="18"/>
  <c r="F683" i="18"/>
  <c r="Y682" i="18"/>
  <c r="W682" i="18"/>
  <c r="U682" i="18"/>
  <c r="H682" i="18"/>
  <c r="F682" i="18"/>
  <c r="Y681" i="18"/>
  <c r="W681" i="18"/>
  <c r="U681" i="18"/>
  <c r="H681" i="18"/>
  <c r="F681" i="18"/>
  <c r="Y680" i="18"/>
  <c r="W680" i="18"/>
  <c r="U680" i="18"/>
  <c r="H680" i="18"/>
  <c r="F680" i="18"/>
  <c r="AE678" i="18"/>
  <c r="AD678" i="18"/>
  <c r="AC678" i="18"/>
  <c r="AB678" i="18"/>
  <c r="AA678" i="18"/>
  <c r="Z678" i="18"/>
  <c r="X678" i="18"/>
  <c r="V678" i="18"/>
  <c r="T678" i="18"/>
  <c r="S678" i="18"/>
  <c r="R678" i="18"/>
  <c r="Q678" i="18"/>
  <c r="P678" i="18"/>
  <c r="O678" i="18"/>
  <c r="N678" i="18"/>
  <c r="M678" i="18"/>
  <c r="L678" i="18"/>
  <c r="K678" i="18"/>
  <c r="J678" i="18"/>
  <c r="I678" i="18"/>
  <c r="G678" i="18"/>
  <c r="E678" i="18"/>
  <c r="Y678" i="18" s="1"/>
  <c r="D678" i="18"/>
  <c r="C678" i="18"/>
  <c r="F678" i="18" s="1"/>
  <c r="Y677" i="18"/>
  <c r="W677" i="18"/>
  <c r="U677" i="18"/>
  <c r="H677" i="18"/>
  <c r="F677" i="18"/>
  <c r="Y676" i="18"/>
  <c r="W676" i="18"/>
  <c r="U676" i="18"/>
  <c r="U678" i="18" s="1"/>
  <c r="H676" i="18"/>
  <c r="H678" i="18" s="1"/>
  <c r="F676" i="18"/>
  <c r="AE674" i="18"/>
  <c r="AD674" i="18"/>
  <c r="AC674" i="18"/>
  <c r="AB674" i="18"/>
  <c r="AA674" i="18"/>
  <c r="Z674" i="18"/>
  <c r="X674" i="18"/>
  <c r="Y674" i="18" s="1"/>
  <c r="V674" i="18"/>
  <c r="T674" i="18"/>
  <c r="S674" i="18"/>
  <c r="R674" i="18"/>
  <c r="Q674" i="18"/>
  <c r="P674" i="18"/>
  <c r="O674" i="18"/>
  <c r="U674" i="18" s="1"/>
  <c r="N674" i="18"/>
  <c r="M674" i="18"/>
  <c r="L674" i="18"/>
  <c r="K674" i="18"/>
  <c r="J674" i="18"/>
  <c r="I674" i="18"/>
  <c r="G674" i="18"/>
  <c r="E674" i="18"/>
  <c r="F674" i="18" s="1"/>
  <c r="D674" i="18"/>
  <c r="C674" i="18"/>
  <c r="Y673" i="18"/>
  <c r="W673" i="18"/>
  <c r="U673" i="18"/>
  <c r="H673" i="18"/>
  <c r="F673" i="18"/>
  <c r="Y672" i="18"/>
  <c r="W672" i="18"/>
  <c r="U672" i="18"/>
  <c r="H672" i="18"/>
  <c r="F672" i="18"/>
  <c r="Y671" i="18"/>
  <c r="W671" i="18"/>
  <c r="U671" i="18"/>
  <c r="H671" i="18"/>
  <c r="F671" i="18"/>
  <c r="Y670" i="18"/>
  <c r="W670" i="18"/>
  <c r="U670" i="18"/>
  <c r="H670" i="18"/>
  <c r="F670" i="18"/>
  <c r="Y669" i="18"/>
  <c r="W669" i="18"/>
  <c r="U669" i="18"/>
  <c r="H669" i="18"/>
  <c r="F669" i="18"/>
  <c r="AE667" i="18"/>
  <c r="AD667" i="18"/>
  <c r="AC667" i="18"/>
  <c r="AB667" i="18"/>
  <c r="AA667" i="18"/>
  <c r="Z667" i="18"/>
  <c r="X667" i="18"/>
  <c r="V667" i="18"/>
  <c r="T667" i="18"/>
  <c r="S667" i="18"/>
  <c r="R667" i="18"/>
  <c r="Q667" i="18"/>
  <c r="P667" i="18"/>
  <c r="O667" i="18"/>
  <c r="U667" i="18" s="1"/>
  <c r="N667" i="18"/>
  <c r="M667" i="18"/>
  <c r="L667" i="18"/>
  <c r="K667" i="18"/>
  <c r="J667" i="18"/>
  <c r="I667" i="18"/>
  <c r="G667" i="18"/>
  <c r="H667" i="18" s="1"/>
  <c r="E667" i="18"/>
  <c r="F667" i="18" s="1"/>
  <c r="D667" i="18"/>
  <c r="C667" i="18"/>
  <c r="Y666" i="18"/>
  <c r="W666" i="18"/>
  <c r="U666" i="18"/>
  <c r="H666" i="18"/>
  <c r="F666" i="18"/>
  <c r="Y665" i="18"/>
  <c r="W665" i="18"/>
  <c r="U665" i="18"/>
  <c r="H665" i="18"/>
  <c r="F665" i="18"/>
  <c r="Y664" i="18"/>
  <c r="W664" i="18"/>
  <c r="U664" i="18"/>
  <c r="H664" i="18"/>
  <c r="F664" i="18"/>
  <c r="Y663" i="18"/>
  <c r="W663" i="18"/>
  <c r="U663" i="18"/>
  <c r="H663" i="18"/>
  <c r="F663" i="18"/>
  <c r="Y662" i="18"/>
  <c r="W662" i="18"/>
  <c r="U662" i="18"/>
  <c r="H662" i="18"/>
  <c r="F662" i="18"/>
  <c r="Y661" i="18"/>
  <c r="W661" i="18"/>
  <c r="U661" i="18"/>
  <c r="H661" i="18"/>
  <c r="F661" i="18"/>
  <c r="Y660" i="18"/>
  <c r="W660" i="18"/>
  <c r="U660" i="18"/>
  <c r="H660" i="18"/>
  <c r="F660" i="18"/>
  <c r="Y659" i="18"/>
  <c r="W659" i="18"/>
  <c r="U659" i="18"/>
  <c r="H659" i="18"/>
  <c r="F659" i="18"/>
  <c r="Y658" i="18"/>
  <c r="W658" i="18"/>
  <c r="U658" i="18"/>
  <c r="H658" i="18"/>
  <c r="F658" i="18"/>
  <c r="Y657" i="18"/>
  <c r="W657" i="18"/>
  <c r="U657" i="18"/>
  <c r="H657" i="18"/>
  <c r="F657" i="18"/>
  <c r="Y656" i="18"/>
  <c r="W656" i="18"/>
  <c r="U656" i="18"/>
  <c r="H656" i="18"/>
  <c r="F656" i="18"/>
  <c r="Y655" i="18"/>
  <c r="W655" i="18"/>
  <c r="U655" i="18"/>
  <c r="H655" i="18"/>
  <c r="F655" i="18"/>
  <c r="Y654" i="18"/>
  <c r="W654" i="18"/>
  <c r="U654" i="18"/>
  <c r="H654" i="18"/>
  <c r="F654" i="18"/>
  <c r="Y653" i="18"/>
  <c r="W653" i="18"/>
  <c r="U653" i="18"/>
  <c r="H653" i="18"/>
  <c r="F653" i="18"/>
  <c r="Y652" i="18"/>
  <c r="W652" i="18"/>
  <c r="U652" i="18"/>
  <c r="H652" i="18"/>
  <c r="F652" i="18"/>
  <c r="Y651" i="18"/>
  <c r="W651" i="18"/>
  <c r="U651" i="18"/>
  <c r="H651" i="18"/>
  <c r="F651" i="18"/>
  <c r="AE649" i="18"/>
  <c r="AD649" i="18"/>
  <c r="AC649" i="18"/>
  <c r="AB649" i="18"/>
  <c r="AA649" i="18"/>
  <c r="Z649" i="18"/>
  <c r="X649" i="18"/>
  <c r="V649" i="18"/>
  <c r="T649" i="18"/>
  <c r="S649" i="18"/>
  <c r="R649" i="18"/>
  <c r="Q649" i="18"/>
  <c r="P649" i="18"/>
  <c r="O649" i="18"/>
  <c r="U649" i="18" s="1"/>
  <c r="N649" i="18"/>
  <c r="M649" i="18"/>
  <c r="L649" i="18"/>
  <c r="K649" i="18"/>
  <c r="J649" i="18"/>
  <c r="I649" i="18"/>
  <c r="G649" i="18"/>
  <c r="E649" i="18"/>
  <c r="F649" i="18" s="1"/>
  <c r="D649" i="18"/>
  <c r="C649" i="18"/>
  <c r="Y648" i="18"/>
  <c r="W648" i="18"/>
  <c r="U648" i="18"/>
  <c r="H648" i="18"/>
  <c r="F648" i="18"/>
  <c r="Y647" i="18"/>
  <c r="W647" i="18"/>
  <c r="U647" i="18"/>
  <c r="H647" i="18"/>
  <c r="F647" i="18"/>
  <c r="Y646" i="18"/>
  <c r="W646" i="18"/>
  <c r="U646" i="18"/>
  <c r="H646" i="18"/>
  <c r="F646" i="18"/>
  <c r="Y645" i="18"/>
  <c r="W645" i="18"/>
  <c r="U645" i="18"/>
  <c r="H645" i="18"/>
  <c r="F645" i="18"/>
  <c r="Y644" i="18"/>
  <c r="W644" i="18"/>
  <c r="U644" i="18"/>
  <c r="H644" i="18"/>
  <c r="F644" i="18"/>
  <c r="Y643" i="18"/>
  <c r="W643" i="18"/>
  <c r="U643" i="18"/>
  <c r="H643" i="18"/>
  <c r="F643" i="18"/>
  <c r="Y642" i="18"/>
  <c r="W642" i="18"/>
  <c r="U642" i="18"/>
  <c r="H642" i="18"/>
  <c r="F642" i="18"/>
  <c r="Y641" i="18"/>
  <c r="W641" i="18"/>
  <c r="U641" i="18"/>
  <c r="H641" i="18"/>
  <c r="F641" i="18"/>
  <c r="Y640" i="18"/>
  <c r="W640" i="18"/>
  <c r="U640" i="18"/>
  <c r="H640" i="18"/>
  <c r="F640" i="18"/>
  <c r="Y639" i="18"/>
  <c r="W639" i="18"/>
  <c r="U639" i="18"/>
  <c r="H639" i="18"/>
  <c r="F639" i="18"/>
  <c r="Y638" i="18"/>
  <c r="W638" i="18"/>
  <c r="U638" i="18"/>
  <c r="H638" i="18"/>
  <c r="F638" i="18"/>
  <c r="Y637" i="18"/>
  <c r="W637" i="18"/>
  <c r="U637" i="18"/>
  <c r="H637" i="18"/>
  <c r="F637" i="18"/>
  <c r="Y636" i="18"/>
  <c r="W636" i="18"/>
  <c r="U636" i="18"/>
  <c r="H636" i="18"/>
  <c r="F636" i="18"/>
  <c r="Y635" i="18"/>
  <c r="W635" i="18"/>
  <c r="U635" i="18"/>
  <c r="H635" i="18"/>
  <c r="F635" i="18"/>
  <c r="Y634" i="18"/>
  <c r="W634" i="18"/>
  <c r="U634" i="18"/>
  <c r="H634" i="18"/>
  <c r="F634" i="18"/>
  <c r="Y633" i="18"/>
  <c r="W633" i="18"/>
  <c r="U633" i="18"/>
  <c r="H633" i="18"/>
  <c r="F633" i="18"/>
  <c r="Y632" i="18"/>
  <c r="W632" i="18"/>
  <c r="U632" i="18"/>
  <c r="H632" i="18"/>
  <c r="F632" i="18"/>
  <c r="Y631" i="18"/>
  <c r="W631" i="18"/>
  <c r="U631" i="18"/>
  <c r="H631" i="18"/>
  <c r="F631" i="18"/>
  <c r="Y630" i="18"/>
  <c r="W630" i="18"/>
  <c r="U630" i="18"/>
  <c r="H630" i="18"/>
  <c r="F630" i="18"/>
  <c r="Y629" i="18"/>
  <c r="W629" i="18"/>
  <c r="U629" i="18"/>
  <c r="H629" i="18"/>
  <c r="F629" i="18"/>
  <c r="Y628" i="18"/>
  <c r="W628" i="18"/>
  <c r="U628" i="18"/>
  <c r="H628" i="18"/>
  <c r="F628" i="18"/>
  <c r="Y627" i="18"/>
  <c r="W627" i="18"/>
  <c r="U627" i="18"/>
  <c r="H627" i="18"/>
  <c r="F627" i="18"/>
  <c r="Y626" i="18"/>
  <c r="W626" i="18"/>
  <c r="U626" i="18"/>
  <c r="H626" i="18"/>
  <c r="F626" i="18"/>
  <c r="Y625" i="18"/>
  <c r="W625" i="18"/>
  <c r="U625" i="18"/>
  <c r="H625" i="18"/>
  <c r="F625" i="18"/>
  <c r="Y624" i="18"/>
  <c r="W624" i="18"/>
  <c r="U624" i="18"/>
  <c r="H624" i="18"/>
  <c r="F624" i="18"/>
  <c r="Y623" i="18"/>
  <c r="W623" i="18"/>
  <c r="U623" i="18"/>
  <c r="H623" i="18"/>
  <c r="F623" i="18"/>
  <c r="Y622" i="18"/>
  <c r="W622" i="18"/>
  <c r="U622" i="18"/>
  <c r="H622" i="18"/>
  <c r="F622" i="18"/>
  <c r="AE620" i="18"/>
  <c r="AD620" i="18"/>
  <c r="AC620" i="18"/>
  <c r="AB620" i="18"/>
  <c r="AA620" i="18"/>
  <c r="Z620" i="18"/>
  <c r="Y620" i="18"/>
  <c r="X620" i="18"/>
  <c r="V620" i="18"/>
  <c r="T620" i="18"/>
  <c r="S620" i="18"/>
  <c r="R620" i="18"/>
  <c r="Q620" i="18"/>
  <c r="P620" i="18"/>
  <c r="O620" i="18"/>
  <c r="N620" i="18"/>
  <c r="M620" i="18"/>
  <c r="L620" i="18"/>
  <c r="K620" i="18"/>
  <c r="J620" i="18"/>
  <c r="I620" i="18"/>
  <c r="G620" i="18"/>
  <c r="E620" i="18"/>
  <c r="D620" i="18"/>
  <c r="C620" i="18"/>
  <c r="F620" i="18" s="1"/>
  <c r="Y619" i="18"/>
  <c r="W619" i="18"/>
  <c r="U619" i="18"/>
  <c r="H619" i="18"/>
  <c r="F619" i="18"/>
  <c r="Y618" i="18"/>
  <c r="W618" i="18"/>
  <c r="U618" i="18"/>
  <c r="H618" i="18"/>
  <c r="F618" i="18"/>
  <c r="Y617" i="18"/>
  <c r="W617" i="18"/>
  <c r="U617" i="18"/>
  <c r="H617" i="18"/>
  <c r="F617" i="18"/>
  <c r="Y616" i="18"/>
  <c r="W616" i="18"/>
  <c r="U616" i="18"/>
  <c r="H616" i="18"/>
  <c r="F616" i="18"/>
  <c r="Y615" i="18"/>
  <c r="W615" i="18"/>
  <c r="U615" i="18"/>
  <c r="H615" i="18"/>
  <c r="F615" i="18"/>
  <c r="Y614" i="18"/>
  <c r="W614" i="18"/>
  <c r="U614" i="18"/>
  <c r="H614" i="18"/>
  <c r="F614" i="18"/>
  <c r="Y613" i="18"/>
  <c r="W613" i="18"/>
  <c r="U613" i="18"/>
  <c r="H613" i="18"/>
  <c r="F613" i="18"/>
  <c r="Y612" i="18"/>
  <c r="W612" i="18"/>
  <c r="U612" i="18"/>
  <c r="H612" i="18"/>
  <c r="F612" i="18"/>
  <c r="Y611" i="18"/>
  <c r="W611" i="18"/>
  <c r="U611" i="18"/>
  <c r="H611" i="18"/>
  <c r="F611" i="18"/>
  <c r="Y610" i="18"/>
  <c r="W610" i="18"/>
  <c r="U610" i="18"/>
  <c r="H610" i="18"/>
  <c r="F610" i="18"/>
  <c r="Y609" i="18"/>
  <c r="W609" i="18"/>
  <c r="U609" i="18"/>
  <c r="H609" i="18"/>
  <c r="F609" i="18"/>
  <c r="Y608" i="18"/>
  <c r="W608" i="18"/>
  <c r="U608" i="18"/>
  <c r="H608" i="18"/>
  <c r="F608" i="18"/>
  <c r="Y607" i="18"/>
  <c r="W607" i="18"/>
  <c r="U607" i="18"/>
  <c r="H607" i="18"/>
  <c r="F607" i="18"/>
  <c r="Y606" i="18"/>
  <c r="W606" i="18"/>
  <c r="U606" i="18"/>
  <c r="H606" i="18"/>
  <c r="F606" i="18"/>
  <c r="Y605" i="18"/>
  <c r="W605" i="18"/>
  <c r="U605" i="18"/>
  <c r="H605" i="18"/>
  <c r="F605" i="18"/>
  <c r="Y604" i="18"/>
  <c r="W604" i="18"/>
  <c r="U604" i="18"/>
  <c r="H604" i="18"/>
  <c r="F604" i="18"/>
  <c r="Y603" i="18"/>
  <c r="W603" i="18"/>
  <c r="U603" i="18"/>
  <c r="H603" i="18"/>
  <c r="F603" i="18"/>
  <c r="Y602" i="18"/>
  <c r="W602" i="18"/>
  <c r="U602" i="18"/>
  <c r="H602" i="18"/>
  <c r="F602" i="18"/>
  <c r="Y601" i="18"/>
  <c r="W601" i="18"/>
  <c r="U601" i="18"/>
  <c r="H601" i="18"/>
  <c r="F601" i="18"/>
  <c r="Y600" i="18"/>
  <c r="W600" i="18"/>
  <c r="U600" i="18"/>
  <c r="H600" i="18"/>
  <c r="F600" i="18"/>
  <c r="Y599" i="18"/>
  <c r="W599" i="18"/>
  <c r="U599" i="18"/>
  <c r="H599" i="18"/>
  <c r="F599" i="18"/>
  <c r="Y598" i="18"/>
  <c r="W598" i="18"/>
  <c r="U598" i="18"/>
  <c r="H598" i="18"/>
  <c r="F598" i="18"/>
  <c r="Y597" i="18"/>
  <c r="W597" i="18"/>
  <c r="U597" i="18"/>
  <c r="H597" i="18"/>
  <c r="F597" i="18"/>
  <c r="Y596" i="18"/>
  <c r="W596" i="18"/>
  <c r="U596" i="18"/>
  <c r="H596" i="18"/>
  <c r="F596" i="18"/>
  <c r="Y595" i="18"/>
  <c r="W595" i="18"/>
  <c r="U595" i="18"/>
  <c r="U620" i="18" s="1"/>
  <c r="H595" i="18"/>
  <c r="F595" i="18"/>
  <c r="AE593" i="18"/>
  <c r="AD593" i="18"/>
  <c r="AC593" i="18"/>
  <c r="AB593" i="18"/>
  <c r="AA593" i="18"/>
  <c r="Z593" i="18"/>
  <c r="X593" i="18"/>
  <c r="V593" i="18"/>
  <c r="W593" i="18" s="1"/>
  <c r="T593" i="18"/>
  <c r="S593" i="18"/>
  <c r="R593" i="18"/>
  <c r="Q593" i="18"/>
  <c r="P593" i="18"/>
  <c r="O593" i="18"/>
  <c r="N593" i="18"/>
  <c r="M593" i="18"/>
  <c r="L593" i="18"/>
  <c r="K593" i="18"/>
  <c r="J593" i="18"/>
  <c r="I593" i="18"/>
  <c r="G593" i="18"/>
  <c r="H593" i="18" s="1"/>
  <c r="E593" i="18"/>
  <c r="D593" i="18"/>
  <c r="C593" i="18"/>
  <c r="Y592" i="18"/>
  <c r="W592" i="18"/>
  <c r="U592" i="18"/>
  <c r="H592" i="18"/>
  <c r="F592" i="18"/>
  <c r="Y591" i="18"/>
  <c r="W591" i="18"/>
  <c r="U591" i="18"/>
  <c r="H591" i="18"/>
  <c r="F591" i="18"/>
  <c r="Y590" i="18"/>
  <c r="W590" i="18"/>
  <c r="U590" i="18"/>
  <c r="H590" i="18"/>
  <c r="F590" i="18"/>
  <c r="Y589" i="18"/>
  <c r="W589" i="18"/>
  <c r="U589" i="18"/>
  <c r="H589" i="18"/>
  <c r="F589" i="18"/>
  <c r="Y588" i="18"/>
  <c r="W588" i="18"/>
  <c r="U588" i="18"/>
  <c r="H588" i="18"/>
  <c r="F588" i="18"/>
  <c r="Y587" i="18"/>
  <c r="W587" i="18"/>
  <c r="U587" i="18"/>
  <c r="H587" i="18"/>
  <c r="F587" i="18"/>
  <c r="AE585" i="18"/>
  <c r="AD585" i="18"/>
  <c r="AC585" i="18"/>
  <c r="AB585" i="18"/>
  <c r="AA585" i="18"/>
  <c r="Z585" i="18"/>
  <c r="X585" i="18"/>
  <c r="V585" i="18"/>
  <c r="T585" i="18"/>
  <c r="S585" i="18"/>
  <c r="R585" i="18"/>
  <c r="Q585" i="18"/>
  <c r="P585" i="18"/>
  <c r="O585" i="18"/>
  <c r="N585" i="18"/>
  <c r="M585" i="18"/>
  <c r="L585" i="18"/>
  <c r="K585" i="18"/>
  <c r="J585" i="18"/>
  <c r="I585" i="18"/>
  <c r="G585" i="18"/>
  <c r="H585" i="18" s="1"/>
  <c r="E585" i="18"/>
  <c r="D585" i="18"/>
  <c r="C585" i="18"/>
  <c r="Y584" i="18"/>
  <c r="W584" i="18"/>
  <c r="U584" i="18"/>
  <c r="H584" i="18"/>
  <c r="F584" i="18"/>
  <c r="Y583" i="18"/>
  <c r="W583" i="18"/>
  <c r="U583" i="18"/>
  <c r="H583" i="18"/>
  <c r="F583" i="18"/>
  <c r="Y582" i="18"/>
  <c r="W582" i="18"/>
  <c r="U582" i="18"/>
  <c r="H582" i="18"/>
  <c r="F582" i="18"/>
  <c r="Y581" i="18"/>
  <c r="W581" i="18"/>
  <c r="U581" i="18"/>
  <c r="H581" i="18"/>
  <c r="F581" i="18"/>
  <c r="Y580" i="18"/>
  <c r="W580" i="18"/>
  <c r="U580" i="18"/>
  <c r="H580" i="18"/>
  <c r="F580" i="18"/>
  <c r="Y579" i="18"/>
  <c r="W579" i="18"/>
  <c r="U579" i="18"/>
  <c r="H579" i="18"/>
  <c r="F579" i="18"/>
  <c r="Y578" i="18"/>
  <c r="W578" i="18"/>
  <c r="U578" i="18"/>
  <c r="H578" i="18"/>
  <c r="F578" i="18"/>
  <c r="Y577" i="18"/>
  <c r="W577" i="18"/>
  <c r="U577" i="18"/>
  <c r="H577" i="18"/>
  <c r="F577" i="18"/>
  <c r="Y576" i="18"/>
  <c r="W576" i="18"/>
  <c r="U576" i="18"/>
  <c r="H576" i="18"/>
  <c r="F576" i="18"/>
  <c r="Y575" i="18"/>
  <c r="W575" i="18"/>
  <c r="U575" i="18"/>
  <c r="H575" i="18"/>
  <c r="F575" i="18"/>
  <c r="Y574" i="18"/>
  <c r="W574" i="18"/>
  <c r="U574" i="18"/>
  <c r="H574" i="18"/>
  <c r="F574" i="18"/>
  <c r="Y573" i="18"/>
  <c r="W573" i="18"/>
  <c r="U573" i="18"/>
  <c r="H573" i="18"/>
  <c r="F573" i="18"/>
  <c r="Y572" i="18"/>
  <c r="W572" i="18"/>
  <c r="U572" i="18"/>
  <c r="H572" i="18"/>
  <c r="F572" i="18"/>
  <c r="Y571" i="18"/>
  <c r="W571" i="18"/>
  <c r="U571" i="18"/>
  <c r="H571" i="18"/>
  <c r="F571" i="18"/>
  <c r="Y570" i="18"/>
  <c r="W570" i="18"/>
  <c r="U570" i="18"/>
  <c r="H570" i="18"/>
  <c r="F570" i="18"/>
  <c r="Y569" i="18"/>
  <c r="W569" i="18"/>
  <c r="U569" i="18"/>
  <c r="H569" i="18"/>
  <c r="F569" i="18"/>
  <c r="Y568" i="18"/>
  <c r="W568" i="18"/>
  <c r="U568" i="18"/>
  <c r="H568" i="18"/>
  <c r="F568" i="18"/>
  <c r="Y567" i="18"/>
  <c r="W567" i="18"/>
  <c r="U567" i="18"/>
  <c r="H567" i="18"/>
  <c r="F567" i="18"/>
  <c r="AE565" i="18"/>
  <c r="AD565" i="18"/>
  <c r="AC565" i="18"/>
  <c r="AB565" i="18"/>
  <c r="AA565" i="18"/>
  <c r="Z565" i="18"/>
  <c r="X565" i="18"/>
  <c r="V565" i="18"/>
  <c r="W565" i="18" s="1"/>
  <c r="T565" i="18"/>
  <c r="S565" i="18"/>
  <c r="R565" i="18"/>
  <c r="Q565" i="18"/>
  <c r="P565" i="18"/>
  <c r="O565" i="18"/>
  <c r="N565" i="18"/>
  <c r="M565" i="18"/>
  <c r="L565" i="18"/>
  <c r="K565" i="18"/>
  <c r="J565" i="18"/>
  <c r="I565" i="18"/>
  <c r="G565" i="18"/>
  <c r="H565" i="18" s="1"/>
  <c r="E565" i="18"/>
  <c r="F565" i="18" s="1"/>
  <c r="D565" i="18"/>
  <c r="C565" i="18"/>
  <c r="Y564" i="18"/>
  <c r="W564" i="18"/>
  <c r="U564" i="18"/>
  <c r="H564" i="18"/>
  <c r="F564" i="18"/>
  <c r="Y563" i="18"/>
  <c r="W563" i="18"/>
  <c r="U563" i="18"/>
  <c r="H563" i="18"/>
  <c r="F563" i="18"/>
  <c r="Y562" i="18"/>
  <c r="W562" i="18"/>
  <c r="U562" i="18"/>
  <c r="H562" i="18"/>
  <c r="F562" i="18"/>
  <c r="Y561" i="18"/>
  <c r="W561" i="18"/>
  <c r="U561" i="18"/>
  <c r="H561" i="18"/>
  <c r="F561" i="18"/>
  <c r="Y560" i="18"/>
  <c r="W560" i="18"/>
  <c r="U560" i="18"/>
  <c r="H560" i="18"/>
  <c r="F560" i="18"/>
  <c r="Y559" i="18"/>
  <c r="W559" i="18"/>
  <c r="U559" i="18"/>
  <c r="H559" i="18"/>
  <c r="F559" i="18"/>
  <c r="Y558" i="18"/>
  <c r="W558" i="18"/>
  <c r="U558" i="18"/>
  <c r="H558" i="18"/>
  <c r="F558" i="18"/>
  <c r="Y557" i="18"/>
  <c r="W557" i="18"/>
  <c r="U557" i="18"/>
  <c r="H557" i="18"/>
  <c r="F557" i="18"/>
  <c r="Y556" i="18"/>
  <c r="W556" i="18"/>
  <c r="U556" i="18"/>
  <c r="H556" i="18"/>
  <c r="F556" i="18"/>
  <c r="Y555" i="18"/>
  <c r="W555" i="18"/>
  <c r="U555" i="18"/>
  <c r="H555" i="18"/>
  <c r="F555" i="18"/>
  <c r="Y554" i="18"/>
  <c r="W554" i="18"/>
  <c r="U554" i="18"/>
  <c r="U565" i="18" s="1"/>
  <c r="H554" i="18"/>
  <c r="F554" i="18"/>
  <c r="AE552" i="18"/>
  <c r="AD552" i="18"/>
  <c r="AC552" i="18"/>
  <c r="AB552" i="18"/>
  <c r="AA552" i="18"/>
  <c r="Z552" i="18"/>
  <c r="X552" i="18"/>
  <c r="V552" i="18"/>
  <c r="W552" i="18" s="1"/>
  <c r="T552" i="18"/>
  <c r="S552" i="18"/>
  <c r="R552" i="18"/>
  <c r="Q552" i="18"/>
  <c r="P552" i="18"/>
  <c r="O552" i="18"/>
  <c r="N552" i="18"/>
  <c r="M552" i="18"/>
  <c r="L552" i="18"/>
  <c r="K552" i="18"/>
  <c r="J552" i="18"/>
  <c r="I552" i="18"/>
  <c r="G552" i="18"/>
  <c r="H552" i="18" s="1"/>
  <c r="E552" i="18"/>
  <c r="F552" i="18" s="1"/>
  <c r="D552" i="18"/>
  <c r="C552" i="18"/>
  <c r="Y551" i="18"/>
  <c r="W551" i="18"/>
  <c r="U551" i="18"/>
  <c r="H551" i="18"/>
  <c r="F551" i="18"/>
  <c r="Y550" i="18"/>
  <c r="W550" i="18"/>
  <c r="U550" i="18"/>
  <c r="H550" i="18"/>
  <c r="F550" i="18"/>
  <c r="Y549" i="18"/>
  <c r="W549" i="18"/>
  <c r="U549" i="18"/>
  <c r="H549" i="18"/>
  <c r="F549" i="18"/>
  <c r="Y548" i="18"/>
  <c r="W548" i="18"/>
  <c r="U548" i="18"/>
  <c r="H548" i="18"/>
  <c r="F548" i="18"/>
  <c r="Y547" i="18"/>
  <c r="W547" i="18"/>
  <c r="U547" i="18"/>
  <c r="H547" i="18"/>
  <c r="F547" i="18"/>
  <c r="Y546" i="18"/>
  <c r="W546" i="18"/>
  <c r="U546" i="18"/>
  <c r="H546" i="18"/>
  <c r="F546" i="18"/>
  <c r="Y545" i="18"/>
  <c r="W545" i="18"/>
  <c r="U545" i="18"/>
  <c r="H545" i="18"/>
  <c r="F545" i="18"/>
  <c r="Y544" i="18"/>
  <c r="W544" i="18"/>
  <c r="U544" i="18"/>
  <c r="H544" i="18"/>
  <c r="F544" i="18"/>
  <c r="Y543" i="18"/>
  <c r="W543" i="18"/>
  <c r="U543" i="18"/>
  <c r="H543" i="18"/>
  <c r="F543" i="18"/>
  <c r="Y542" i="18"/>
  <c r="W542" i="18"/>
  <c r="U542" i="18"/>
  <c r="H542" i="18"/>
  <c r="F542" i="18"/>
  <c r="Y541" i="18"/>
  <c r="W541" i="18"/>
  <c r="U541" i="18"/>
  <c r="H541" i="18"/>
  <c r="F541" i="18"/>
  <c r="Y540" i="18"/>
  <c r="W540" i="18"/>
  <c r="U540" i="18"/>
  <c r="H540" i="18"/>
  <c r="F540" i="18"/>
  <c r="Y539" i="18"/>
  <c r="W539" i="18"/>
  <c r="U539" i="18"/>
  <c r="H539" i="18"/>
  <c r="F539" i="18"/>
  <c r="Y538" i="18"/>
  <c r="W538" i="18"/>
  <c r="U538" i="18"/>
  <c r="H538" i="18"/>
  <c r="F538" i="18"/>
  <c r="Y537" i="18"/>
  <c r="W537" i="18"/>
  <c r="U537" i="18"/>
  <c r="H537" i="18"/>
  <c r="F537" i="18"/>
  <c r="Y536" i="18"/>
  <c r="W536" i="18"/>
  <c r="U536" i="18"/>
  <c r="H536" i="18"/>
  <c r="F536" i="18"/>
  <c r="Y535" i="18"/>
  <c r="W535" i="18"/>
  <c r="U535" i="18"/>
  <c r="H535" i="18"/>
  <c r="F535" i="18"/>
  <c r="Y534" i="18"/>
  <c r="W534" i="18"/>
  <c r="U534" i="18"/>
  <c r="H534" i="18"/>
  <c r="F534" i="18"/>
  <c r="Y533" i="18"/>
  <c r="W533" i="18"/>
  <c r="U533" i="18"/>
  <c r="H533" i="18"/>
  <c r="F533" i="18"/>
  <c r="AE531" i="18"/>
  <c r="AD531" i="18"/>
  <c r="AC531" i="18"/>
  <c r="AB531" i="18"/>
  <c r="AA531" i="18"/>
  <c r="Z531" i="18"/>
  <c r="X531" i="18"/>
  <c r="V531" i="18"/>
  <c r="T531" i="18"/>
  <c r="S531" i="18"/>
  <c r="R531" i="18"/>
  <c r="Q531" i="18"/>
  <c r="P531" i="18"/>
  <c r="O531" i="18"/>
  <c r="N531" i="18"/>
  <c r="M531" i="18"/>
  <c r="L531" i="18"/>
  <c r="K531" i="18"/>
  <c r="J531" i="18"/>
  <c r="I531" i="18"/>
  <c r="H531" i="18"/>
  <c r="G531" i="18"/>
  <c r="E531" i="18"/>
  <c r="F531" i="18" s="1"/>
  <c r="D531" i="18"/>
  <c r="C531" i="18"/>
  <c r="Y530" i="18"/>
  <c r="W530" i="18"/>
  <c r="U530" i="18"/>
  <c r="H530" i="18"/>
  <c r="F530" i="18"/>
  <c r="Y529" i="18"/>
  <c r="W529" i="18"/>
  <c r="U529" i="18"/>
  <c r="H529" i="18"/>
  <c r="F529" i="18"/>
  <c r="Y528" i="18"/>
  <c r="W528" i="18"/>
  <c r="U528" i="18"/>
  <c r="H528" i="18"/>
  <c r="F528" i="18"/>
  <c r="Y527" i="18"/>
  <c r="W527" i="18"/>
  <c r="U527" i="18"/>
  <c r="H527" i="18"/>
  <c r="F527" i="18"/>
  <c r="Y526" i="18"/>
  <c r="W526" i="18"/>
  <c r="U526" i="18"/>
  <c r="H526" i="18"/>
  <c r="F526" i="18"/>
  <c r="Y525" i="18"/>
  <c r="W525" i="18"/>
  <c r="U525" i="18"/>
  <c r="H525" i="18"/>
  <c r="F525" i="18"/>
  <c r="Y524" i="18"/>
  <c r="W524" i="18"/>
  <c r="U524" i="18"/>
  <c r="H524" i="18"/>
  <c r="F524" i="18"/>
  <c r="Y523" i="18"/>
  <c r="W523" i="18"/>
  <c r="U523" i="18"/>
  <c r="H523" i="18"/>
  <c r="F523" i="18"/>
  <c r="Y522" i="18"/>
  <c r="W522" i="18"/>
  <c r="U522" i="18"/>
  <c r="H522" i="18"/>
  <c r="F522" i="18"/>
  <c r="Y521" i="18"/>
  <c r="W521" i="18"/>
  <c r="U521" i="18"/>
  <c r="H521" i="18"/>
  <c r="F521" i="18"/>
  <c r="Y520" i="18"/>
  <c r="W520" i="18"/>
  <c r="U520" i="18"/>
  <c r="H520" i="18"/>
  <c r="F520" i="18"/>
  <c r="Y519" i="18"/>
  <c r="W519" i="18"/>
  <c r="U519" i="18"/>
  <c r="H519" i="18"/>
  <c r="F519" i="18"/>
  <c r="Y518" i="18"/>
  <c r="W518" i="18"/>
  <c r="U518" i="18"/>
  <c r="H518" i="18"/>
  <c r="F518" i="18"/>
  <c r="Y517" i="18"/>
  <c r="W517" i="18"/>
  <c r="U517" i="18"/>
  <c r="H517" i="18"/>
  <c r="F517" i="18"/>
  <c r="Y516" i="18"/>
  <c r="W516" i="18"/>
  <c r="U516" i="18"/>
  <c r="H516" i="18"/>
  <c r="F516" i="18"/>
  <c r="Y515" i="18"/>
  <c r="W515" i="18"/>
  <c r="U515" i="18"/>
  <c r="H515" i="18"/>
  <c r="F515" i="18"/>
  <c r="Y514" i="18"/>
  <c r="W514" i="18"/>
  <c r="U514" i="18"/>
  <c r="H514" i="18"/>
  <c r="F514" i="18"/>
  <c r="Y513" i="18"/>
  <c r="W513" i="18"/>
  <c r="U513" i="18"/>
  <c r="H513" i="18"/>
  <c r="F513" i="18"/>
  <c r="AE511" i="18"/>
  <c r="AD511" i="18"/>
  <c r="AC511" i="18"/>
  <c r="AB511" i="18"/>
  <c r="AA511" i="18"/>
  <c r="Z511" i="18"/>
  <c r="X511" i="18"/>
  <c r="V511" i="18"/>
  <c r="T511" i="18"/>
  <c r="S511" i="18"/>
  <c r="R511" i="18"/>
  <c r="Q511" i="18"/>
  <c r="P511" i="18"/>
  <c r="O511" i="18"/>
  <c r="N511" i="18"/>
  <c r="M511" i="18"/>
  <c r="L511" i="18"/>
  <c r="K511" i="18"/>
  <c r="J511" i="18"/>
  <c r="I511" i="18"/>
  <c r="G511" i="18"/>
  <c r="E511" i="18"/>
  <c r="D511" i="18"/>
  <c r="C511" i="18"/>
  <c r="Y510" i="18"/>
  <c r="W510" i="18"/>
  <c r="U510" i="18"/>
  <c r="H510" i="18"/>
  <c r="F510" i="18"/>
  <c r="Y509" i="18"/>
  <c r="W509" i="18"/>
  <c r="U509" i="18"/>
  <c r="H509" i="18"/>
  <c r="F509" i="18"/>
  <c r="Y508" i="18"/>
  <c r="W508" i="18"/>
  <c r="U508" i="18"/>
  <c r="H508" i="18"/>
  <c r="F508" i="18"/>
  <c r="Y507" i="18"/>
  <c r="W507" i="18"/>
  <c r="U507" i="18"/>
  <c r="H507" i="18"/>
  <c r="F507" i="18"/>
  <c r="AE505" i="18"/>
  <c r="AD505" i="18"/>
  <c r="AC505" i="18"/>
  <c r="AB505" i="18"/>
  <c r="AA505" i="18"/>
  <c r="Z505" i="18"/>
  <c r="X505" i="18"/>
  <c r="V505" i="18"/>
  <c r="W505" i="18" s="1"/>
  <c r="T505" i="18"/>
  <c r="S505" i="18"/>
  <c r="R505" i="18"/>
  <c r="Q505" i="18"/>
  <c r="P505" i="18"/>
  <c r="O505" i="18"/>
  <c r="N505" i="18"/>
  <c r="M505" i="18"/>
  <c r="L505" i="18"/>
  <c r="K505" i="18"/>
  <c r="J505" i="18"/>
  <c r="I505" i="18"/>
  <c r="G505" i="18"/>
  <c r="H505" i="18" s="1"/>
  <c r="E505" i="18"/>
  <c r="F505" i="18" s="1"/>
  <c r="D505" i="18"/>
  <c r="C505" i="18"/>
  <c r="Y504" i="18"/>
  <c r="W504" i="18"/>
  <c r="U504" i="18"/>
  <c r="H504" i="18"/>
  <c r="F504" i="18"/>
  <c r="Y503" i="18"/>
  <c r="W503" i="18"/>
  <c r="U503" i="18"/>
  <c r="H503" i="18"/>
  <c r="F503" i="18"/>
  <c r="Y502" i="18"/>
  <c r="W502" i="18"/>
  <c r="U502" i="18"/>
  <c r="H502" i="18"/>
  <c r="F502" i="18"/>
  <c r="Y501" i="18"/>
  <c r="W501" i="18"/>
  <c r="U501" i="18"/>
  <c r="H501" i="18"/>
  <c r="F501" i="18"/>
  <c r="Y500" i="18"/>
  <c r="W500" i="18"/>
  <c r="U500" i="18"/>
  <c r="H500" i="18"/>
  <c r="F500" i="18"/>
  <c r="Y499" i="18"/>
  <c r="W499" i="18"/>
  <c r="U499" i="18"/>
  <c r="H499" i="18"/>
  <c r="F499" i="18"/>
  <c r="Y498" i="18"/>
  <c r="W498" i="18"/>
  <c r="U498" i="18"/>
  <c r="H498" i="18"/>
  <c r="F498" i="18"/>
  <c r="Y497" i="18"/>
  <c r="W497" i="18"/>
  <c r="U497" i="18"/>
  <c r="H497" i="18"/>
  <c r="F497" i="18"/>
  <c r="Y496" i="18"/>
  <c r="W496" i="18"/>
  <c r="U496" i="18"/>
  <c r="H496" i="18"/>
  <c r="F496" i="18"/>
  <c r="Y495" i="18"/>
  <c r="W495" i="18"/>
  <c r="U495" i="18"/>
  <c r="H495" i="18"/>
  <c r="F495" i="18"/>
  <c r="Y494" i="18"/>
  <c r="W494" i="18"/>
  <c r="U494" i="18"/>
  <c r="H494" i="18"/>
  <c r="F494" i="18"/>
  <c r="Y493" i="18"/>
  <c r="W493" i="18"/>
  <c r="U493" i="18"/>
  <c r="H493" i="18"/>
  <c r="F493" i="18"/>
  <c r="Y492" i="18"/>
  <c r="W492" i="18"/>
  <c r="U492" i="18"/>
  <c r="H492" i="18"/>
  <c r="F492" i="18"/>
  <c r="Y491" i="18"/>
  <c r="W491" i="18"/>
  <c r="U491" i="18"/>
  <c r="H491" i="18"/>
  <c r="F491" i="18"/>
  <c r="Y490" i="18"/>
  <c r="W490" i="18"/>
  <c r="U490" i="18"/>
  <c r="H490" i="18"/>
  <c r="F490" i="18"/>
  <c r="Y489" i="18"/>
  <c r="W489" i="18"/>
  <c r="U489" i="18"/>
  <c r="H489" i="18"/>
  <c r="F489" i="18"/>
  <c r="Y488" i="18"/>
  <c r="W488" i="18"/>
  <c r="U488" i="18"/>
  <c r="H488" i="18"/>
  <c r="F488" i="18"/>
  <c r="Y487" i="18"/>
  <c r="W487" i="18"/>
  <c r="U487" i="18"/>
  <c r="H487" i="18"/>
  <c r="F487" i="18"/>
  <c r="Y486" i="18"/>
  <c r="W486" i="18"/>
  <c r="U486" i="18"/>
  <c r="H486" i="18"/>
  <c r="F486" i="18"/>
  <c r="Y485" i="18"/>
  <c r="W485" i="18"/>
  <c r="U485" i="18"/>
  <c r="H485" i="18"/>
  <c r="F485" i="18"/>
  <c r="Y484" i="18"/>
  <c r="W484" i="18"/>
  <c r="U484" i="18"/>
  <c r="H484" i="18"/>
  <c r="F484" i="18"/>
  <c r="AE482" i="18"/>
  <c r="AD482" i="18"/>
  <c r="AC482" i="18"/>
  <c r="AB482" i="18"/>
  <c r="AA482" i="18"/>
  <c r="Z482" i="18"/>
  <c r="X482" i="18"/>
  <c r="V482" i="18"/>
  <c r="W482" i="18" s="1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G482" i="18"/>
  <c r="E482" i="18"/>
  <c r="D482" i="18"/>
  <c r="H482" i="18" s="1"/>
  <c r="C482" i="18"/>
  <c r="Y481" i="18"/>
  <c r="W481" i="18"/>
  <c r="U481" i="18"/>
  <c r="H481" i="18"/>
  <c r="F481" i="18"/>
  <c r="Y480" i="18"/>
  <c r="W480" i="18"/>
  <c r="U480" i="18"/>
  <c r="H480" i="18"/>
  <c r="F480" i="18"/>
  <c r="Y479" i="18"/>
  <c r="W479" i="18"/>
  <c r="U479" i="18"/>
  <c r="H479" i="18"/>
  <c r="F479" i="18"/>
  <c r="Y478" i="18"/>
  <c r="W478" i="18"/>
  <c r="U478" i="18"/>
  <c r="H478" i="18"/>
  <c r="F478" i="18"/>
  <c r="Y477" i="18"/>
  <c r="W477" i="18"/>
  <c r="U477" i="18"/>
  <c r="H477" i="18"/>
  <c r="F477" i="18"/>
  <c r="Y476" i="18"/>
  <c r="W476" i="18"/>
  <c r="U476" i="18"/>
  <c r="H476" i="18"/>
  <c r="F476" i="18"/>
  <c r="Y475" i="18"/>
  <c r="W475" i="18"/>
  <c r="U475" i="18"/>
  <c r="H475" i="18"/>
  <c r="F475" i="18"/>
  <c r="Y474" i="18"/>
  <c r="W474" i="18"/>
  <c r="U474" i="18"/>
  <c r="H474" i="18"/>
  <c r="F474" i="18"/>
  <c r="Y473" i="18"/>
  <c r="W473" i="18"/>
  <c r="U473" i="18"/>
  <c r="H473" i="18"/>
  <c r="F473" i="18"/>
  <c r="Y472" i="18"/>
  <c r="W472" i="18"/>
  <c r="U472" i="18"/>
  <c r="H472" i="18"/>
  <c r="F472" i="18"/>
  <c r="Y471" i="18"/>
  <c r="W471" i="18"/>
  <c r="U471" i="18"/>
  <c r="H471" i="18"/>
  <c r="F471" i="18"/>
  <c r="Y470" i="18"/>
  <c r="W470" i="18"/>
  <c r="U470" i="18"/>
  <c r="H470" i="18"/>
  <c r="F470" i="18"/>
  <c r="Y469" i="18"/>
  <c r="W469" i="18"/>
  <c r="U469" i="18"/>
  <c r="H469" i="18"/>
  <c r="F469" i="18"/>
  <c r="Y468" i="18"/>
  <c r="W468" i="18"/>
  <c r="U468" i="18"/>
  <c r="H468" i="18"/>
  <c r="F468" i="18"/>
  <c r="Y467" i="18"/>
  <c r="W467" i="18"/>
  <c r="U467" i="18"/>
  <c r="H467" i="18"/>
  <c r="F467" i="18"/>
  <c r="Y466" i="18"/>
  <c r="W466" i="18"/>
  <c r="U466" i="18"/>
  <c r="H466" i="18"/>
  <c r="F466" i="18"/>
  <c r="Y465" i="18"/>
  <c r="W465" i="18"/>
  <c r="U465" i="18"/>
  <c r="H465" i="18"/>
  <c r="F465" i="18"/>
  <c r="Y464" i="18"/>
  <c r="W464" i="18"/>
  <c r="U464" i="18"/>
  <c r="H464" i="18"/>
  <c r="F464" i="18"/>
  <c r="Y463" i="18"/>
  <c r="W463" i="18"/>
  <c r="U463" i="18"/>
  <c r="H463" i="18"/>
  <c r="F463" i="18"/>
  <c r="Y462" i="18"/>
  <c r="W462" i="18"/>
  <c r="U462" i="18"/>
  <c r="H462" i="18"/>
  <c r="F462" i="18"/>
  <c r="Y461" i="18"/>
  <c r="W461" i="18"/>
  <c r="U461" i="18"/>
  <c r="H461" i="18"/>
  <c r="F461" i="18"/>
  <c r="Y460" i="18"/>
  <c r="W460" i="18"/>
  <c r="U460" i="18"/>
  <c r="H460" i="18"/>
  <c r="F460" i="18"/>
  <c r="Y459" i="18"/>
  <c r="W459" i="18"/>
  <c r="U459" i="18"/>
  <c r="H459" i="18"/>
  <c r="F459" i="18"/>
  <c r="Y458" i="18"/>
  <c r="W458" i="18"/>
  <c r="U458" i="18"/>
  <c r="H458" i="18"/>
  <c r="F458" i="18"/>
  <c r="Y457" i="18"/>
  <c r="W457" i="18"/>
  <c r="U457" i="18"/>
  <c r="H457" i="18"/>
  <c r="F457" i="18"/>
  <c r="Y456" i="18"/>
  <c r="W456" i="18"/>
  <c r="U456" i="18"/>
  <c r="H456" i="18"/>
  <c r="F456" i="18"/>
  <c r="Y455" i="18"/>
  <c r="W455" i="18"/>
  <c r="U455" i="18"/>
  <c r="H455" i="18"/>
  <c r="F455" i="18"/>
  <c r="Y454" i="18"/>
  <c r="W454" i="18"/>
  <c r="U454" i="18"/>
  <c r="H454" i="18"/>
  <c r="F454" i="18"/>
  <c r="Y453" i="18"/>
  <c r="W453" i="18"/>
  <c r="U453" i="18"/>
  <c r="H453" i="18"/>
  <c r="F453" i="18"/>
  <c r="Y452" i="18"/>
  <c r="W452" i="18"/>
  <c r="U452" i="18"/>
  <c r="H452" i="18"/>
  <c r="F452" i="18"/>
  <c r="Y451" i="18"/>
  <c r="W451" i="18"/>
  <c r="U451" i="18"/>
  <c r="H451" i="18"/>
  <c r="F451" i="18"/>
  <c r="Y450" i="18"/>
  <c r="W450" i="18"/>
  <c r="U450" i="18"/>
  <c r="H450" i="18"/>
  <c r="F450" i="18"/>
  <c r="Y449" i="18"/>
  <c r="W449" i="18"/>
  <c r="U449" i="18"/>
  <c r="H449" i="18"/>
  <c r="F449" i="18"/>
  <c r="Y448" i="18"/>
  <c r="W448" i="18"/>
  <c r="U448" i="18"/>
  <c r="H448" i="18"/>
  <c r="F448" i="18"/>
  <c r="Y447" i="18"/>
  <c r="W447" i="18"/>
  <c r="U447" i="18"/>
  <c r="H447" i="18"/>
  <c r="F447" i="18"/>
  <c r="Y446" i="18"/>
  <c r="W446" i="18"/>
  <c r="U446" i="18"/>
  <c r="H446" i="18"/>
  <c r="F446" i="18"/>
  <c r="AE444" i="18"/>
  <c r="AD444" i="18"/>
  <c r="AC444" i="18"/>
  <c r="AB444" i="18"/>
  <c r="AA444" i="18"/>
  <c r="Z444" i="18"/>
  <c r="X444" i="18"/>
  <c r="Y444" i="18" s="1"/>
  <c r="V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G444" i="18"/>
  <c r="E444" i="18"/>
  <c r="F444" i="18" s="1"/>
  <c r="D444" i="18"/>
  <c r="C444" i="18"/>
  <c r="Y443" i="18"/>
  <c r="W443" i="18"/>
  <c r="U443" i="18"/>
  <c r="H443" i="18"/>
  <c r="F443" i="18"/>
  <c r="Y442" i="18"/>
  <c r="W442" i="18"/>
  <c r="U442" i="18"/>
  <c r="H442" i="18"/>
  <c r="F442" i="18"/>
  <c r="Y441" i="18"/>
  <c r="W441" i="18"/>
  <c r="U441" i="18"/>
  <c r="H441" i="18"/>
  <c r="F441" i="18"/>
  <c r="Y440" i="18"/>
  <c r="W440" i="18"/>
  <c r="U440" i="18"/>
  <c r="H440" i="18"/>
  <c r="F440" i="18"/>
  <c r="Y439" i="18"/>
  <c r="W439" i="18"/>
  <c r="U439" i="18"/>
  <c r="H439" i="18"/>
  <c r="F439" i="18"/>
  <c r="Y438" i="18"/>
  <c r="W438" i="18"/>
  <c r="U438" i="18"/>
  <c r="H438" i="18"/>
  <c r="F438" i="18"/>
  <c r="Y437" i="18"/>
  <c r="W437" i="18"/>
  <c r="U437" i="18"/>
  <c r="H437" i="18"/>
  <c r="F437" i="18"/>
  <c r="Y436" i="18"/>
  <c r="W436" i="18"/>
  <c r="U436" i="18"/>
  <c r="H436" i="18"/>
  <c r="F436" i="18"/>
  <c r="Y435" i="18"/>
  <c r="W435" i="18"/>
  <c r="U435" i="18"/>
  <c r="H435" i="18"/>
  <c r="F435" i="18"/>
  <c r="Y434" i="18"/>
  <c r="W434" i="18"/>
  <c r="U434" i="18"/>
  <c r="H434" i="18"/>
  <c r="F434" i="18"/>
  <c r="AE432" i="18"/>
  <c r="AD432" i="18"/>
  <c r="AC432" i="18"/>
  <c r="AB432" i="18"/>
  <c r="AA432" i="18"/>
  <c r="Z432" i="18"/>
  <c r="X432" i="18"/>
  <c r="V432" i="18"/>
  <c r="W432" i="18" s="1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G432" i="18"/>
  <c r="E432" i="18"/>
  <c r="F432" i="18" s="1"/>
  <c r="D432" i="18"/>
  <c r="H432" i="18" s="1"/>
  <c r="C432" i="18"/>
  <c r="Y431" i="18"/>
  <c r="W431" i="18"/>
  <c r="U431" i="18"/>
  <c r="H431" i="18"/>
  <c r="F431" i="18"/>
  <c r="Y430" i="18"/>
  <c r="W430" i="18"/>
  <c r="U430" i="18"/>
  <c r="H430" i="18"/>
  <c r="F430" i="18"/>
  <c r="Y429" i="18"/>
  <c r="W429" i="18"/>
  <c r="U429" i="18"/>
  <c r="H429" i="18"/>
  <c r="F429" i="18"/>
  <c r="Y428" i="18"/>
  <c r="W428" i="18"/>
  <c r="U428" i="18"/>
  <c r="H428" i="18"/>
  <c r="F428" i="18"/>
  <c r="Y427" i="18"/>
  <c r="W427" i="18"/>
  <c r="U427" i="18"/>
  <c r="H427" i="18"/>
  <c r="F427" i="18"/>
  <c r="Y426" i="18"/>
  <c r="W426" i="18"/>
  <c r="U426" i="18"/>
  <c r="H426" i="18"/>
  <c r="F426" i="18"/>
  <c r="Y425" i="18"/>
  <c r="W425" i="18"/>
  <c r="U425" i="18"/>
  <c r="H425" i="18"/>
  <c r="F425" i="18"/>
  <c r="AE423" i="18"/>
  <c r="AD423" i="18"/>
  <c r="AC423" i="18"/>
  <c r="AB423" i="18"/>
  <c r="AA423" i="18"/>
  <c r="Z423" i="18"/>
  <c r="X423" i="18"/>
  <c r="V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G423" i="18"/>
  <c r="H423" i="18" s="1"/>
  <c r="E423" i="18"/>
  <c r="F423" i="18" s="1"/>
  <c r="D423" i="18"/>
  <c r="C423" i="18"/>
  <c r="Y422" i="18"/>
  <c r="W422" i="18"/>
  <c r="U422" i="18"/>
  <c r="H422" i="18"/>
  <c r="F422" i="18"/>
  <c r="Y421" i="18"/>
  <c r="W421" i="18"/>
  <c r="U421" i="18"/>
  <c r="H421" i="18"/>
  <c r="F421" i="18"/>
  <c r="Y420" i="18"/>
  <c r="W420" i="18"/>
  <c r="U420" i="18"/>
  <c r="H420" i="18"/>
  <c r="F420" i="18"/>
  <c r="Y419" i="18"/>
  <c r="W419" i="18"/>
  <c r="U419" i="18"/>
  <c r="H419" i="18"/>
  <c r="F419" i="18"/>
  <c r="Y418" i="18"/>
  <c r="W418" i="18"/>
  <c r="U418" i="18"/>
  <c r="H418" i="18"/>
  <c r="F418" i="18"/>
  <c r="Y417" i="18"/>
  <c r="W417" i="18"/>
  <c r="U417" i="18"/>
  <c r="H417" i="18"/>
  <c r="F417" i="18"/>
  <c r="Y416" i="18"/>
  <c r="W416" i="18"/>
  <c r="U416" i="18"/>
  <c r="H416" i="18"/>
  <c r="F416" i="18"/>
  <c r="Y415" i="18"/>
  <c r="W415" i="18"/>
  <c r="U415" i="18"/>
  <c r="H415" i="18"/>
  <c r="F415" i="18"/>
  <c r="Y414" i="18"/>
  <c r="W414" i="18"/>
  <c r="U414" i="18"/>
  <c r="H414" i="18"/>
  <c r="F414" i="18"/>
  <c r="Y413" i="18"/>
  <c r="W413" i="18"/>
  <c r="U413" i="18"/>
  <c r="H413" i="18"/>
  <c r="F413" i="18"/>
  <c r="Y412" i="18"/>
  <c r="W412" i="18"/>
  <c r="U412" i="18"/>
  <c r="H412" i="18"/>
  <c r="F412" i="18"/>
  <c r="Y411" i="18"/>
  <c r="W411" i="18"/>
  <c r="U411" i="18"/>
  <c r="H411" i="18"/>
  <c r="F411" i="18"/>
  <c r="Y410" i="18"/>
  <c r="W410" i="18"/>
  <c r="U410" i="18"/>
  <c r="H410" i="18"/>
  <c r="F410" i="18"/>
  <c r="Y409" i="18"/>
  <c r="W409" i="18"/>
  <c r="U409" i="18"/>
  <c r="H409" i="18"/>
  <c r="F409" i="18"/>
  <c r="Y408" i="18"/>
  <c r="W408" i="18"/>
  <c r="U408" i="18"/>
  <c r="H408" i="18"/>
  <c r="F408" i="18"/>
  <c r="Y407" i="18"/>
  <c r="W407" i="18"/>
  <c r="U407" i="18"/>
  <c r="H407" i="18"/>
  <c r="F407" i="18"/>
  <c r="Y406" i="18"/>
  <c r="W406" i="18"/>
  <c r="U406" i="18"/>
  <c r="H406" i="18"/>
  <c r="F406" i="18"/>
  <c r="Y405" i="18"/>
  <c r="W405" i="18"/>
  <c r="U405" i="18"/>
  <c r="H405" i="18"/>
  <c r="F405" i="18"/>
  <c r="Y404" i="18"/>
  <c r="W404" i="18"/>
  <c r="U404" i="18"/>
  <c r="H404" i="18"/>
  <c r="F404" i="18"/>
  <c r="Y403" i="18"/>
  <c r="W403" i="18"/>
  <c r="U403" i="18"/>
  <c r="H403" i="18"/>
  <c r="F403" i="18"/>
  <c r="Y402" i="18"/>
  <c r="W402" i="18"/>
  <c r="U402" i="18"/>
  <c r="H402" i="18"/>
  <c r="F402" i="18"/>
  <c r="Y401" i="18"/>
  <c r="W401" i="18"/>
  <c r="U401" i="18"/>
  <c r="H401" i="18"/>
  <c r="F401" i="18"/>
  <c r="Y400" i="18"/>
  <c r="W400" i="18"/>
  <c r="U400" i="18"/>
  <c r="H400" i="18"/>
  <c r="F400" i="18"/>
  <c r="Y399" i="18"/>
  <c r="W399" i="18"/>
  <c r="U399" i="18"/>
  <c r="H399" i="18"/>
  <c r="F399" i="18"/>
  <c r="Y398" i="18"/>
  <c r="W398" i="18"/>
  <c r="U398" i="18"/>
  <c r="H398" i="18"/>
  <c r="F398" i="18"/>
  <c r="Y397" i="18"/>
  <c r="W397" i="18"/>
  <c r="U397" i="18"/>
  <c r="H397" i="18"/>
  <c r="F397" i="18"/>
  <c r="Y396" i="18"/>
  <c r="W396" i="18"/>
  <c r="U396" i="18"/>
  <c r="H396" i="18"/>
  <c r="F396" i="18"/>
  <c r="Y395" i="18"/>
  <c r="W395" i="18"/>
  <c r="U395" i="18"/>
  <c r="H395" i="18"/>
  <c r="F395" i="18"/>
  <c r="Y394" i="18"/>
  <c r="W394" i="18"/>
  <c r="U394" i="18"/>
  <c r="H394" i="18"/>
  <c r="F394" i="18"/>
  <c r="Y393" i="18"/>
  <c r="W393" i="18"/>
  <c r="U393" i="18"/>
  <c r="H393" i="18"/>
  <c r="F393" i="18"/>
  <c r="Y392" i="18"/>
  <c r="W392" i="18"/>
  <c r="U392" i="18"/>
  <c r="H392" i="18"/>
  <c r="F392" i="18"/>
  <c r="Y391" i="18"/>
  <c r="W391" i="18"/>
  <c r="U391" i="18"/>
  <c r="H391" i="18"/>
  <c r="F391" i="18"/>
  <c r="Y390" i="18"/>
  <c r="W390" i="18"/>
  <c r="U390" i="18"/>
  <c r="H390" i="18"/>
  <c r="F390" i="18"/>
  <c r="Y389" i="18"/>
  <c r="W389" i="18"/>
  <c r="U389" i="18"/>
  <c r="H389" i="18"/>
  <c r="F389" i="18"/>
  <c r="Y388" i="18"/>
  <c r="W388" i="18"/>
  <c r="U388" i="18"/>
  <c r="H388" i="18"/>
  <c r="F388" i="18"/>
  <c r="Y387" i="18"/>
  <c r="W387" i="18"/>
  <c r="U387" i="18"/>
  <c r="H387" i="18"/>
  <c r="F387" i="18"/>
  <c r="Y386" i="18"/>
  <c r="W386" i="18"/>
  <c r="U386" i="18"/>
  <c r="H386" i="18"/>
  <c r="F386" i="18"/>
  <c r="Y385" i="18"/>
  <c r="W385" i="18"/>
  <c r="U385" i="18"/>
  <c r="H385" i="18"/>
  <c r="F385" i="18"/>
  <c r="Y384" i="18"/>
  <c r="W384" i="18"/>
  <c r="U384" i="18"/>
  <c r="H384" i="18"/>
  <c r="F384" i="18"/>
  <c r="Y383" i="18"/>
  <c r="W383" i="18"/>
  <c r="U383" i="18"/>
  <c r="H383" i="18"/>
  <c r="F383" i="18"/>
  <c r="AE381" i="18"/>
  <c r="AD381" i="18"/>
  <c r="AC381" i="18"/>
  <c r="AB381" i="18"/>
  <c r="AA381" i="18"/>
  <c r="Z381" i="18"/>
  <c r="X381" i="18"/>
  <c r="V381" i="18"/>
  <c r="T381" i="18"/>
  <c r="S381" i="18"/>
  <c r="R381" i="18"/>
  <c r="Q381" i="18"/>
  <c r="P381" i="18"/>
  <c r="O381" i="18"/>
  <c r="U381" i="18" s="1"/>
  <c r="N381" i="18"/>
  <c r="M381" i="18"/>
  <c r="L381" i="18"/>
  <c r="K381" i="18"/>
  <c r="J381" i="18"/>
  <c r="I381" i="18"/>
  <c r="G381" i="18"/>
  <c r="H381" i="18" s="1"/>
  <c r="E381" i="18"/>
  <c r="F381" i="18" s="1"/>
  <c r="D381" i="18"/>
  <c r="C381" i="18"/>
  <c r="Y380" i="18"/>
  <c r="W380" i="18"/>
  <c r="U380" i="18"/>
  <c r="H380" i="18"/>
  <c r="F380" i="18"/>
  <c r="Y379" i="18"/>
  <c r="W379" i="18"/>
  <c r="U379" i="18"/>
  <c r="H379" i="18"/>
  <c r="F379" i="18"/>
  <c r="Y378" i="18"/>
  <c r="W378" i="18"/>
  <c r="U378" i="18"/>
  <c r="H378" i="18"/>
  <c r="F378" i="18"/>
  <c r="Y377" i="18"/>
  <c r="W377" i="18"/>
  <c r="U377" i="18"/>
  <c r="H377" i="18"/>
  <c r="F377" i="18"/>
  <c r="Y376" i="18"/>
  <c r="W376" i="18"/>
  <c r="U376" i="18"/>
  <c r="H376" i="18"/>
  <c r="F376" i="18"/>
  <c r="Y375" i="18"/>
  <c r="W375" i="18"/>
  <c r="U375" i="18"/>
  <c r="H375" i="18"/>
  <c r="F375" i="18"/>
  <c r="Y374" i="18"/>
  <c r="W374" i="18"/>
  <c r="U374" i="18"/>
  <c r="H374" i="18"/>
  <c r="F374" i="18"/>
  <c r="Y373" i="18"/>
  <c r="W373" i="18"/>
  <c r="U373" i="18"/>
  <c r="H373" i="18"/>
  <c r="F373" i="18"/>
  <c r="AE371" i="18"/>
  <c r="AD371" i="18"/>
  <c r="AC371" i="18"/>
  <c r="AB371" i="18"/>
  <c r="AA371" i="18"/>
  <c r="Z371" i="18"/>
  <c r="X371" i="18"/>
  <c r="V371" i="18"/>
  <c r="T371" i="18"/>
  <c r="S371" i="18"/>
  <c r="R371" i="18"/>
  <c r="Q371" i="18"/>
  <c r="P371" i="18"/>
  <c r="O371" i="18"/>
  <c r="U371" i="18" s="1"/>
  <c r="N371" i="18"/>
  <c r="M371" i="18"/>
  <c r="L371" i="18"/>
  <c r="K371" i="18"/>
  <c r="J371" i="18"/>
  <c r="I371" i="18"/>
  <c r="G371" i="18"/>
  <c r="H371" i="18" s="1"/>
  <c r="E371" i="18"/>
  <c r="D371" i="18"/>
  <c r="C371" i="18"/>
  <c r="F371" i="18" s="1"/>
  <c r="Y370" i="18"/>
  <c r="W370" i="18"/>
  <c r="U370" i="18"/>
  <c r="H370" i="18"/>
  <c r="F370" i="18"/>
  <c r="Y369" i="18"/>
  <c r="W369" i="18"/>
  <c r="U369" i="18"/>
  <c r="H369" i="18"/>
  <c r="F369" i="18"/>
  <c r="Y368" i="18"/>
  <c r="W368" i="18"/>
  <c r="U368" i="18"/>
  <c r="H368" i="18"/>
  <c r="F368" i="18"/>
  <c r="Y367" i="18"/>
  <c r="W367" i="18"/>
  <c r="U367" i="18"/>
  <c r="H367" i="18"/>
  <c r="F367" i="18"/>
  <c r="Y366" i="18"/>
  <c r="W366" i="18"/>
  <c r="U366" i="18"/>
  <c r="H366" i="18"/>
  <c r="F366" i="18"/>
  <c r="Y365" i="18"/>
  <c r="W365" i="18"/>
  <c r="U365" i="18"/>
  <c r="H365" i="18"/>
  <c r="F365" i="18"/>
  <c r="Y364" i="18"/>
  <c r="W364" i="18"/>
  <c r="U364" i="18"/>
  <c r="H364" i="18"/>
  <c r="F364" i="18"/>
  <c r="Y363" i="18"/>
  <c r="W363" i="18"/>
  <c r="U363" i="18"/>
  <c r="H363" i="18"/>
  <c r="F363" i="18"/>
  <c r="AE361" i="18"/>
  <c r="AD361" i="18"/>
  <c r="AC361" i="18"/>
  <c r="AB361" i="18"/>
  <c r="AA361" i="18"/>
  <c r="Z361" i="18"/>
  <c r="X361" i="18"/>
  <c r="Y361" i="18" s="1"/>
  <c r="V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G361" i="18"/>
  <c r="E361" i="18"/>
  <c r="D361" i="18"/>
  <c r="C361" i="18"/>
  <c r="Y360" i="18"/>
  <c r="W360" i="18"/>
  <c r="U360" i="18"/>
  <c r="H360" i="18"/>
  <c r="F360" i="18"/>
  <c r="Y359" i="18"/>
  <c r="W359" i="18"/>
  <c r="U359" i="18"/>
  <c r="H359" i="18"/>
  <c r="F359" i="18"/>
  <c r="Y358" i="18"/>
  <c r="W358" i="18"/>
  <c r="U358" i="18"/>
  <c r="H358" i="18"/>
  <c r="F358" i="18"/>
  <c r="Y357" i="18"/>
  <c r="W357" i="18"/>
  <c r="U357" i="18"/>
  <c r="H357" i="18"/>
  <c r="F357" i="18"/>
  <c r="Y356" i="18"/>
  <c r="W356" i="18"/>
  <c r="U356" i="18"/>
  <c r="H356" i="18"/>
  <c r="F356" i="18"/>
  <c r="Y355" i="18"/>
  <c r="W355" i="18"/>
  <c r="U355" i="18"/>
  <c r="H355" i="18"/>
  <c r="F355" i="18"/>
  <c r="Y354" i="18"/>
  <c r="W354" i="18"/>
  <c r="U354" i="18"/>
  <c r="H354" i="18"/>
  <c r="F354" i="18"/>
  <c r="Y353" i="18"/>
  <c r="W353" i="18"/>
  <c r="U353" i="18"/>
  <c r="H353" i="18"/>
  <c r="F353" i="18"/>
  <c r="Y352" i="18"/>
  <c r="W352" i="18"/>
  <c r="U352" i="18"/>
  <c r="H352" i="18"/>
  <c r="F352" i="18"/>
  <c r="Y351" i="18"/>
  <c r="W351" i="18"/>
  <c r="U351" i="18"/>
  <c r="H351" i="18"/>
  <c r="F351" i="18"/>
  <c r="Y350" i="18"/>
  <c r="W350" i="18"/>
  <c r="U350" i="18"/>
  <c r="H350" i="18"/>
  <c r="F350" i="18"/>
  <c r="Y349" i="18"/>
  <c r="W349" i="18"/>
  <c r="U349" i="18"/>
  <c r="H349" i="18"/>
  <c r="F349" i="18"/>
  <c r="Y348" i="18"/>
  <c r="W348" i="18"/>
  <c r="U348" i="18"/>
  <c r="H348" i="18"/>
  <c r="F348" i="18"/>
  <c r="Y347" i="18"/>
  <c r="W347" i="18"/>
  <c r="U347" i="18"/>
  <c r="H347" i="18"/>
  <c r="F347" i="18"/>
  <c r="Y346" i="18"/>
  <c r="W346" i="18"/>
  <c r="U346" i="18"/>
  <c r="H346" i="18"/>
  <c r="F346" i="18"/>
  <c r="Y345" i="18"/>
  <c r="W345" i="18"/>
  <c r="U345" i="18"/>
  <c r="H345" i="18"/>
  <c r="F345" i="18"/>
  <c r="Y344" i="18"/>
  <c r="W344" i="18"/>
  <c r="U344" i="18"/>
  <c r="H344" i="18"/>
  <c r="F344" i="18"/>
  <c r="Y343" i="18"/>
  <c r="W343" i="18"/>
  <c r="U343" i="18"/>
  <c r="H343" i="18"/>
  <c r="F343" i="18"/>
  <c r="Y342" i="18"/>
  <c r="W342" i="18"/>
  <c r="U342" i="18"/>
  <c r="H342" i="18"/>
  <c r="F342" i="18"/>
  <c r="Y341" i="18"/>
  <c r="W341" i="18"/>
  <c r="U341" i="18"/>
  <c r="H341" i="18"/>
  <c r="F341" i="18"/>
  <c r="Y340" i="18"/>
  <c r="W340" i="18"/>
  <c r="U340" i="18"/>
  <c r="H340" i="18"/>
  <c r="F340" i="18"/>
  <c r="Y339" i="18"/>
  <c r="W339" i="18"/>
  <c r="U339" i="18"/>
  <c r="H339" i="18"/>
  <c r="F339" i="18"/>
  <c r="AE337" i="18"/>
  <c r="AD337" i="18"/>
  <c r="AC337" i="18"/>
  <c r="AB337" i="18"/>
  <c r="AA337" i="18"/>
  <c r="Z337" i="18"/>
  <c r="X337" i="18"/>
  <c r="V337" i="18"/>
  <c r="W337" i="18" s="1"/>
  <c r="T337" i="18"/>
  <c r="S337" i="18"/>
  <c r="R337" i="18"/>
  <c r="Q337" i="18"/>
  <c r="P337" i="18"/>
  <c r="O337" i="18"/>
  <c r="U337" i="18" s="1"/>
  <c r="N337" i="18"/>
  <c r="M337" i="18"/>
  <c r="L337" i="18"/>
  <c r="K337" i="18"/>
  <c r="J337" i="18"/>
  <c r="I337" i="18"/>
  <c r="G337" i="18"/>
  <c r="H337" i="18" s="1"/>
  <c r="E337" i="18"/>
  <c r="D337" i="18"/>
  <c r="C337" i="18"/>
  <c r="Y336" i="18"/>
  <c r="W336" i="18"/>
  <c r="U336" i="18"/>
  <c r="H336" i="18"/>
  <c r="F336" i="18"/>
  <c r="Y335" i="18"/>
  <c r="W335" i="18"/>
  <c r="U335" i="18"/>
  <c r="H335" i="18"/>
  <c r="F335" i="18"/>
  <c r="Y334" i="18"/>
  <c r="W334" i="18"/>
  <c r="U334" i="18"/>
  <c r="H334" i="18"/>
  <c r="F334" i="18"/>
  <c r="Y333" i="18"/>
  <c r="W333" i="18"/>
  <c r="U333" i="18"/>
  <c r="H333" i="18"/>
  <c r="F333" i="18"/>
  <c r="Y332" i="18"/>
  <c r="W332" i="18"/>
  <c r="U332" i="18"/>
  <c r="H332" i="18"/>
  <c r="F332" i="18"/>
  <c r="AE330" i="18"/>
  <c r="AD330" i="18"/>
  <c r="AC330" i="18"/>
  <c r="AB330" i="18"/>
  <c r="AA330" i="18"/>
  <c r="Z330" i="18"/>
  <c r="X330" i="18"/>
  <c r="V330" i="18"/>
  <c r="T330" i="18"/>
  <c r="S330" i="18"/>
  <c r="R330" i="18"/>
  <c r="Q330" i="18"/>
  <c r="P330" i="18"/>
  <c r="O330" i="18"/>
  <c r="N330" i="18"/>
  <c r="M330" i="18"/>
  <c r="L330" i="18"/>
  <c r="K330" i="18"/>
  <c r="J330" i="18"/>
  <c r="I330" i="18"/>
  <c r="G330" i="18"/>
  <c r="H330" i="18" s="1"/>
  <c r="E330" i="18"/>
  <c r="F330" i="18" s="1"/>
  <c r="D330" i="18"/>
  <c r="C330" i="18"/>
  <c r="Y329" i="18"/>
  <c r="W329" i="18"/>
  <c r="U329" i="18"/>
  <c r="H329" i="18"/>
  <c r="F329" i="18"/>
  <c r="Y328" i="18"/>
  <c r="W328" i="18"/>
  <c r="U328" i="18"/>
  <c r="H328" i="18"/>
  <c r="F328" i="18"/>
  <c r="Y327" i="18"/>
  <c r="W327" i="18"/>
  <c r="U327" i="18"/>
  <c r="H327" i="18"/>
  <c r="F327" i="18"/>
  <c r="Y326" i="18"/>
  <c r="W326" i="18"/>
  <c r="U326" i="18"/>
  <c r="H326" i="18"/>
  <c r="F326" i="18"/>
  <c r="Y325" i="18"/>
  <c r="W325" i="18"/>
  <c r="U325" i="18"/>
  <c r="H325" i="18"/>
  <c r="F325" i="18"/>
  <c r="Y324" i="18"/>
  <c r="W324" i="18"/>
  <c r="U324" i="18"/>
  <c r="H324" i="18"/>
  <c r="F324" i="18"/>
  <c r="Y323" i="18"/>
  <c r="W323" i="18"/>
  <c r="U323" i="18"/>
  <c r="H323" i="18"/>
  <c r="F323" i="18"/>
  <c r="Y322" i="18"/>
  <c r="W322" i="18"/>
  <c r="U322" i="18"/>
  <c r="H322" i="18"/>
  <c r="F322" i="18"/>
  <c r="Y321" i="18"/>
  <c r="W321" i="18"/>
  <c r="U321" i="18"/>
  <c r="H321" i="18"/>
  <c r="F321" i="18"/>
  <c r="Y320" i="18"/>
  <c r="W320" i="18"/>
  <c r="U320" i="18"/>
  <c r="H320" i="18"/>
  <c r="F320" i="18"/>
  <c r="Y319" i="18"/>
  <c r="W319" i="18"/>
  <c r="U319" i="18"/>
  <c r="H319" i="18"/>
  <c r="F319" i="18"/>
  <c r="Y318" i="18"/>
  <c r="W318" i="18"/>
  <c r="U318" i="18"/>
  <c r="H318" i="18"/>
  <c r="F318" i="18"/>
  <c r="Y317" i="18"/>
  <c r="W317" i="18"/>
  <c r="U317" i="18"/>
  <c r="H317" i="18"/>
  <c r="F317" i="18"/>
  <c r="Y316" i="18"/>
  <c r="W316" i="18"/>
  <c r="U316" i="18"/>
  <c r="H316" i="18"/>
  <c r="F316" i="18"/>
  <c r="AE314" i="18"/>
  <c r="AD314" i="18"/>
  <c r="AC314" i="18"/>
  <c r="AB314" i="18"/>
  <c r="AA314" i="18"/>
  <c r="Z314" i="18"/>
  <c r="X314" i="18"/>
  <c r="V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G314" i="18"/>
  <c r="H314" i="18" s="1"/>
  <c r="E314" i="18"/>
  <c r="Y314" i="18" s="1"/>
  <c r="D314" i="18"/>
  <c r="C314" i="18"/>
  <c r="Y313" i="18"/>
  <c r="W313" i="18"/>
  <c r="U313" i="18"/>
  <c r="H313" i="18"/>
  <c r="F313" i="18"/>
  <c r="Y312" i="18"/>
  <c r="W312" i="18"/>
  <c r="U312" i="18"/>
  <c r="H312" i="18"/>
  <c r="F312" i="18"/>
  <c r="Y311" i="18"/>
  <c r="W311" i="18"/>
  <c r="U311" i="18"/>
  <c r="H311" i="18"/>
  <c r="F311" i="18"/>
  <c r="Y310" i="18"/>
  <c r="W310" i="18"/>
  <c r="U310" i="18"/>
  <c r="H310" i="18"/>
  <c r="F310" i="18"/>
  <c r="Y309" i="18"/>
  <c r="W309" i="18"/>
  <c r="U309" i="18"/>
  <c r="H309" i="18"/>
  <c r="F309" i="18"/>
  <c r="Y308" i="18"/>
  <c r="W308" i="18"/>
  <c r="U308" i="18"/>
  <c r="H308" i="18"/>
  <c r="F308" i="18"/>
  <c r="Y307" i="18"/>
  <c r="W307" i="18"/>
  <c r="U307" i="18"/>
  <c r="H307" i="18"/>
  <c r="F307" i="18"/>
  <c r="Y306" i="18"/>
  <c r="W306" i="18"/>
  <c r="U306" i="18"/>
  <c r="H306" i="18"/>
  <c r="F306" i="18"/>
  <c r="Y305" i="18"/>
  <c r="W305" i="18"/>
  <c r="U305" i="18"/>
  <c r="H305" i="18"/>
  <c r="F305" i="18"/>
  <c r="Y304" i="18"/>
  <c r="W304" i="18"/>
  <c r="U304" i="18"/>
  <c r="H304" i="18"/>
  <c r="F304" i="18"/>
  <c r="Y303" i="18"/>
  <c r="W303" i="18"/>
  <c r="U303" i="18"/>
  <c r="H303" i="18"/>
  <c r="F303" i="18"/>
  <c r="Y302" i="18"/>
  <c r="W302" i="18"/>
  <c r="U302" i="18"/>
  <c r="H302" i="18"/>
  <c r="F302" i="18"/>
  <c r="Y301" i="18"/>
  <c r="W301" i="18"/>
  <c r="U301" i="18"/>
  <c r="H301" i="18"/>
  <c r="F301" i="18"/>
  <c r="Y300" i="18"/>
  <c r="W300" i="18"/>
  <c r="U300" i="18"/>
  <c r="H300" i="18"/>
  <c r="F300" i="18"/>
  <c r="Y299" i="18"/>
  <c r="W299" i="18"/>
  <c r="U299" i="18"/>
  <c r="H299" i="18"/>
  <c r="F299" i="18"/>
  <c r="Y298" i="18"/>
  <c r="W298" i="18"/>
  <c r="U298" i="18"/>
  <c r="H298" i="18"/>
  <c r="F298" i="18"/>
  <c r="Y297" i="18"/>
  <c r="W297" i="18"/>
  <c r="U297" i="18"/>
  <c r="H297" i="18"/>
  <c r="F297" i="18"/>
  <c r="Y296" i="18"/>
  <c r="W296" i="18"/>
  <c r="U296" i="18"/>
  <c r="H296" i="18"/>
  <c r="F296" i="18"/>
  <c r="Y295" i="18"/>
  <c r="W295" i="18"/>
  <c r="U295" i="18"/>
  <c r="H295" i="18"/>
  <c r="F295" i="18"/>
  <c r="Y294" i="18"/>
  <c r="W294" i="18"/>
  <c r="U294" i="18"/>
  <c r="H294" i="18"/>
  <c r="F294" i="18"/>
  <c r="AE292" i="18"/>
  <c r="AD292" i="18"/>
  <c r="AC292" i="18"/>
  <c r="AB292" i="18"/>
  <c r="AA292" i="18"/>
  <c r="Z292" i="18"/>
  <c r="X292" i="18"/>
  <c r="V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G292" i="18"/>
  <c r="H292" i="18" s="1"/>
  <c r="E292" i="18"/>
  <c r="D292" i="18"/>
  <c r="C292" i="18"/>
  <c r="Y291" i="18"/>
  <c r="W291" i="18"/>
  <c r="U291" i="18"/>
  <c r="H291" i="18"/>
  <c r="F291" i="18"/>
  <c r="Y290" i="18"/>
  <c r="W290" i="18"/>
  <c r="U290" i="18"/>
  <c r="H290" i="18"/>
  <c r="F290" i="18"/>
  <c r="Y289" i="18"/>
  <c r="W289" i="18"/>
  <c r="U289" i="18"/>
  <c r="H289" i="18"/>
  <c r="F289" i="18"/>
  <c r="Y288" i="18"/>
  <c r="W288" i="18"/>
  <c r="U288" i="18"/>
  <c r="H288" i="18"/>
  <c r="F288" i="18"/>
  <c r="Y287" i="18"/>
  <c r="W287" i="18"/>
  <c r="U287" i="18"/>
  <c r="H287" i="18"/>
  <c r="F287" i="18"/>
  <c r="Y286" i="18"/>
  <c r="W286" i="18"/>
  <c r="U286" i="18"/>
  <c r="H286" i="18"/>
  <c r="F286" i="18"/>
  <c r="Y285" i="18"/>
  <c r="W285" i="18"/>
  <c r="U285" i="18"/>
  <c r="H285" i="18"/>
  <c r="F285" i="18"/>
  <c r="Y284" i="18"/>
  <c r="W284" i="18"/>
  <c r="U284" i="18"/>
  <c r="H284" i="18"/>
  <c r="F284" i="18"/>
  <c r="Y283" i="18"/>
  <c r="W283" i="18"/>
  <c r="U283" i="18"/>
  <c r="H283" i="18"/>
  <c r="F283" i="18"/>
  <c r="Y282" i="18"/>
  <c r="W282" i="18"/>
  <c r="U282" i="18"/>
  <c r="H282" i="18"/>
  <c r="F282" i="18"/>
  <c r="Y281" i="18"/>
  <c r="W281" i="18"/>
  <c r="U281" i="18"/>
  <c r="H281" i="18"/>
  <c r="F281" i="18"/>
  <c r="Y280" i="18"/>
  <c r="W280" i="18"/>
  <c r="U280" i="18"/>
  <c r="H280" i="18"/>
  <c r="F280" i="18"/>
  <c r="Y279" i="18"/>
  <c r="W279" i="18"/>
  <c r="U279" i="18"/>
  <c r="H279" i="18"/>
  <c r="F279" i="18"/>
  <c r="Y278" i="18"/>
  <c r="W278" i="18"/>
  <c r="U278" i="18"/>
  <c r="H278" i="18"/>
  <c r="F278" i="18"/>
  <c r="Y277" i="18"/>
  <c r="W277" i="18"/>
  <c r="U277" i="18"/>
  <c r="H277" i="18"/>
  <c r="F277" i="18"/>
  <c r="Y276" i="18"/>
  <c r="W276" i="18"/>
  <c r="U276" i="18"/>
  <c r="H276" i="18"/>
  <c r="F276" i="18"/>
  <c r="Y275" i="18"/>
  <c r="W275" i="18"/>
  <c r="U275" i="18"/>
  <c r="H275" i="18"/>
  <c r="F275" i="18"/>
  <c r="Y274" i="18"/>
  <c r="W274" i="18"/>
  <c r="U274" i="18"/>
  <c r="H274" i="18"/>
  <c r="F274" i="18"/>
  <c r="Y273" i="18"/>
  <c r="W273" i="18"/>
  <c r="U273" i="18"/>
  <c r="H273" i="18"/>
  <c r="F273" i="18"/>
  <c r="Y272" i="18"/>
  <c r="W272" i="18"/>
  <c r="U272" i="18"/>
  <c r="H272" i="18"/>
  <c r="F272" i="18"/>
  <c r="Y271" i="18"/>
  <c r="W271" i="18"/>
  <c r="U271" i="18"/>
  <c r="H271" i="18"/>
  <c r="F271" i="18"/>
  <c r="Y270" i="18"/>
  <c r="W270" i="18"/>
  <c r="U270" i="18"/>
  <c r="H270" i="18"/>
  <c r="F270" i="18"/>
  <c r="Y269" i="18"/>
  <c r="W269" i="18"/>
  <c r="U269" i="18"/>
  <c r="H269" i="18"/>
  <c r="F269" i="18"/>
  <c r="Y268" i="18"/>
  <c r="W268" i="18"/>
  <c r="U268" i="18"/>
  <c r="H268" i="18"/>
  <c r="F268" i="18"/>
  <c r="Y267" i="18"/>
  <c r="W267" i="18"/>
  <c r="U267" i="18"/>
  <c r="H267" i="18"/>
  <c r="F267" i="18"/>
  <c r="Y266" i="18"/>
  <c r="W266" i="18"/>
  <c r="U266" i="18"/>
  <c r="H266" i="18"/>
  <c r="F266" i="18"/>
  <c r="Y265" i="18"/>
  <c r="W265" i="18"/>
  <c r="U265" i="18"/>
  <c r="H265" i="18"/>
  <c r="F265" i="18"/>
  <c r="Y264" i="18"/>
  <c r="W264" i="18"/>
  <c r="U264" i="18"/>
  <c r="H264" i="18"/>
  <c r="F264" i="18"/>
  <c r="Y263" i="18"/>
  <c r="W263" i="18"/>
  <c r="U263" i="18"/>
  <c r="H263" i="18"/>
  <c r="F263" i="18"/>
  <c r="Y262" i="18"/>
  <c r="W262" i="18"/>
  <c r="U262" i="18"/>
  <c r="H262" i="18"/>
  <c r="F262" i="18"/>
  <c r="Y261" i="18"/>
  <c r="W261" i="18"/>
  <c r="U261" i="18"/>
  <c r="H261" i="18"/>
  <c r="F261" i="18"/>
  <c r="Y260" i="18"/>
  <c r="W260" i="18"/>
  <c r="U260" i="18"/>
  <c r="H260" i="18"/>
  <c r="F260" i="18"/>
  <c r="Y259" i="18"/>
  <c r="W259" i="18"/>
  <c r="U259" i="18"/>
  <c r="H259" i="18"/>
  <c r="F259" i="18"/>
  <c r="Y258" i="18"/>
  <c r="W258" i="18"/>
  <c r="U258" i="18"/>
  <c r="H258" i="18"/>
  <c r="F258" i="18"/>
  <c r="Y257" i="18"/>
  <c r="W257" i="18"/>
  <c r="U257" i="18"/>
  <c r="H257" i="18"/>
  <c r="F257" i="18"/>
  <c r="Y256" i="18"/>
  <c r="W256" i="18"/>
  <c r="U256" i="18"/>
  <c r="H256" i="18"/>
  <c r="F256" i="18"/>
  <c r="Y255" i="18"/>
  <c r="W255" i="18"/>
  <c r="U255" i="18"/>
  <c r="H255" i="18"/>
  <c r="F255" i="18"/>
  <c r="Y254" i="18"/>
  <c r="W254" i="18"/>
  <c r="U254" i="18"/>
  <c r="H254" i="18"/>
  <c r="F254" i="18"/>
  <c r="Y253" i="18"/>
  <c r="W253" i="18"/>
  <c r="U253" i="18"/>
  <c r="H253" i="18"/>
  <c r="F253" i="18"/>
  <c r="Y252" i="18"/>
  <c r="W252" i="18"/>
  <c r="U252" i="18"/>
  <c r="H252" i="18"/>
  <c r="F252" i="18"/>
  <c r="Y251" i="18"/>
  <c r="W251" i="18"/>
  <c r="U251" i="18"/>
  <c r="H251" i="18"/>
  <c r="F251" i="18"/>
  <c r="Y250" i="18"/>
  <c r="W250" i="18"/>
  <c r="U250" i="18"/>
  <c r="H250" i="18"/>
  <c r="F250" i="18"/>
  <c r="Y249" i="18"/>
  <c r="W249" i="18"/>
  <c r="U249" i="18"/>
  <c r="H249" i="18"/>
  <c r="F249" i="18"/>
  <c r="Y248" i="18"/>
  <c r="W248" i="18"/>
  <c r="U248" i="18"/>
  <c r="H248" i="18"/>
  <c r="F248" i="18"/>
  <c r="Y247" i="18"/>
  <c r="W247" i="18"/>
  <c r="U247" i="18"/>
  <c r="H247" i="18"/>
  <c r="F247" i="18"/>
  <c r="Y246" i="18"/>
  <c r="W246" i="18"/>
  <c r="U246" i="18"/>
  <c r="H246" i="18"/>
  <c r="F246" i="18"/>
  <c r="Y245" i="18"/>
  <c r="W245" i="18"/>
  <c r="U245" i="18"/>
  <c r="H245" i="18"/>
  <c r="F245" i="18"/>
  <c r="Y244" i="18"/>
  <c r="W244" i="18"/>
  <c r="U244" i="18"/>
  <c r="H244" i="18"/>
  <c r="F244" i="18"/>
  <c r="Y243" i="18"/>
  <c r="W243" i="18"/>
  <c r="U243" i="18"/>
  <c r="H243" i="18"/>
  <c r="F243" i="18"/>
  <c r="AE241" i="18"/>
  <c r="AD241" i="18"/>
  <c r="AC241" i="18"/>
  <c r="AB241" i="18"/>
  <c r="AA241" i="18"/>
  <c r="Z241" i="18"/>
  <c r="X241" i="18"/>
  <c r="V241" i="18"/>
  <c r="T241" i="18"/>
  <c r="S241" i="18"/>
  <c r="R241" i="18"/>
  <c r="Q241" i="18"/>
  <c r="P241" i="18"/>
  <c r="O241" i="18"/>
  <c r="U241" i="18" s="1"/>
  <c r="N241" i="18"/>
  <c r="M241" i="18"/>
  <c r="L241" i="18"/>
  <c r="K241" i="18"/>
  <c r="J241" i="18"/>
  <c r="I241" i="18"/>
  <c r="G241" i="18"/>
  <c r="F241" i="18"/>
  <c r="E241" i="18"/>
  <c r="D241" i="18"/>
  <c r="C241" i="18"/>
  <c r="Y240" i="18"/>
  <c r="W240" i="18"/>
  <c r="U240" i="18"/>
  <c r="H240" i="18"/>
  <c r="F240" i="18"/>
  <c r="Y239" i="18"/>
  <c r="W239" i="18"/>
  <c r="U239" i="18"/>
  <c r="H239" i="18"/>
  <c r="F239" i="18"/>
  <c r="Y238" i="18"/>
  <c r="W238" i="18"/>
  <c r="U238" i="18"/>
  <c r="H238" i="18"/>
  <c r="F238" i="18"/>
  <c r="Y237" i="18"/>
  <c r="W237" i="18"/>
  <c r="U237" i="18"/>
  <c r="H237" i="18"/>
  <c r="F237" i="18"/>
  <c r="Y236" i="18"/>
  <c r="W236" i="18"/>
  <c r="U236" i="18"/>
  <c r="H236" i="18"/>
  <c r="F236" i="18"/>
  <c r="Y235" i="18"/>
  <c r="W235" i="18"/>
  <c r="U235" i="18"/>
  <c r="H235" i="18"/>
  <c r="F235" i="18"/>
  <c r="Y234" i="18"/>
  <c r="W234" i="18"/>
  <c r="U234" i="18"/>
  <c r="H234" i="18"/>
  <c r="F234" i="18"/>
  <c r="Y233" i="18"/>
  <c r="W233" i="18"/>
  <c r="U233" i="18"/>
  <c r="H233" i="18"/>
  <c r="F233" i="18"/>
  <c r="Y232" i="18"/>
  <c r="W232" i="18"/>
  <c r="U232" i="18"/>
  <c r="H232" i="18"/>
  <c r="F232" i="18"/>
  <c r="Y231" i="18"/>
  <c r="W231" i="18"/>
  <c r="U231" i="18"/>
  <c r="H231" i="18"/>
  <c r="F231" i="18"/>
  <c r="Y230" i="18"/>
  <c r="W230" i="18"/>
  <c r="U230" i="18"/>
  <c r="H230" i="18"/>
  <c r="F230" i="18"/>
  <c r="Y229" i="18"/>
  <c r="W229" i="18"/>
  <c r="U229" i="18"/>
  <c r="H229" i="18"/>
  <c r="F229" i="18"/>
  <c r="Y228" i="18"/>
  <c r="W228" i="18"/>
  <c r="U228" i="18"/>
  <c r="H228" i="18"/>
  <c r="F228" i="18"/>
  <c r="Y227" i="18"/>
  <c r="W227" i="18"/>
  <c r="U227" i="18"/>
  <c r="H227" i="18"/>
  <c r="F227" i="18"/>
  <c r="Y226" i="18"/>
  <c r="W226" i="18"/>
  <c r="U226" i="18"/>
  <c r="H226" i="18"/>
  <c r="F226" i="18"/>
  <c r="Y225" i="18"/>
  <c r="W225" i="18"/>
  <c r="U225" i="18"/>
  <c r="H225" i="18"/>
  <c r="F225" i="18"/>
  <c r="Y224" i="18"/>
  <c r="W224" i="18"/>
  <c r="U224" i="18"/>
  <c r="H224" i="18"/>
  <c r="F224" i="18"/>
  <c r="Y223" i="18"/>
  <c r="W223" i="18"/>
  <c r="U223" i="18"/>
  <c r="H223" i="18"/>
  <c r="F223" i="18"/>
  <c r="Y222" i="18"/>
  <c r="W222" i="18"/>
  <c r="U222" i="18"/>
  <c r="H222" i="18"/>
  <c r="F222" i="18"/>
  <c r="Y221" i="18"/>
  <c r="W221" i="18"/>
  <c r="U221" i="18"/>
  <c r="H221" i="18"/>
  <c r="F221" i="18"/>
  <c r="Y220" i="18"/>
  <c r="W220" i="18"/>
  <c r="U220" i="18"/>
  <c r="H220" i="18"/>
  <c r="F220" i="18"/>
  <c r="Y219" i="18"/>
  <c r="W219" i="18"/>
  <c r="U219" i="18"/>
  <c r="H219" i="18"/>
  <c r="F219" i="18"/>
  <c r="Y218" i="18"/>
  <c r="W218" i="18"/>
  <c r="U218" i="18"/>
  <c r="H218" i="18"/>
  <c r="F218" i="18"/>
  <c r="Y217" i="18"/>
  <c r="W217" i="18"/>
  <c r="U217" i="18"/>
  <c r="H217" i="18"/>
  <c r="F217" i="18"/>
  <c r="Y216" i="18"/>
  <c r="W216" i="18"/>
  <c r="U216" i="18"/>
  <c r="H216" i="18"/>
  <c r="F216" i="18"/>
  <c r="Y215" i="18"/>
  <c r="W215" i="18"/>
  <c r="U215" i="18"/>
  <c r="H215" i="18"/>
  <c r="F215" i="18"/>
  <c r="Y214" i="18"/>
  <c r="W214" i="18"/>
  <c r="U214" i="18"/>
  <c r="H214" i="18"/>
  <c r="F214" i="18"/>
  <c r="Y213" i="18"/>
  <c r="W213" i="18"/>
  <c r="U213" i="18"/>
  <c r="H213" i="18"/>
  <c r="F213" i="18"/>
  <c r="Y212" i="18"/>
  <c r="W212" i="18"/>
  <c r="U212" i="18"/>
  <c r="H212" i="18"/>
  <c r="F212" i="18"/>
  <c r="AE210" i="18"/>
  <c r="AD210" i="18"/>
  <c r="AC210" i="18"/>
  <c r="AB210" i="18"/>
  <c r="AA210" i="18"/>
  <c r="Z210" i="18"/>
  <c r="X210" i="18"/>
  <c r="V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G210" i="18"/>
  <c r="E210" i="18"/>
  <c r="F210" i="18" s="1"/>
  <c r="D210" i="18"/>
  <c r="C210" i="18"/>
  <c r="Y209" i="18"/>
  <c r="W209" i="18"/>
  <c r="U209" i="18"/>
  <c r="H209" i="18"/>
  <c r="F209" i="18"/>
  <c r="Y208" i="18"/>
  <c r="W208" i="18"/>
  <c r="U208" i="18"/>
  <c r="H208" i="18"/>
  <c r="F208" i="18"/>
  <c r="Y207" i="18"/>
  <c r="W207" i="18"/>
  <c r="U207" i="18"/>
  <c r="H207" i="18"/>
  <c r="F207" i="18"/>
  <c r="Y206" i="18"/>
  <c r="W206" i="18"/>
  <c r="U206" i="18"/>
  <c r="H206" i="18"/>
  <c r="F206" i="18"/>
  <c r="Y205" i="18"/>
  <c r="W205" i="18"/>
  <c r="U205" i="18"/>
  <c r="H205" i="18"/>
  <c r="F205" i="18"/>
  <c r="Y204" i="18"/>
  <c r="W204" i="18"/>
  <c r="U204" i="18"/>
  <c r="H204" i="18"/>
  <c r="F204" i="18"/>
  <c r="Y203" i="18"/>
  <c r="W203" i="18"/>
  <c r="U203" i="18"/>
  <c r="H203" i="18"/>
  <c r="F203" i="18"/>
  <c r="Y202" i="18"/>
  <c r="W202" i="18"/>
  <c r="U202" i="18"/>
  <c r="H202" i="18"/>
  <c r="F202" i="18"/>
  <c r="Y201" i="18"/>
  <c r="W201" i="18"/>
  <c r="U201" i="18"/>
  <c r="H201" i="18"/>
  <c r="F201" i="18"/>
  <c r="Y200" i="18"/>
  <c r="W200" i="18"/>
  <c r="U200" i="18"/>
  <c r="H200" i="18"/>
  <c r="F200" i="18"/>
  <c r="Y199" i="18"/>
  <c r="W199" i="18"/>
  <c r="U199" i="18"/>
  <c r="H199" i="18"/>
  <c r="F199" i="18"/>
  <c r="Y198" i="18"/>
  <c r="W198" i="18"/>
  <c r="U198" i="18"/>
  <c r="H198" i="18"/>
  <c r="F198" i="18"/>
  <c r="Y197" i="18"/>
  <c r="W197" i="18"/>
  <c r="U197" i="18"/>
  <c r="H197" i="18"/>
  <c r="F197" i="18"/>
  <c r="Y196" i="18"/>
  <c r="W196" i="18"/>
  <c r="U196" i="18"/>
  <c r="H196" i="18"/>
  <c r="F196" i="18"/>
  <c r="Y195" i="18"/>
  <c r="W195" i="18"/>
  <c r="U195" i="18"/>
  <c r="U210" i="18" s="1"/>
  <c r="H195" i="18"/>
  <c r="F195" i="18"/>
  <c r="AE193" i="18"/>
  <c r="AD193" i="18"/>
  <c r="AC193" i="18"/>
  <c r="AB193" i="18"/>
  <c r="AA193" i="18"/>
  <c r="Z193" i="18"/>
  <c r="X193" i="18"/>
  <c r="V193" i="18"/>
  <c r="W193" i="18" s="1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G193" i="18"/>
  <c r="E193" i="18"/>
  <c r="D193" i="18"/>
  <c r="H193" i="18" s="1"/>
  <c r="C193" i="18"/>
  <c r="Y192" i="18"/>
  <c r="W192" i="18"/>
  <c r="U192" i="18"/>
  <c r="H192" i="18"/>
  <c r="F192" i="18"/>
  <c r="Y191" i="18"/>
  <c r="W191" i="18"/>
  <c r="U191" i="18"/>
  <c r="H191" i="18"/>
  <c r="F191" i="18"/>
  <c r="Y190" i="18"/>
  <c r="W190" i="18"/>
  <c r="U190" i="18"/>
  <c r="H190" i="18"/>
  <c r="F190" i="18"/>
  <c r="Y189" i="18"/>
  <c r="W189" i="18"/>
  <c r="U189" i="18"/>
  <c r="H189" i="18"/>
  <c r="F189" i="18"/>
  <c r="Y188" i="18"/>
  <c r="W188" i="18"/>
  <c r="U188" i="18"/>
  <c r="H188" i="18"/>
  <c r="F188" i="18"/>
  <c r="Y187" i="18"/>
  <c r="W187" i="18"/>
  <c r="U187" i="18"/>
  <c r="H187" i="18"/>
  <c r="F187" i="18"/>
  <c r="Y186" i="18"/>
  <c r="W186" i="18"/>
  <c r="U186" i="18"/>
  <c r="H186" i="18"/>
  <c r="F186" i="18"/>
  <c r="Y185" i="18"/>
  <c r="W185" i="18"/>
  <c r="U185" i="18"/>
  <c r="H185" i="18"/>
  <c r="F185" i="18"/>
  <c r="Y184" i="18"/>
  <c r="W184" i="18"/>
  <c r="U184" i="18"/>
  <c r="H184" i="18"/>
  <c r="F184" i="18"/>
  <c r="Y183" i="18"/>
  <c r="W183" i="18"/>
  <c r="U183" i="18"/>
  <c r="H183" i="18"/>
  <c r="F183" i="18"/>
  <c r="AE181" i="18"/>
  <c r="AD181" i="18"/>
  <c r="AC181" i="18"/>
  <c r="AB181" i="18"/>
  <c r="AA181" i="18"/>
  <c r="Z181" i="18"/>
  <c r="X181" i="18"/>
  <c r="V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G181" i="18"/>
  <c r="H181" i="18" s="1"/>
  <c r="E181" i="18"/>
  <c r="F181" i="18" s="1"/>
  <c r="D181" i="18"/>
  <c r="C181" i="18"/>
  <c r="Y180" i="18"/>
  <c r="W180" i="18"/>
  <c r="U180" i="18"/>
  <c r="H180" i="18"/>
  <c r="F180" i="18"/>
  <c r="Y179" i="18"/>
  <c r="W179" i="18"/>
  <c r="U179" i="18"/>
  <c r="H179" i="18"/>
  <c r="F179" i="18"/>
  <c r="Y178" i="18"/>
  <c r="W178" i="18"/>
  <c r="U178" i="18"/>
  <c r="H178" i="18"/>
  <c r="F178" i="18"/>
  <c r="Y177" i="18"/>
  <c r="W177" i="18"/>
  <c r="U177" i="18"/>
  <c r="H177" i="18"/>
  <c r="F177" i="18"/>
  <c r="Y176" i="18"/>
  <c r="W176" i="18"/>
  <c r="U176" i="18"/>
  <c r="H176" i="18"/>
  <c r="F176" i="18"/>
  <c r="Y175" i="18"/>
  <c r="W175" i="18"/>
  <c r="U175" i="18"/>
  <c r="H175" i="18"/>
  <c r="F175" i="18"/>
  <c r="Y174" i="18"/>
  <c r="W174" i="18"/>
  <c r="U174" i="18"/>
  <c r="H174" i="18"/>
  <c r="F174" i="18"/>
  <c r="Y173" i="18"/>
  <c r="W173" i="18"/>
  <c r="U173" i="18"/>
  <c r="H173" i="18"/>
  <c r="F173" i="18"/>
  <c r="Y172" i="18"/>
  <c r="W172" i="18"/>
  <c r="U172" i="18"/>
  <c r="H172" i="18"/>
  <c r="F172" i="18"/>
  <c r="Y171" i="18"/>
  <c r="W171" i="18"/>
  <c r="U171" i="18"/>
  <c r="H171" i="18"/>
  <c r="F171" i="18"/>
  <c r="Y170" i="18"/>
  <c r="W170" i="18"/>
  <c r="U170" i="18"/>
  <c r="H170" i="18"/>
  <c r="F170" i="18"/>
  <c r="Y169" i="18"/>
  <c r="W169" i="18"/>
  <c r="U169" i="18"/>
  <c r="H169" i="18"/>
  <c r="F169" i="18"/>
  <c r="Y168" i="18"/>
  <c r="W168" i="18"/>
  <c r="U168" i="18"/>
  <c r="H168" i="18"/>
  <c r="F168" i="18"/>
  <c r="AE166" i="18"/>
  <c r="AD166" i="18"/>
  <c r="AC166" i="18"/>
  <c r="AB166" i="18"/>
  <c r="AA166" i="18"/>
  <c r="Z166" i="18"/>
  <c r="X166" i="18"/>
  <c r="Y166" i="18" s="1"/>
  <c r="V166" i="18"/>
  <c r="W166" i="18" s="1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G166" i="18"/>
  <c r="E166" i="18"/>
  <c r="F166" i="18" s="1"/>
  <c r="D166" i="18"/>
  <c r="C166" i="18"/>
  <c r="Y165" i="18"/>
  <c r="W165" i="18"/>
  <c r="U165" i="18"/>
  <c r="F165" i="18"/>
  <c r="Y164" i="18"/>
  <c r="W164" i="18"/>
  <c r="U164" i="18"/>
  <c r="F164" i="18"/>
  <c r="Y163" i="18"/>
  <c r="W163" i="18"/>
  <c r="U163" i="18"/>
  <c r="F163" i="18"/>
  <c r="Y162" i="18"/>
  <c r="W162" i="18"/>
  <c r="U162" i="18"/>
  <c r="F162" i="18"/>
  <c r="Y161" i="18"/>
  <c r="W161" i="18"/>
  <c r="U161" i="18"/>
  <c r="F161" i="18"/>
  <c r="AE159" i="18"/>
  <c r="AD159" i="18"/>
  <c r="AC159" i="18"/>
  <c r="AB159" i="18"/>
  <c r="AA159" i="18"/>
  <c r="Z159" i="18"/>
  <c r="X159" i="18"/>
  <c r="Y159" i="18" s="1"/>
  <c r="V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G159" i="18"/>
  <c r="H159" i="18" s="1"/>
  <c r="E159" i="18"/>
  <c r="D159" i="18"/>
  <c r="C159" i="18"/>
  <c r="Y158" i="18"/>
  <c r="W158" i="18"/>
  <c r="U158" i="18"/>
  <c r="H158" i="18"/>
  <c r="F158" i="18"/>
  <c r="Y157" i="18"/>
  <c r="W157" i="18"/>
  <c r="U157" i="18"/>
  <c r="H157" i="18"/>
  <c r="F157" i="18"/>
  <c r="Y156" i="18"/>
  <c r="W156" i="18"/>
  <c r="U156" i="18"/>
  <c r="H156" i="18"/>
  <c r="F156" i="18"/>
  <c r="Y155" i="18"/>
  <c r="W155" i="18"/>
  <c r="U155" i="18"/>
  <c r="H155" i="18"/>
  <c r="F155" i="18"/>
  <c r="Y154" i="18"/>
  <c r="W154" i="18"/>
  <c r="U154" i="18"/>
  <c r="H154" i="18"/>
  <c r="F154" i="18"/>
  <c r="Y153" i="18"/>
  <c r="W153" i="18"/>
  <c r="U153" i="18"/>
  <c r="H153" i="18"/>
  <c r="F153" i="18"/>
  <c r="Y152" i="18"/>
  <c r="W152" i="18"/>
  <c r="U152" i="18"/>
  <c r="H152" i="18"/>
  <c r="F152" i="18"/>
  <c r="Y151" i="18"/>
  <c r="W151" i="18"/>
  <c r="U151" i="18"/>
  <c r="H151" i="18"/>
  <c r="F151" i="18"/>
  <c r="Y150" i="18"/>
  <c r="W150" i="18"/>
  <c r="U150" i="18"/>
  <c r="H150" i="18"/>
  <c r="F150" i="18"/>
  <c r="Y149" i="18"/>
  <c r="W149" i="18"/>
  <c r="U149" i="18"/>
  <c r="H149" i="18"/>
  <c r="F149" i="18"/>
  <c r="Y148" i="18"/>
  <c r="W148" i="18"/>
  <c r="U148" i="18"/>
  <c r="H148" i="18"/>
  <c r="F148" i="18"/>
  <c r="Y147" i="18"/>
  <c r="W147" i="18"/>
  <c r="U147" i="18"/>
  <c r="H147" i="18"/>
  <c r="F147" i="18"/>
  <c r="Y146" i="18"/>
  <c r="W146" i="18"/>
  <c r="U146" i="18"/>
  <c r="H146" i="18"/>
  <c r="F146" i="18"/>
  <c r="Y145" i="18"/>
  <c r="W145" i="18"/>
  <c r="U145" i="18"/>
  <c r="H145" i="18"/>
  <c r="F145" i="18"/>
  <c r="Y144" i="18"/>
  <c r="W144" i="18"/>
  <c r="U144" i="18"/>
  <c r="H144" i="18"/>
  <c r="F144" i="18"/>
  <c r="Y143" i="18"/>
  <c r="W143" i="18"/>
  <c r="U143" i="18"/>
  <c r="H143" i="18"/>
  <c r="F143" i="18"/>
  <c r="Y142" i="18"/>
  <c r="W142" i="18"/>
  <c r="U142" i="18"/>
  <c r="H142" i="18"/>
  <c r="F142" i="18"/>
  <c r="Y141" i="18"/>
  <c r="W141" i="18"/>
  <c r="U141" i="18"/>
  <c r="H141" i="18"/>
  <c r="F141" i="18"/>
  <c r="Y140" i="18"/>
  <c r="W140" i="18"/>
  <c r="U140" i="18"/>
  <c r="H140" i="18"/>
  <c r="F140" i="18"/>
  <c r="AE138" i="18"/>
  <c r="AD138" i="18"/>
  <c r="AC138" i="18"/>
  <c r="AB138" i="18"/>
  <c r="AA138" i="18"/>
  <c r="Z138" i="18"/>
  <c r="X138" i="18"/>
  <c r="V138" i="18"/>
  <c r="T138" i="18"/>
  <c r="S138" i="18"/>
  <c r="R138" i="18"/>
  <c r="Q138" i="18"/>
  <c r="P138" i="18"/>
  <c r="O138" i="18"/>
  <c r="U138" i="18" s="1"/>
  <c r="N138" i="18"/>
  <c r="M138" i="18"/>
  <c r="L138" i="18"/>
  <c r="K138" i="18"/>
  <c r="J138" i="18"/>
  <c r="I138" i="18"/>
  <c r="G138" i="18"/>
  <c r="E138" i="18"/>
  <c r="F138" i="18" s="1"/>
  <c r="D138" i="18"/>
  <c r="C138" i="18"/>
  <c r="Y137" i="18"/>
  <c r="W137" i="18"/>
  <c r="U137" i="18"/>
  <c r="H137" i="18"/>
  <c r="F137" i="18"/>
  <c r="Y136" i="18"/>
  <c r="W136" i="18"/>
  <c r="U136" i="18"/>
  <c r="H136" i="18"/>
  <c r="F136" i="18"/>
  <c r="Y135" i="18"/>
  <c r="W135" i="18"/>
  <c r="U135" i="18"/>
  <c r="H135" i="18"/>
  <c r="F135" i="18"/>
  <c r="Y134" i="18"/>
  <c r="W134" i="18"/>
  <c r="U134" i="18"/>
  <c r="H134" i="18"/>
  <c r="F134" i="18"/>
  <c r="Y133" i="18"/>
  <c r="W133" i="18"/>
  <c r="U133" i="18"/>
  <c r="H133" i="18"/>
  <c r="F133" i="18"/>
  <c r="Y132" i="18"/>
  <c r="W132" i="18"/>
  <c r="U132" i="18"/>
  <c r="H132" i="18"/>
  <c r="F132" i="18"/>
  <c r="Y131" i="18"/>
  <c r="W131" i="18"/>
  <c r="U131" i="18"/>
  <c r="H131" i="18"/>
  <c r="F131" i="18"/>
  <c r="Y130" i="18"/>
  <c r="W130" i="18"/>
  <c r="U130" i="18"/>
  <c r="H130" i="18"/>
  <c r="F130" i="18"/>
  <c r="Y129" i="18"/>
  <c r="W129" i="18"/>
  <c r="U129" i="18"/>
  <c r="H129" i="18"/>
  <c r="F129" i="18"/>
  <c r="Y128" i="18"/>
  <c r="W128" i="18"/>
  <c r="U128" i="18"/>
  <c r="H128" i="18"/>
  <c r="F128" i="18"/>
  <c r="Y127" i="18"/>
  <c r="W127" i="18"/>
  <c r="U127" i="18"/>
  <c r="H127" i="18"/>
  <c r="F127" i="18"/>
  <c r="Y126" i="18"/>
  <c r="W126" i="18"/>
  <c r="U126" i="18"/>
  <c r="H126" i="18"/>
  <c r="F126" i="18"/>
  <c r="Y125" i="18"/>
  <c r="W125" i="18"/>
  <c r="U125" i="18"/>
  <c r="H125" i="18"/>
  <c r="F125" i="18"/>
  <c r="Y124" i="18"/>
  <c r="W124" i="18"/>
  <c r="U124" i="18"/>
  <c r="H124" i="18"/>
  <c r="F124" i="18"/>
  <c r="Y123" i="18"/>
  <c r="W123" i="18"/>
  <c r="U123" i="18"/>
  <c r="H123" i="18"/>
  <c r="F123" i="18"/>
  <c r="Y122" i="18"/>
  <c r="W122" i="18"/>
  <c r="U122" i="18"/>
  <c r="H122" i="18"/>
  <c r="F122" i="18"/>
  <c r="Y121" i="18"/>
  <c r="W121" i="18"/>
  <c r="U121" i="18"/>
  <c r="H121" i="18"/>
  <c r="F121" i="18"/>
  <c r="Y120" i="18"/>
  <c r="W120" i="18"/>
  <c r="U120" i="18"/>
  <c r="H120" i="18"/>
  <c r="F120" i="18"/>
  <c r="Y119" i="18"/>
  <c r="W119" i="18"/>
  <c r="U119" i="18"/>
  <c r="H119" i="18"/>
  <c r="F119" i="18"/>
  <c r="Y118" i="18"/>
  <c r="W118" i="18"/>
  <c r="U118" i="18"/>
  <c r="H118" i="18"/>
  <c r="F118" i="18"/>
  <c r="AE116" i="18"/>
  <c r="AD116" i="18"/>
  <c r="AC116" i="18"/>
  <c r="AB116" i="18"/>
  <c r="AA116" i="18"/>
  <c r="Z116" i="18"/>
  <c r="X116" i="18"/>
  <c r="Y116" i="18" s="1"/>
  <c r="V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G116" i="18"/>
  <c r="H116" i="18" s="1"/>
  <c r="E116" i="18"/>
  <c r="F116" i="18" s="1"/>
  <c r="D116" i="18"/>
  <c r="C116" i="18"/>
  <c r="Y115" i="18"/>
  <c r="W115" i="18"/>
  <c r="U115" i="18"/>
  <c r="H115" i="18"/>
  <c r="F115" i="18"/>
  <c r="Y114" i="18"/>
  <c r="W114" i="18"/>
  <c r="U114" i="18"/>
  <c r="H114" i="18"/>
  <c r="F114" i="18"/>
  <c r="Y113" i="18"/>
  <c r="W113" i="18"/>
  <c r="U113" i="18"/>
  <c r="H113" i="18"/>
  <c r="F113" i="18"/>
  <c r="Y112" i="18"/>
  <c r="W112" i="18"/>
  <c r="U112" i="18"/>
  <c r="H112" i="18"/>
  <c r="F112" i="18"/>
  <c r="Y111" i="18"/>
  <c r="W111" i="18"/>
  <c r="U111" i="18"/>
  <c r="H111" i="18"/>
  <c r="F111" i="18"/>
  <c r="Y110" i="18"/>
  <c r="W110" i="18"/>
  <c r="U110" i="18"/>
  <c r="H110" i="18"/>
  <c r="F110" i="18"/>
  <c r="Y109" i="18"/>
  <c r="W109" i="18"/>
  <c r="U109" i="18"/>
  <c r="H109" i="18"/>
  <c r="F109" i="18"/>
  <c r="Y108" i="18"/>
  <c r="W108" i="18"/>
  <c r="U108" i="18"/>
  <c r="H108" i="18"/>
  <c r="F108" i="18"/>
  <c r="Y107" i="18"/>
  <c r="W107" i="18"/>
  <c r="U107" i="18"/>
  <c r="H107" i="18"/>
  <c r="F107" i="18"/>
  <c r="Y106" i="18"/>
  <c r="W106" i="18"/>
  <c r="U106" i="18"/>
  <c r="H106" i="18"/>
  <c r="F106" i="18"/>
  <c r="AE104" i="18"/>
  <c r="AD104" i="18"/>
  <c r="AC104" i="18"/>
  <c r="AB104" i="18"/>
  <c r="AA104" i="18"/>
  <c r="Z104" i="18"/>
  <c r="X104" i="18"/>
  <c r="Y104" i="18" s="1"/>
  <c r="V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G104" i="18"/>
  <c r="E104" i="18"/>
  <c r="D104" i="18"/>
  <c r="C104" i="18"/>
  <c r="Y103" i="18"/>
  <c r="W103" i="18"/>
  <c r="U103" i="18"/>
  <c r="H103" i="18"/>
  <c r="F103" i="18"/>
  <c r="Y102" i="18"/>
  <c r="W102" i="18"/>
  <c r="U102" i="18"/>
  <c r="H102" i="18"/>
  <c r="F102" i="18"/>
  <c r="Y101" i="18"/>
  <c r="W101" i="18"/>
  <c r="U101" i="18"/>
  <c r="H101" i="18"/>
  <c r="F101" i="18"/>
  <c r="Y100" i="18"/>
  <c r="W100" i="18"/>
  <c r="U100" i="18"/>
  <c r="H100" i="18"/>
  <c r="F100" i="18"/>
  <c r="Y99" i="18"/>
  <c r="W99" i="18"/>
  <c r="U99" i="18"/>
  <c r="H99" i="18"/>
  <c r="F99" i="18"/>
  <c r="Y98" i="18"/>
  <c r="W98" i="18"/>
  <c r="U98" i="18"/>
  <c r="H98" i="18"/>
  <c r="F98" i="18"/>
  <c r="Y97" i="18"/>
  <c r="W97" i="18"/>
  <c r="U97" i="18"/>
  <c r="H97" i="18"/>
  <c r="F97" i="18"/>
  <c r="AE95" i="18"/>
  <c r="AE688" i="18" s="1"/>
  <c r="AD95" i="18"/>
  <c r="AC95" i="18"/>
  <c r="AB95" i="18"/>
  <c r="AB688" i="18" s="1"/>
  <c r="AA95" i="18"/>
  <c r="Z95" i="18"/>
  <c r="X95" i="18"/>
  <c r="Y95" i="18" s="1"/>
  <c r="V95" i="18"/>
  <c r="W95" i="18" s="1"/>
  <c r="T95" i="18"/>
  <c r="S95" i="18"/>
  <c r="R95" i="18"/>
  <c r="Q95" i="18"/>
  <c r="P95" i="18"/>
  <c r="O95" i="18"/>
  <c r="N95" i="18"/>
  <c r="M95" i="18"/>
  <c r="L95" i="18"/>
  <c r="K95" i="18"/>
  <c r="J95" i="18"/>
  <c r="I95" i="18"/>
  <c r="G95" i="18"/>
  <c r="H95" i="18" s="1"/>
  <c r="E95" i="18"/>
  <c r="D95" i="18"/>
  <c r="C95" i="18"/>
  <c r="Y94" i="18"/>
  <c r="W94" i="18"/>
  <c r="U94" i="18"/>
  <c r="H94" i="18"/>
  <c r="F94" i="18"/>
  <c r="Y93" i="18"/>
  <c r="W93" i="18"/>
  <c r="U93" i="18"/>
  <c r="H93" i="18"/>
  <c r="F93" i="18"/>
  <c r="Y92" i="18"/>
  <c r="W92" i="18"/>
  <c r="U92" i="18"/>
  <c r="H92" i="18"/>
  <c r="F92" i="18"/>
  <c r="Y91" i="18"/>
  <c r="W91" i="18"/>
  <c r="U91" i="18"/>
  <c r="H91" i="18"/>
  <c r="F91" i="18"/>
  <c r="Y90" i="18"/>
  <c r="W90" i="18"/>
  <c r="U90" i="18"/>
  <c r="H90" i="18"/>
  <c r="F90" i="18"/>
  <c r="Y89" i="18"/>
  <c r="W89" i="18"/>
  <c r="U89" i="18"/>
  <c r="H89" i="18"/>
  <c r="F89" i="18"/>
  <c r="Y88" i="18"/>
  <c r="W88" i="18"/>
  <c r="U88" i="18"/>
  <c r="H88" i="18"/>
  <c r="F88" i="18"/>
  <c r="Y87" i="18"/>
  <c r="W87" i="18"/>
  <c r="U87" i="18"/>
  <c r="H87" i="18"/>
  <c r="F87" i="18"/>
  <c r="Y86" i="18"/>
  <c r="W86" i="18"/>
  <c r="U86" i="18"/>
  <c r="H86" i="18"/>
  <c r="F86" i="18"/>
  <c r="Y85" i="18"/>
  <c r="W85" i="18"/>
  <c r="U85" i="18"/>
  <c r="H85" i="18"/>
  <c r="F85" i="18"/>
  <c r="Y84" i="18"/>
  <c r="W84" i="18"/>
  <c r="U84" i="18"/>
  <c r="H84" i="18"/>
  <c r="F84" i="18"/>
  <c r="Y83" i="18"/>
  <c r="W83" i="18"/>
  <c r="U83" i="18"/>
  <c r="H83" i="18"/>
  <c r="F83" i="18"/>
  <c r="Y82" i="18"/>
  <c r="W82" i="18"/>
  <c r="U82" i="18"/>
  <c r="H82" i="18"/>
  <c r="F82" i="18"/>
  <c r="Y81" i="18"/>
  <c r="W81" i="18"/>
  <c r="U81" i="18"/>
  <c r="H81" i="18"/>
  <c r="F81" i="18"/>
  <c r="Y80" i="18"/>
  <c r="W80" i="18"/>
  <c r="U80" i="18"/>
  <c r="H80" i="18"/>
  <c r="F80" i="18"/>
  <c r="Y79" i="18"/>
  <c r="W79" i="18"/>
  <c r="U79" i="18"/>
  <c r="H79" i="18"/>
  <c r="F79" i="18"/>
  <c r="Y78" i="18"/>
  <c r="W78" i="18"/>
  <c r="U78" i="18"/>
  <c r="H78" i="18"/>
  <c r="F78" i="18"/>
  <c r="Y77" i="18"/>
  <c r="W77" i="18"/>
  <c r="U77" i="18"/>
  <c r="H77" i="18"/>
  <c r="F77" i="18"/>
  <c r="Y76" i="18"/>
  <c r="W76" i="18"/>
  <c r="U76" i="18"/>
  <c r="H76" i="18"/>
  <c r="F76" i="18"/>
  <c r="Y75" i="18"/>
  <c r="W75" i="18"/>
  <c r="U75" i="18"/>
  <c r="H75" i="18"/>
  <c r="F75" i="18"/>
  <c r="Y74" i="18"/>
  <c r="W74" i="18"/>
  <c r="U74" i="18"/>
  <c r="H74" i="18"/>
  <c r="F74" i="18"/>
  <c r="Y73" i="18"/>
  <c r="W73" i="18"/>
  <c r="U73" i="18"/>
  <c r="H73" i="18"/>
  <c r="F73" i="18"/>
  <c r="Y72" i="18"/>
  <c r="W72" i="18"/>
  <c r="U72" i="18"/>
  <c r="H72" i="18"/>
  <c r="F72" i="18"/>
  <c r="Y71" i="18"/>
  <c r="W71" i="18"/>
  <c r="U71" i="18"/>
  <c r="H71" i="18"/>
  <c r="F71" i="18"/>
  <c r="Y70" i="18"/>
  <c r="W70" i="18"/>
  <c r="U70" i="18"/>
  <c r="H70" i="18"/>
  <c r="F70" i="18"/>
  <c r="Y69" i="18"/>
  <c r="W69" i="18"/>
  <c r="U69" i="18"/>
  <c r="H69" i="18"/>
  <c r="F69" i="18"/>
  <c r="Y68" i="18"/>
  <c r="W68" i="18"/>
  <c r="U68" i="18"/>
  <c r="H68" i="18"/>
  <c r="F68" i="18"/>
  <c r="Y67" i="18"/>
  <c r="W67" i="18"/>
  <c r="U67" i="18"/>
  <c r="H67" i="18"/>
  <c r="F67" i="18"/>
  <c r="Y66" i="18"/>
  <c r="W66" i="18"/>
  <c r="U66" i="18"/>
  <c r="H66" i="18"/>
  <c r="F66" i="18"/>
  <c r="Y65" i="18"/>
  <c r="W65" i="18"/>
  <c r="U65" i="18"/>
  <c r="H65" i="18"/>
  <c r="F65" i="18"/>
  <c r="Y64" i="18"/>
  <c r="W64" i="18"/>
  <c r="U64" i="18"/>
  <c r="H64" i="18"/>
  <c r="F64" i="18"/>
  <c r="Y63" i="18"/>
  <c r="W63" i="18"/>
  <c r="U63" i="18"/>
  <c r="H63" i="18"/>
  <c r="F63" i="18"/>
  <c r="Y62" i="18"/>
  <c r="W62" i="18"/>
  <c r="U62" i="18"/>
  <c r="H62" i="18"/>
  <c r="F62" i="18"/>
  <c r="Y61" i="18"/>
  <c r="W61" i="18"/>
  <c r="U61" i="18"/>
  <c r="H61" i="18"/>
  <c r="F61" i="18"/>
  <c r="Y60" i="18"/>
  <c r="W60" i="18"/>
  <c r="U60" i="18"/>
  <c r="H60" i="18"/>
  <c r="F60" i="18"/>
  <c r="Y59" i="18"/>
  <c r="W59" i="18"/>
  <c r="U59" i="18"/>
  <c r="H59" i="18"/>
  <c r="F59" i="18"/>
  <c r="Y58" i="18"/>
  <c r="W58" i="18"/>
  <c r="U58" i="18"/>
  <c r="H58" i="18"/>
  <c r="F58" i="18"/>
  <c r="Y57" i="18"/>
  <c r="W57" i="18"/>
  <c r="U57" i="18"/>
  <c r="H57" i="18"/>
  <c r="F57" i="18"/>
  <c r="Y56" i="18"/>
  <c r="W56" i="18"/>
  <c r="U56" i="18"/>
  <c r="H56" i="18"/>
  <c r="F56" i="18"/>
  <c r="Y55" i="18"/>
  <c r="W55" i="18"/>
  <c r="U55" i="18"/>
  <c r="H55" i="18"/>
  <c r="F55" i="18"/>
  <c r="Y54" i="18"/>
  <c r="W54" i="18"/>
  <c r="U54" i="18"/>
  <c r="H54" i="18"/>
  <c r="F54" i="18"/>
  <c r="Y53" i="18"/>
  <c r="W53" i="18"/>
  <c r="U53" i="18"/>
  <c r="H53" i="18"/>
  <c r="F53" i="18"/>
  <c r="Y52" i="18"/>
  <c r="W52" i="18"/>
  <c r="U52" i="18"/>
  <c r="H52" i="18"/>
  <c r="F52" i="18"/>
  <c r="Y51" i="18"/>
  <c r="W51" i="18"/>
  <c r="U51" i="18"/>
  <c r="H51" i="18"/>
  <c r="F51" i="18"/>
  <c r="Y50" i="18"/>
  <c r="W50" i="18"/>
  <c r="U50" i="18"/>
  <c r="H50" i="18"/>
  <c r="F50" i="18"/>
  <c r="Y49" i="18"/>
  <c r="W49" i="18"/>
  <c r="U49" i="18"/>
  <c r="H49" i="18"/>
  <c r="F49" i="18"/>
  <c r="Y48" i="18"/>
  <c r="W48" i="18"/>
  <c r="U48" i="18"/>
  <c r="H48" i="18"/>
  <c r="F48" i="18"/>
  <c r="Y47" i="18"/>
  <c r="W47" i="18"/>
  <c r="U47" i="18"/>
  <c r="H47" i="18"/>
  <c r="F47" i="18"/>
  <c r="Y46" i="18"/>
  <c r="W46" i="18"/>
  <c r="U46" i="18"/>
  <c r="H46" i="18"/>
  <c r="F46" i="18"/>
  <c r="Y45" i="18"/>
  <c r="W45" i="18"/>
  <c r="U45" i="18"/>
  <c r="H45" i="18"/>
  <c r="F45" i="18"/>
  <c r="Y44" i="18"/>
  <c r="W44" i="18"/>
  <c r="U44" i="18"/>
  <c r="H44" i="18"/>
  <c r="F44" i="18"/>
  <c r="Y43" i="18"/>
  <c r="W43" i="18"/>
  <c r="U43" i="18"/>
  <c r="H43" i="18"/>
  <c r="F43" i="18"/>
  <c r="Y42" i="18"/>
  <c r="W42" i="18"/>
  <c r="U42" i="18"/>
  <c r="H42" i="18"/>
  <c r="F42" i="18"/>
  <c r="Y41" i="18"/>
  <c r="W41" i="18"/>
  <c r="U41" i="18"/>
  <c r="H41" i="18"/>
  <c r="F41" i="18"/>
  <c r="Y40" i="18"/>
  <c r="W40" i="18"/>
  <c r="U40" i="18"/>
  <c r="H40" i="18"/>
  <c r="F40" i="18"/>
  <c r="Y39" i="18"/>
  <c r="W39" i="18"/>
  <c r="U39" i="18"/>
  <c r="H39" i="18"/>
  <c r="F39" i="18"/>
  <c r="Y38" i="18"/>
  <c r="W38" i="18"/>
  <c r="U38" i="18"/>
  <c r="H38" i="18"/>
  <c r="F38" i="18"/>
  <c r="Y37" i="18"/>
  <c r="W37" i="18"/>
  <c r="U37" i="18"/>
  <c r="H37" i="18"/>
  <c r="F37" i="18"/>
  <c r="AA35" i="18"/>
  <c r="AA688" i="18" s="1"/>
  <c r="Z35" i="18"/>
  <c r="X35" i="18"/>
  <c r="V35" i="18"/>
  <c r="T35" i="18"/>
  <c r="S35" i="18"/>
  <c r="R35" i="18"/>
  <c r="Q35" i="18"/>
  <c r="P35" i="18"/>
  <c r="P688" i="18" s="1"/>
  <c r="O35" i="18"/>
  <c r="N35" i="18"/>
  <c r="M35" i="18"/>
  <c r="L35" i="18"/>
  <c r="K35" i="18"/>
  <c r="J35" i="18"/>
  <c r="I35" i="18"/>
  <c r="G35" i="18"/>
  <c r="G688" i="18" s="1"/>
  <c r="E35" i="18"/>
  <c r="D35" i="18"/>
  <c r="C35" i="18"/>
  <c r="Y34" i="18"/>
  <c r="W34" i="18"/>
  <c r="U34" i="18"/>
  <c r="H34" i="18"/>
  <c r="F34" i="18"/>
  <c r="Y33" i="18"/>
  <c r="W33" i="18"/>
  <c r="U33" i="18"/>
  <c r="H33" i="18"/>
  <c r="F33" i="18"/>
  <c r="Y32" i="18"/>
  <c r="W32" i="18"/>
  <c r="U32" i="18"/>
  <c r="H32" i="18"/>
  <c r="F32" i="18"/>
  <c r="Y31" i="18"/>
  <c r="W31" i="18"/>
  <c r="U31" i="18"/>
  <c r="H31" i="18"/>
  <c r="F31" i="18"/>
  <c r="Y30" i="18"/>
  <c r="W30" i="18"/>
  <c r="U30" i="18"/>
  <c r="H30" i="18"/>
  <c r="F30" i="18"/>
  <c r="Y29" i="18"/>
  <c r="W29" i="18"/>
  <c r="U29" i="18"/>
  <c r="H29" i="18"/>
  <c r="F29" i="18"/>
  <c r="Y28" i="18"/>
  <c r="W28" i="18"/>
  <c r="U28" i="18"/>
  <c r="H28" i="18"/>
  <c r="F28" i="18"/>
  <c r="Y27" i="18"/>
  <c r="W27" i="18"/>
  <c r="U27" i="18"/>
  <c r="H27" i="18"/>
  <c r="F27" i="18"/>
  <c r="Y26" i="18"/>
  <c r="W26" i="18"/>
  <c r="U26" i="18"/>
  <c r="H26" i="18"/>
  <c r="F26" i="18"/>
  <c r="Y25" i="18"/>
  <c r="W25" i="18"/>
  <c r="U25" i="18"/>
  <c r="H25" i="18"/>
  <c r="F25" i="18"/>
  <c r="Y24" i="18"/>
  <c r="W24" i="18"/>
  <c r="U24" i="18"/>
  <c r="H24" i="18"/>
  <c r="F24" i="18"/>
  <c r="Y23" i="18"/>
  <c r="W23" i="18"/>
  <c r="U23" i="18"/>
  <c r="H23" i="18"/>
  <c r="F23" i="18"/>
  <c r="Y22" i="18"/>
  <c r="W22" i="18"/>
  <c r="U22" i="18"/>
  <c r="H22" i="18"/>
  <c r="F22" i="18"/>
  <c r="Y21" i="18"/>
  <c r="W21" i="18"/>
  <c r="U21" i="18"/>
  <c r="H21" i="18"/>
  <c r="F21" i="18"/>
  <c r="Y20" i="18"/>
  <c r="W20" i="18"/>
  <c r="U20" i="18"/>
  <c r="H20" i="18"/>
  <c r="F20" i="18"/>
  <c r="Y19" i="18"/>
  <c r="W19" i="18"/>
  <c r="U19" i="18"/>
  <c r="H19" i="18"/>
  <c r="F19" i="18"/>
  <c r="Y18" i="18"/>
  <c r="W18" i="18"/>
  <c r="U18" i="18"/>
  <c r="H18" i="18"/>
  <c r="F18" i="18"/>
  <c r="Y17" i="18"/>
  <c r="W17" i="18"/>
  <c r="U17" i="18"/>
  <c r="H17" i="18"/>
  <c r="F17" i="18"/>
  <c r="Y16" i="18"/>
  <c r="W16" i="18"/>
  <c r="U16" i="18"/>
  <c r="H16" i="18"/>
  <c r="F16" i="18"/>
  <c r="Y15" i="18"/>
  <c r="W15" i="18"/>
  <c r="U15" i="18"/>
  <c r="H15" i="18"/>
  <c r="F15" i="18"/>
  <c r="Y14" i="18"/>
  <c r="W14" i="18"/>
  <c r="U14" i="18"/>
  <c r="H14" i="18"/>
  <c r="F14" i="18"/>
  <c r="Y13" i="18"/>
  <c r="W13" i="18"/>
  <c r="U13" i="18"/>
  <c r="H13" i="18"/>
  <c r="F13" i="18"/>
  <c r="I688" i="18" l="1"/>
  <c r="Q688" i="18"/>
  <c r="AC688" i="18"/>
  <c r="F104" i="18"/>
  <c r="U104" i="18"/>
  <c r="H138" i="18"/>
  <c r="F193" i="18"/>
  <c r="Y193" i="18"/>
  <c r="H241" i="18"/>
  <c r="U330" i="18"/>
  <c r="F361" i="18"/>
  <c r="U361" i="18"/>
  <c r="W371" i="18"/>
  <c r="W381" i="18"/>
  <c r="Y432" i="18"/>
  <c r="F482" i="18"/>
  <c r="Y482" i="18"/>
  <c r="Y511" i="18"/>
  <c r="U511" i="18"/>
  <c r="W620" i="18"/>
  <c r="W649" i="18"/>
  <c r="W667" i="18"/>
  <c r="H687" i="18"/>
  <c r="Y687" i="18"/>
  <c r="Y330" i="18"/>
  <c r="J688" i="18"/>
  <c r="R688" i="18"/>
  <c r="AD688" i="18"/>
  <c r="H104" i="18"/>
  <c r="W116" i="18"/>
  <c r="U193" i="18"/>
  <c r="U314" i="18"/>
  <c r="F337" i="18"/>
  <c r="Y337" i="18"/>
  <c r="H361" i="18"/>
  <c r="Y371" i="18"/>
  <c r="U432" i="18"/>
  <c r="W444" i="18"/>
  <c r="U482" i="18"/>
  <c r="H511" i="18"/>
  <c r="Y649" i="18"/>
  <c r="Y667" i="18"/>
  <c r="W674" i="18"/>
  <c r="F687" i="18"/>
  <c r="U687" i="18"/>
  <c r="L688" i="18"/>
  <c r="T688" i="18"/>
  <c r="U116" i="18"/>
  <c r="W210" i="18"/>
  <c r="W292" i="18"/>
  <c r="W423" i="18"/>
  <c r="U444" i="18"/>
  <c r="Y505" i="18"/>
  <c r="Y531" i="18"/>
  <c r="Y552" i="18"/>
  <c r="Y565" i="18"/>
  <c r="Y593" i="18"/>
  <c r="H620" i="18"/>
  <c r="H649" i="18"/>
  <c r="W678" i="18"/>
  <c r="W531" i="18"/>
  <c r="C688" i="18"/>
  <c r="M688" i="18"/>
  <c r="V688" i="18"/>
  <c r="W688" i="18" s="1"/>
  <c r="F95" i="18"/>
  <c r="U95" i="18"/>
  <c r="W159" i="18"/>
  <c r="U166" i="18"/>
  <c r="W181" i="18"/>
  <c r="Y210" i="18"/>
  <c r="F292" i="18"/>
  <c r="Y292" i="18"/>
  <c r="Y423" i="18"/>
  <c r="H444" i="18"/>
  <c r="U505" i="18"/>
  <c r="U531" i="18"/>
  <c r="U552" i="18"/>
  <c r="W585" i="18"/>
  <c r="F593" i="18"/>
  <c r="U593" i="18"/>
  <c r="H674" i="18"/>
  <c r="K688" i="18"/>
  <c r="Y381" i="18"/>
  <c r="D688" i="18"/>
  <c r="N688" i="18"/>
  <c r="X688" i="18"/>
  <c r="Y688" i="18" s="1"/>
  <c r="Y181" i="18"/>
  <c r="W241" i="18"/>
  <c r="U292" i="18"/>
  <c r="U423" i="18"/>
  <c r="Y585" i="18"/>
  <c r="S688" i="18"/>
  <c r="F35" i="18"/>
  <c r="O688" i="18"/>
  <c r="U688" i="18" s="1"/>
  <c r="Z688" i="18"/>
  <c r="W104" i="18"/>
  <c r="Y138" i="18"/>
  <c r="F159" i="18"/>
  <c r="U159" i="18"/>
  <c r="U181" i="18"/>
  <c r="H210" i="18"/>
  <c r="Y241" i="18"/>
  <c r="W330" i="18"/>
  <c r="W361" i="18"/>
  <c r="F585" i="18"/>
  <c r="U585" i="18"/>
  <c r="H688" i="18"/>
  <c r="H35" i="18"/>
  <c r="U35" i="18"/>
  <c r="W138" i="18"/>
  <c r="W314" i="18"/>
  <c r="W511" i="18"/>
  <c r="W35" i="18"/>
  <c r="F314" i="18"/>
  <c r="F511" i="18"/>
  <c r="E688" i="18"/>
  <c r="F688" i="18" s="1"/>
  <c r="Y35" i="18"/>
  <c r="W687" i="18"/>
  <c r="AE687" i="17" l="1"/>
  <c r="AD687" i="17"/>
  <c r="AC687" i="17"/>
  <c r="AB687" i="17"/>
  <c r="AA687" i="17"/>
  <c r="Z687" i="17"/>
  <c r="X687" i="17"/>
  <c r="Y687" i="17" s="1"/>
  <c r="V687" i="17"/>
  <c r="T687" i="17"/>
  <c r="S687" i="17"/>
  <c r="R687" i="17"/>
  <c r="Q687" i="17"/>
  <c r="P687" i="17"/>
  <c r="O687" i="17"/>
  <c r="U687" i="17" s="1"/>
  <c r="N687" i="17"/>
  <c r="M687" i="17"/>
  <c r="L687" i="17"/>
  <c r="K687" i="17"/>
  <c r="J687" i="17"/>
  <c r="I687" i="17"/>
  <c r="G687" i="17"/>
  <c r="H687" i="17" s="1"/>
  <c r="E687" i="17"/>
  <c r="F687" i="17" s="1"/>
  <c r="D687" i="17"/>
  <c r="C687" i="17"/>
  <c r="Y686" i="17"/>
  <c r="W686" i="17"/>
  <c r="U686" i="17"/>
  <c r="H686" i="17"/>
  <c r="F686" i="17"/>
  <c r="Y685" i="17"/>
  <c r="W685" i="17"/>
  <c r="U685" i="17"/>
  <c r="H685" i="17"/>
  <c r="F685" i="17"/>
  <c r="Y684" i="17"/>
  <c r="W684" i="17"/>
  <c r="U684" i="17"/>
  <c r="H684" i="17"/>
  <c r="F684" i="17"/>
  <c r="Y683" i="17"/>
  <c r="W683" i="17"/>
  <c r="U683" i="17"/>
  <c r="H683" i="17"/>
  <c r="F683" i="17"/>
  <c r="Y682" i="17"/>
  <c r="W682" i="17"/>
  <c r="U682" i="17"/>
  <c r="H682" i="17"/>
  <c r="F682" i="17"/>
  <c r="Y681" i="17"/>
  <c r="W681" i="17"/>
  <c r="U681" i="17"/>
  <c r="H681" i="17"/>
  <c r="F681" i="17"/>
  <c r="Y680" i="17"/>
  <c r="W680" i="17"/>
  <c r="U680" i="17"/>
  <c r="H680" i="17"/>
  <c r="F680" i="17"/>
  <c r="AE678" i="17"/>
  <c r="AD678" i="17"/>
  <c r="AC678" i="17"/>
  <c r="AB678" i="17"/>
  <c r="AA678" i="17"/>
  <c r="Z678" i="17"/>
  <c r="X678" i="17"/>
  <c r="V678" i="17"/>
  <c r="T678" i="17"/>
  <c r="S678" i="17"/>
  <c r="R678" i="17"/>
  <c r="Q678" i="17"/>
  <c r="P678" i="17"/>
  <c r="O678" i="17"/>
  <c r="N678" i="17"/>
  <c r="M678" i="17"/>
  <c r="L678" i="17"/>
  <c r="K678" i="17"/>
  <c r="J678" i="17"/>
  <c r="I678" i="17"/>
  <c r="G678" i="17"/>
  <c r="E678" i="17"/>
  <c r="F678" i="17" s="1"/>
  <c r="D678" i="17"/>
  <c r="C678" i="17"/>
  <c r="Y677" i="17"/>
  <c r="W677" i="17"/>
  <c r="U677" i="17"/>
  <c r="H677" i="17"/>
  <c r="F677" i="17"/>
  <c r="Y676" i="17"/>
  <c r="W676" i="17"/>
  <c r="U676" i="17"/>
  <c r="U678" i="17" s="1"/>
  <c r="H676" i="17"/>
  <c r="H678" i="17" s="1"/>
  <c r="F676" i="17"/>
  <c r="AE674" i="17"/>
  <c r="AD674" i="17"/>
  <c r="AC674" i="17"/>
  <c r="AB674" i="17"/>
  <c r="AA674" i="17"/>
  <c r="Z674" i="17"/>
  <c r="X674" i="17"/>
  <c r="Y674" i="17" s="1"/>
  <c r="V674" i="17"/>
  <c r="W674" i="17" s="1"/>
  <c r="T674" i="17"/>
  <c r="S674" i="17"/>
  <c r="R674" i="17"/>
  <c r="Q674" i="17"/>
  <c r="P674" i="17"/>
  <c r="O674" i="17"/>
  <c r="U674" i="17" s="1"/>
  <c r="N674" i="17"/>
  <c r="M674" i="17"/>
  <c r="L674" i="17"/>
  <c r="K674" i="17"/>
  <c r="J674" i="17"/>
  <c r="I674" i="17"/>
  <c r="G674" i="17"/>
  <c r="E674" i="17"/>
  <c r="D674" i="17"/>
  <c r="C674" i="17"/>
  <c r="F674" i="17" s="1"/>
  <c r="Y673" i="17"/>
  <c r="W673" i="17"/>
  <c r="U673" i="17"/>
  <c r="H673" i="17"/>
  <c r="F673" i="17"/>
  <c r="Y672" i="17"/>
  <c r="W672" i="17"/>
  <c r="U672" i="17"/>
  <c r="H672" i="17"/>
  <c r="F672" i="17"/>
  <c r="Y671" i="17"/>
  <c r="W671" i="17"/>
  <c r="U671" i="17"/>
  <c r="H671" i="17"/>
  <c r="F671" i="17"/>
  <c r="Y670" i="17"/>
  <c r="W670" i="17"/>
  <c r="U670" i="17"/>
  <c r="H670" i="17"/>
  <c r="F670" i="17"/>
  <c r="Y669" i="17"/>
  <c r="W669" i="17"/>
  <c r="U669" i="17"/>
  <c r="H669" i="17"/>
  <c r="F669" i="17"/>
  <c r="AE667" i="17"/>
  <c r="AD667" i="17"/>
  <c r="AC667" i="17"/>
  <c r="AB667" i="17"/>
  <c r="AA667" i="17"/>
  <c r="Z667" i="17"/>
  <c r="X667" i="17"/>
  <c r="Y667" i="17" s="1"/>
  <c r="V667" i="17"/>
  <c r="T667" i="17"/>
  <c r="S667" i="17"/>
  <c r="R667" i="17"/>
  <c r="Q667" i="17"/>
  <c r="P667" i="17"/>
  <c r="O667" i="17"/>
  <c r="U667" i="17" s="1"/>
  <c r="N667" i="17"/>
  <c r="M667" i="17"/>
  <c r="L667" i="17"/>
  <c r="K667" i="17"/>
  <c r="J667" i="17"/>
  <c r="I667" i="17"/>
  <c r="G667" i="17"/>
  <c r="E667" i="17"/>
  <c r="D667" i="17"/>
  <c r="C667" i="17"/>
  <c r="Y666" i="17"/>
  <c r="W666" i="17"/>
  <c r="U666" i="17"/>
  <c r="H666" i="17"/>
  <c r="F666" i="17"/>
  <c r="Y665" i="17"/>
  <c r="W665" i="17"/>
  <c r="U665" i="17"/>
  <c r="H665" i="17"/>
  <c r="F665" i="17"/>
  <c r="Y664" i="17"/>
  <c r="W664" i="17"/>
  <c r="U664" i="17"/>
  <c r="H664" i="17"/>
  <c r="F664" i="17"/>
  <c r="Y663" i="17"/>
  <c r="W663" i="17"/>
  <c r="U663" i="17"/>
  <c r="H663" i="17"/>
  <c r="F663" i="17"/>
  <c r="Y662" i="17"/>
  <c r="W662" i="17"/>
  <c r="U662" i="17"/>
  <c r="H662" i="17"/>
  <c r="F662" i="17"/>
  <c r="Y661" i="17"/>
  <c r="W661" i="17"/>
  <c r="U661" i="17"/>
  <c r="H661" i="17"/>
  <c r="F661" i="17"/>
  <c r="Y660" i="17"/>
  <c r="W660" i="17"/>
  <c r="U660" i="17"/>
  <c r="H660" i="17"/>
  <c r="F660" i="17"/>
  <c r="Y659" i="17"/>
  <c r="W659" i="17"/>
  <c r="U659" i="17"/>
  <c r="H659" i="17"/>
  <c r="F659" i="17"/>
  <c r="Y658" i="17"/>
  <c r="W658" i="17"/>
  <c r="U658" i="17"/>
  <c r="H658" i="17"/>
  <c r="F658" i="17"/>
  <c r="Y657" i="17"/>
  <c r="W657" i="17"/>
  <c r="U657" i="17"/>
  <c r="H657" i="17"/>
  <c r="F657" i="17"/>
  <c r="Y656" i="17"/>
  <c r="W656" i="17"/>
  <c r="U656" i="17"/>
  <c r="H656" i="17"/>
  <c r="F656" i="17"/>
  <c r="Y655" i="17"/>
  <c r="W655" i="17"/>
  <c r="U655" i="17"/>
  <c r="H655" i="17"/>
  <c r="F655" i="17"/>
  <c r="Y654" i="17"/>
  <c r="W654" i="17"/>
  <c r="U654" i="17"/>
  <c r="H654" i="17"/>
  <c r="F654" i="17"/>
  <c r="Y653" i="17"/>
  <c r="W653" i="17"/>
  <c r="U653" i="17"/>
  <c r="H653" i="17"/>
  <c r="F653" i="17"/>
  <c r="Y652" i="17"/>
  <c r="W652" i="17"/>
  <c r="U652" i="17"/>
  <c r="H652" i="17"/>
  <c r="F652" i="17"/>
  <c r="Y651" i="17"/>
  <c r="W651" i="17"/>
  <c r="U651" i="17"/>
  <c r="H651" i="17"/>
  <c r="F651" i="17"/>
  <c r="AE649" i="17"/>
  <c r="AD649" i="17"/>
  <c r="AC649" i="17"/>
  <c r="AB649" i="17"/>
  <c r="AA649" i="17"/>
  <c r="Z649" i="17"/>
  <c r="X649" i="17"/>
  <c r="V649" i="17"/>
  <c r="T649" i="17"/>
  <c r="S649" i="17"/>
  <c r="R649" i="17"/>
  <c r="Q649" i="17"/>
  <c r="P649" i="17"/>
  <c r="O649" i="17"/>
  <c r="U649" i="17" s="1"/>
  <c r="N649" i="17"/>
  <c r="M649" i="17"/>
  <c r="L649" i="17"/>
  <c r="K649" i="17"/>
  <c r="J649" i="17"/>
  <c r="I649" i="17"/>
  <c r="G649" i="17"/>
  <c r="E649" i="17"/>
  <c r="D649" i="17"/>
  <c r="C649" i="17"/>
  <c r="Y648" i="17"/>
  <c r="W648" i="17"/>
  <c r="U648" i="17"/>
  <c r="H648" i="17"/>
  <c r="F648" i="17"/>
  <c r="Y647" i="17"/>
  <c r="W647" i="17"/>
  <c r="U647" i="17"/>
  <c r="H647" i="17"/>
  <c r="F647" i="17"/>
  <c r="Y646" i="17"/>
  <c r="W646" i="17"/>
  <c r="U646" i="17"/>
  <c r="H646" i="17"/>
  <c r="F646" i="17"/>
  <c r="Y645" i="17"/>
  <c r="W645" i="17"/>
  <c r="U645" i="17"/>
  <c r="H645" i="17"/>
  <c r="F645" i="17"/>
  <c r="Y644" i="17"/>
  <c r="W644" i="17"/>
  <c r="U644" i="17"/>
  <c r="H644" i="17"/>
  <c r="F644" i="17"/>
  <c r="Y643" i="17"/>
  <c r="W643" i="17"/>
  <c r="U643" i="17"/>
  <c r="H643" i="17"/>
  <c r="F643" i="17"/>
  <c r="Y642" i="17"/>
  <c r="W642" i="17"/>
  <c r="U642" i="17"/>
  <c r="H642" i="17"/>
  <c r="F642" i="17"/>
  <c r="Y641" i="17"/>
  <c r="W641" i="17"/>
  <c r="U641" i="17"/>
  <c r="H641" i="17"/>
  <c r="F641" i="17"/>
  <c r="Y640" i="17"/>
  <c r="W640" i="17"/>
  <c r="U640" i="17"/>
  <c r="H640" i="17"/>
  <c r="F640" i="17"/>
  <c r="Y639" i="17"/>
  <c r="W639" i="17"/>
  <c r="U639" i="17"/>
  <c r="H639" i="17"/>
  <c r="F639" i="17"/>
  <c r="Y638" i="17"/>
  <c r="W638" i="17"/>
  <c r="U638" i="17"/>
  <c r="H638" i="17"/>
  <c r="F638" i="17"/>
  <c r="Y637" i="17"/>
  <c r="W637" i="17"/>
  <c r="U637" i="17"/>
  <c r="H637" i="17"/>
  <c r="F637" i="17"/>
  <c r="Y636" i="17"/>
  <c r="W636" i="17"/>
  <c r="U636" i="17"/>
  <c r="H636" i="17"/>
  <c r="F636" i="17"/>
  <c r="Y635" i="17"/>
  <c r="W635" i="17"/>
  <c r="U635" i="17"/>
  <c r="H635" i="17"/>
  <c r="F635" i="17"/>
  <c r="Y634" i="17"/>
  <c r="W634" i="17"/>
  <c r="U634" i="17"/>
  <c r="H634" i="17"/>
  <c r="F634" i="17"/>
  <c r="Y633" i="17"/>
  <c r="W633" i="17"/>
  <c r="U633" i="17"/>
  <c r="H633" i="17"/>
  <c r="F633" i="17"/>
  <c r="Y632" i="17"/>
  <c r="W632" i="17"/>
  <c r="U632" i="17"/>
  <c r="H632" i="17"/>
  <c r="F632" i="17"/>
  <c r="Y631" i="17"/>
  <c r="W631" i="17"/>
  <c r="U631" i="17"/>
  <c r="H631" i="17"/>
  <c r="F631" i="17"/>
  <c r="Y630" i="17"/>
  <c r="W630" i="17"/>
  <c r="U630" i="17"/>
  <c r="H630" i="17"/>
  <c r="F630" i="17"/>
  <c r="Y629" i="17"/>
  <c r="W629" i="17"/>
  <c r="U629" i="17"/>
  <c r="H629" i="17"/>
  <c r="F629" i="17"/>
  <c r="Y628" i="17"/>
  <c r="W628" i="17"/>
  <c r="U628" i="17"/>
  <c r="H628" i="17"/>
  <c r="F628" i="17"/>
  <c r="Y627" i="17"/>
  <c r="W627" i="17"/>
  <c r="U627" i="17"/>
  <c r="H627" i="17"/>
  <c r="F627" i="17"/>
  <c r="Y626" i="17"/>
  <c r="W626" i="17"/>
  <c r="U626" i="17"/>
  <c r="H626" i="17"/>
  <c r="F626" i="17"/>
  <c r="Y625" i="17"/>
  <c r="W625" i="17"/>
  <c r="U625" i="17"/>
  <c r="H625" i="17"/>
  <c r="F625" i="17"/>
  <c r="Y624" i="17"/>
  <c r="W624" i="17"/>
  <c r="U624" i="17"/>
  <c r="H624" i="17"/>
  <c r="F624" i="17"/>
  <c r="Y623" i="17"/>
  <c r="W623" i="17"/>
  <c r="U623" i="17"/>
  <c r="H623" i="17"/>
  <c r="F623" i="17"/>
  <c r="Y622" i="17"/>
  <c r="W622" i="17"/>
  <c r="U622" i="17"/>
  <c r="H622" i="17"/>
  <c r="F622" i="17"/>
  <c r="AE620" i="17"/>
  <c r="AD620" i="17"/>
  <c r="AC620" i="17"/>
  <c r="AB620" i="17"/>
  <c r="AA620" i="17"/>
  <c r="Z620" i="17"/>
  <c r="X620" i="17"/>
  <c r="V620" i="17"/>
  <c r="W620" i="17" s="1"/>
  <c r="T620" i="17"/>
  <c r="S620" i="17"/>
  <c r="R620" i="17"/>
  <c r="Q620" i="17"/>
  <c r="P620" i="17"/>
  <c r="O620" i="17"/>
  <c r="N620" i="17"/>
  <c r="M620" i="17"/>
  <c r="L620" i="17"/>
  <c r="K620" i="17"/>
  <c r="J620" i="17"/>
  <c r="I620" i="17"/>
  <c r="G620" i="17"/>
  <c r="E620" i="17"/>
  <c r="F620" i="17" s="1"/>
  <c r="D620" i="17"/>
  <c r="C620" i="17"/>
  <c r="Y619" i="17"/>
  <c r="W619" i="17"/>
  <c r="U619" i="17"/>
  <c r="H619" i="17"/>
  <c r="F619" i="17"/>
  <c r="Y618" i="17"/>
  <c r="W618" i="17"/>
  <c r="U618" i="17"/>
  <c r="H618" i="17"/>
  <c r="F618" i="17"/>
  <c r="Y617" i="17"/>
  <c r="W617" i="17"/>
  <c r="U617" i="17"/>
  <c r="H617" i="17"/>
  <c r="F617" i="17"/>
  <c r="Y616" i="17"/>
  <c r="W616" i="17"/>
  <c r="U616" i="17"/>
  <c r="H616" i="17"/>
  <c r="F616" i="17"/>
  <c r="Y615" i="17"/>
  <c r="W615" i="17"/>
  <c r="U615" i="17"/>
  <c r="H615" i="17"/>
  <c r="F615" i="17"/>
  <c r="Y614" i="17"/>
  <c r="W614" i="17"/>
  <c r="U614" i="17"/>
  <c r="H614" i="17"/>
  <c r="F614" i="17"/>
  <c r="Y613" i="17"/>
  <c r="W613" i="17"/>
  <c r="U613" i="17"/>
  <c r="H613" i="17"/>
  <c r="F613" i="17"/>
  <c r="Y612" i="17"/>
  <c r="W612" i="17"/>
  <c r="U612" i="17"/>
  <c r="H612" i="17"/>
  <c r="F612" i="17"/>
  <c r="Y611" i="17"/>
  <c r="W611" i="17"/>
  <c r="U611" i="17"/>
  <c r="H611" i="17"/>
  <c r="F611" i="17"/>
  <c r="Y610" i="17"/>
  <c r="W610" i="17"/>
  <c r="U610" i="17"/>
  <c r="H610" i="17"/>
  <c r="F610" i="17"/>
  <c r="Y609" i="17"/>
  <c r="W609" i="17"/>
  <c r="U609" i="17"/>
  <c r="H609" i="17"/>
  <c r="F609" i="17"/>
  <c r="Y608" i="17"/>
  <c r="W608" i="17"/>
  <c r="U608" i="17"/>
  <c r="H608" i="17"/>
  <c r="F608" i="17"/>
  <c r="Y607" i="17"/>
  <c r="W607" i="17"/>
  <c r="U607" i="17"/>
  <c r="H607" i="17"/>
  <c r="F607" i="17"/>
  <c r="Y606" i="17"/>
  <c r="W606" i="17"/>
  <c r="U606" i="17"/>
  <c r="H606" i="17"/>
  <c r="F606" i="17"/>
  <c r="Y605" i="17"/>
  <c r="W605" i="17"/>
  <c r="U605" i="17"/>
  <c r="H605" i="17"/>
  <c r="F605" i="17"/>
  <c r="Y604" i="17"/>
  <c r="W604" i="17"/>
  <c r="U604" i="17"/>
  <c r="H604" i="17"/>
  <c r="F604" i="17"/>
  <c r="Y603" i="17"/>
  <c r="W603" i="17"/>
  <c r="U603" i="17"/>
  <c r="H603" i="17"/>
  <c r="F603" i="17"/>
  <c r="Y602" i="17"/>
  <c r="W602" i="17"/>
  <c r="U602" i="17"/>
  <c r="H602" i="17"/>
  <c r="F602" i="17"/>
  <c r="Y601" i="17"/>
  <c r="W601" i="17"/>
  <c r="U601" i="17"/>
  <c r="H601" i="17"/>
  <c r="F601" i="17"/>
  <c r="Y600" i="17"/>
  <c r="W600" i="17"/>
  <c r="U600" i="17"/>
  <c r="H600" i="17"/>
  <c r="F600" i="17"/>
  <c r="Y599" i="17"/>
  <c r="W599" i="17"/>
  <c r="U599" i="17"/>
  <c r="H599" i="17"/>
  <c r="F599" i="17"/>
  <c r="Y598" i="17"/>
  <c r="W598" i="17"/>
  <c r="U598" i="17"/>
  <c r="H598" i="17"/>
  <c r="F598" i="17"/>
  <c r="Y597" i="17"/>
  <c r="W597" i="17"/>
  <c r="U597" i="17"/>
  <c r="H597" i="17"/>
  <c r="F597" i="17"/>
  <c r="Y596" i="17"/>
  <c r="W596" i="17"/>
  <c r="U596" i="17"/>
  <c r="H596" i="17"/>
  <c r="F596" i="17"/>
  <c r="Y595" i="17"/>
  <c r="W595" i="17"/>
  <c r="U595" i="17"/>
  <c r="U620" i="17" s="1"/>
  <c r="H595" i="17"/>
  <c r="F595" i="17"/>
  <c r="AE593" i="17"/>
  <c r="AD593" i="17"/>
  <c r="AC593" i="17"/>
  <c r="AB593" i="17"/>
  <c r="AA593" i="17"/>
  <c r="Z593" i="17"/>
  <c r="X593" i="17"/>
  <c r="V593" i="17"/>
  <c r="T593" i="17"/>
  <c r="S593" i="17"/>
  <c r="R593" i="17"/>
  <c r="Q593" i="17"/>
  <c r="P593" i="17"/>
  <c r="O593" i="17"/>
  <c r="U593" i="17" s="1"/>
  <c r="N593" i="17"/>
  <c r="M593" i="17"/>
  <c r="L593" i="17"/>
  <c r="K593" i="17"/>
  <c r="J593" i="17"/>
  <c r="I593" i="17"/>
  <c r="G593" i="17"/>
  <c r="H593" i="17" s="1"/>
  <c r="E593" i="17"/>
  <c r="Y593" i="17" s="1"/>
  <c r="D593" i="17"/>
  <c r="C593" i="17"/>
  <c r="Y592" i="17"/>
  <c r="W592" i="17"/>
  <c r="U592" i="17"/>
  <c r="H592" i="17"/>
  <c r="F592" i="17"/>
  <c r="Y591" i="17"/>
  <c r="W591" i="17"/>
  <c r="U591" i="17"/>
  <c r="H591" i="17"/>
  <c r="F591" i="17"/>
  <c r="Y590" i="17"/>
  <c r="W590" i="17"/>
  <c r="U590" i="17"/>
  <c r="H590" i="17"/>
  <c r="F590" i="17"/>
  <c r="Y589" i="17"/>
  <c r="W589" i="17"/>
  <c r="U589" i="17"/>
  <c r="H589" i="17"/>
  <c r="F589" i="17"/>
  <c r="Y588" i="17"/>
  <c r="W588" i="17"/>
  <c r="U588" i="17"/>
  <c r="H588" i="17"/>
  <c r="F588" i="17"/>
  <c r="Y587" i="17"/>
  <c r="W587" i="17"/>
  <c r="U587" i="17"/>
  <c r="H587" i="17"/>
  <c r="F587" i="17"/>
  <c r="AE585" i="17"/>
  <c r="AD585" i="17"/>
  <c r="AC585" i="17"/>
  <c r="AB585" i="17"/>
  <c r="AA585" i="17"/>
  <c r="Z585" i="17"/>
  <c r="X585" i="17"/>
  <c r="V585" i="17"/>
  <c r="T585" i="17"/>
  <c r="S585" i="17"/>
  <c r="R585" i="17"/>
  <c r="Q585" i="17"/>
  <c r="P585" i="17"/>
  <c r="O585" i="17"/>
  <c r="U585" i="17" s="1"/>
  <c r="N585" i="17"/>
  <c r="M585" i="17"/>
  <c r="L585" i="17"/>
  <c r="K585" i="17"/>
  <c r="J585" i="17"/>
  <c r="I585" i="17"/>
  <c r="G585" i="17"/>
  <c r="E585" i="17"/>
  <c r="D585" i="17"/>
  <c r="C585" i="17"/>
  <c r="Y584" i="17"/>
  <c r="W584" i="17"/>
  <c r="U584" i="17"/>
  <c r="H584" i="17"/>
  <c r="F584" i="17"/>
  <c r="Y583" i="17"/>
  <c r="W583" i="17"/>
  <c r="U583" i="17"/>
  <c r="H583" i="17"/>
  <c r="F583" i="17"/>
  <c r="Y582" i="17"/>
  <c r="W582" i="17"/>
  <c r="U582" i="17"/>
  <c r="H582" i="17"/>
  <c r="F582" i="17"/>
  <c r="Y581" i="17"/>
  <c r="W581" i="17"/>
  <c r="U581" i="17"/>
  <c r="H581" i="17"/>
  <c r="F581" i="17"/>
  <c r="Y580" i="17"/>
  <c r="W580" i="17"/>
  <c r="U580" i="17"/>
  <c r="H580" i="17"/>
  <c r="F580" i="17"/>
  <c r="Y579" i="17"/>
  <c r="W579" i="17"/>
  <c r="U579" i="17"/>
  <c r="H579" i="17"/>
  <c r="F579" i="17"/>
  <c r="Y578" i="17"/>
  <c r="W578" i="17"/>
  <c r="U578" i="17"/>
  <c r="H578" i="17"/>
  <c r="F578" i="17"/>
  <c r="Y577" i="17"/>
  <c r="W577" i="17"/>
  <c r="U577" i="17"/>
  <c r="H577" i="17"/>
  <c r="F577" i="17"/>
  <c r="Y576" i="17"/>
  <c r="W576" i="17"/>
  <c r="U576" i="17"/>
  <c r="H576" i="17"/>
  <c r="F576" i="17"/>
  <c r="Y575" i="17"/>
  <c r="W575" i="17"/>
  <c r="U575" i="17"/>
  <c r="H575" i="17"/>
  <c r="F575" i="17"/>
  <c r="Y574" i="17"/>
  <c r="W574" i="17"/>
  <c r="U574" i="17"/>
  <c r="H574" i="17"/>
  <c r="F574" i="17"/>
  <c r="Y573" i="17"/>
  <c r="W573" i="17"/>
  <c r="U573" i="17"/>
  <c r="H573" i="17"/>
  <c r="F573" i="17"/>
  <c r="Y572" i="17"/>
  <c r="W572" i="17"/>
  <c r="U572" i="17"/>
  <c r="H572" i="17"/>
  <c r="F572" i="17"/>
  <c r="Y571" i="17"/>
  <c r="W571" i="17"/>
  <c r="U571" i="17"/>
  <c r="H571" i="17"/>
  <c r="F571" i="17"/>
  <c r="Y570" i="17"/>
  <c r="W570" i="17"/>
  <c r="U570" i="17"/>
  <c r="H570" i="17"/>
  <c r="F570" i="17"/>
  <c r="Y569" i="17"/>
  <c r="W569" i="17"/>
  <c r="U569" i="17"/>
  <c r="H569" i="17"/>
  <c r="F569" i="17"/>
  <c r="Y568" i="17"/>
  <c r="W568" i="17"/>
  <c r="U568" i="17"/>
  <c r="H568" i="17"/>
  <c r="F568" i="17"/>
  <c r="Y567" i="17"/>
  <c r="W567" i="17"/>
  <c r="U567" i="17"/>
  <c r="H567" i="17"/>
  <c r="F567" i="17"/>
  <c r="AE565" i="17"/>
  <c r="AD565" i="17"/>
  <c r="AC565" i="17"/>
  <c r="AB565" i="17"/>
  <c r="AA565" i="17"/>
  <c r="Z565" i="17"/>
  <c r="X565" i="17"/>
  <c r="V565" i="17"/>
  <c r="U565" i="17"/>
  <c r="T565" i="17"/>
  <c r="S565" i="17"/>
  <c r="R565" i="17"/>
  <c r="Q565" i="17"/>
  <c r="P565" i="17"/>
  <c r="O565" i="17"/>
  <c r="N565" i="17"/>
  <c r="M565" i="17"/>
  <c r="L565" i="17"/>
  <c r="K565" i="17"/>
  <c r="J565" i="17"/>
  <c r="I565" i="17"/>
  <c r="G565" i="17"/>
  <c r="H565" i="17" s="1"/>
  <c r="E565" i="17"/>
  <c r="D565" i="17"/>
  <c r="C565" i="17"/>
  <c r="Y564" i="17"/>
  <c r="W564" i="17"/>
  <c r="U564" i="17"/>
  <c r="H564" i="17"/>
  <c r="F564" i="17"/>
  <c r="Y563" i="17"/>
  <c r="W563" i="17"/>
  <c r="U563" i="17"/>
  <c r="H563" i="17"/>
  <c r="F563" i="17"/>
  <c r="Y562" i="17"/>
  <c r="W562" i="17"/>
  <c r="U562" i="17"/>
  <c r="H562" i="17"/>
  <c r="F562" i="17"/>
  <c r="Y561" i="17"/>
  <c r="W561" i="17"/>
  <c r="U561" i="17"/>
  <c r="H561" i="17"/>
  <c r="F561" i="17"/>
  <c r="Y560" i="17"/>
  <c r="W560" i="17"/>
  <c r="U560" i="17"/>
  <c r="H560" i="17"/>
  <c r="F560" i="17"/>
  <c r="Y559" i="17"/>
  <c r="W559" i="17"/>
  <c r="U559" i="17"/>
  <c r="H559" i="17"/>
  <c r="F559" i="17"/>
  <c r="Y558" i="17"/>
  <c r="W558" i="17"/>
  <c r="U558" i="17"/>
  <c r="H558" i="17"/>
  <c r="F558" i="17"/>
  <c r="Y557" i="17"/>
  <c r="W557" i="17"/>
  <c r="U557" i="17"/>
  <c r="H557" i="17"/>
  <c r="F557" i="17"/>
  <c r="Y556" i="17"/>
  <c r="W556" i="17"/>
  <c r="U556" i="17"/>
  <c r="H556" i="17"/>
  <c r="F556" i="17"/>
  <c r="Y555" i="17"/>
  <c r="W555" i="17"/>
  <c r="U555" i="17"/>
  <c r="H555" i="17"/>
  <c r="F555" i="17"/>
  <c r="Y554" i="17"/>
  <c r="W554" i="17"/>
  <c r="U554" i="17"/>
  <c r="H554" i="17"/>
  <c r="F554" i="17"/>
  <c r="AE552" i="17"/>
  <c r="AD552" i="17"/>
  <c r="AC552" i="17"/>
  <c r="AB552" i="17"/>
  <c r="AA552" i="17"/>
  <c r="Z552" i="17"/>
  <c r="X552" i="17"/>
  <c r="V552" i="17"/>
  <c r="T552" i="17"/>
  <c r="S552" i="17"/>
  <c r="R552" i="17"/>
  <c r="Q552" i="17"/>
  <c r="P552" i="17"/>
  <c r="O552" i="17"/>
  <c r="N552" i="17"/>
  <c r="M552" i="17"/>
  <c r="L552" i="17"/>
  <c r="K552" i="17"/>
  <c r="J552" i="17"/>
  <c r="I552" i="17"/>
  <c r="G552" i="17"/>
  <c r="H552" i="17" s="1"/>
  <c r="E552" i="17"/>
  <c r="D552" i="17"/>
  <c r="C552" i="17"/>
  <c r="Y551" i="17"/>
  <c r="W551" i="17"/>
  <c r="U551" i="17"/>
  <c r="H551" i="17"/>
  <c r="F551" i="17"/>
  <c r="Y550" i="17"/>
  <c r="W550" i="17"/>
  <c r="U550" i="17"/>
  <c r="H550" i="17"/>
  <c r="F550" i="17"/>
  <c r="Y549" i="17"/>
  <c r="W549" i="17"/>
  <c r="U549" i="17"/>
  <c r="H549" i="17"/>
  <c r="F549" i="17"/>
  <c r="Y548" i="17"/>
  <c r="W548" i="17"/>
  <c r="U548" i="17"/>
  <c r="H548" i="17"/>
  <c r="F548" i="17"/>
  <c r="Y547" i="17"/>
  <c r="W547" i="17"/>
  <c r="U547" i="17"/>
  <c r="H547" i="17"/>
  <c r="F547" i="17"/>
  <c r="Y546" i="17"/>
  <c r="W546" i="17"/>
  <c r="U546" i="17"/>
  <c r="H546" i="17"/>
  <c r="F546" i="17"/>
  <c r="Y545" i="17"/>
  <c r="W545" i="17"/>
  <c r="U545" i="17"/>
  <c r="H545" i="17"/>
  <c r="F545" i="17"/>
  <c r="Y544" i="17"/>
  <c r="W544" i="17"/>
  <c r="U544" i="17"/>
  <c r="H544" i="17"/>
  <c r="F544" i="17"/>
  <c r="Y543" i="17"/>
  <c r="W543" i="17"/>
  <c r="U543" i="17"/>
  <c r="H543" i="17"/>
  <c r="F543" i="17"/>
  <c r="Y542" i="17"/>
  <c r="W542" i="17"/>
  <c r="U542" i="17"/>
  <c r="H542" i="17"/>
  <c r="F542" i="17"/>
  <c r="Y541" i="17"/>
  <c r="W541" i="17"/>
  <c r="U541" i="17"/>
  <c r="H541" i="17"/>
  <c r="F541" i="17"/>
  <c r="Y540" i="17"/>
  <c r="W540" i="17"/>
  <c r="U540" i="17"/>
  <c r="H540" i="17"/>
  <c r="F540" i="17"/>
  <c r="Y539" i="17"/>
  <c r="W539" i="17"/>
  <c r="U539" i="17"/>
  <c r="H539" i="17"/>
  <c r="F539" i="17"/>
  <c r="Y538" i="17"/>
  <c r="W538" i="17"/>
  <c r="U538" i="17"/>
  <c r="H538" i="17"/>
  <c r="F538" i="17"/>
  <c r="Y537" i="17"/>
  <c r="W537" i="17"/>
  <c r="U537" i="17"/>
  <c r="H537" i="17"/>
  <c r="F537" i="17"/>
  <c r="Y536" i="17"/>
  <c r="W536" i="17"/>
  <c r="U536" i="17"/>
  <c r="H536" i="17"/>
  <c r="F536" i="17"/>
  <c r="Y535" i="17"/>
  <c r="W535" i="17"/>
  <c r="U535" i="17"/>
  <c r="H535" i="17"/>
  <c r="F535" i="17"/>
  <c r="Y534" i="17"/>
  <c r="W534" i="17"/>
  <c r="U534" i="17"/>
  <c r="H534" i="17"/>
  <c r="F534" i="17"/>
  <c r="Y533" i="17"/>
  <c r="W533" i="17"/>
  <c r="U533" i="17"/>
  <c r="H533" i="17"/>
  <c r="F533" i="17"/>
  <c r="AE531" i="17"/>
  <c r="AD531" i="17"/>
  <c r="AC531" i="17"/>
  <c r="AB531" i="17"/>
  <c r="AA531" i="17"/>
  <c r="Z531" i="17"/>
  <c r="X531" i="17"/>
  <c r="V531" i="17"/>
  <c r="W531" i="17" s="1"/>
  <c r="T531" i="17"/>
  <c r="S531" i="17"/>
  <c r="R531" i="17"/>
  <c r="Q531" i="17"/>
  <c r="P531" i="17"/>
  <c r="O531" i="17"/>
  <c r="N531" i="17"/>
  <c r="M531" i="17"/>
  <c r="L531" i="17"/>
  <c r="K531" i="17"/>
  <c r="J531" i="17"/>
  <c r="I531" i="17"/>
  <c r="G531" i="17"/>
  <c r="E531" i="17"/>
  <c r="F531" i="17" s="1"/>
  <c r="D531" i="17"/>
  <c r="C531" i="17"/>
  <c r="Y530" i="17"/>
  <c r="W530" i="17"/>
  <c r="U530" i="17"/>
  <c r="H530" i="17"/>
  <c r="F530" i="17"/>
  <c r="Y529" i="17"/>
  <c r="W529" i="17"/>
  <c r="U529" i="17"/>
  <c r="H529" i="17"/>
  <c r="F529" i="17"/>
  <c r="Y528" i="17"/>
  <c r="W528" i="17"/>
  <c r="U528" i="17"/>
  <c r="H528" i="17"/>
  <c r="F528" i="17"/>
  <c r="Y527" i="17"/>
  <c r="W527" i="17"/>
  <c r="U527" i="17"/>
  <c r="H527" i="17"/>
  <c r="F527" i="17"/>
  <c r="Y526" i="17"/>
  <c r="W526" i="17"/>
  <c r="U526" i="17"/>
  <c r="H526" i="17"/>
  <c r="F526" i="17"/>
  <c r="Y525" i="17"/>
  <c r="W525" i="17"/>
  <c r="U525" i="17"/>
  <c r="H525" i="17"/>
  <c r="F525" i="17"/>
  <c r="Y524" i="17"/>
  <c r="W524" i="17"/>
  <c r="U524" i="17"/>
  <c r="H524" i="17"/>
  <c r="F524" i="17"/>
  <c r="Y523" i="17"/>
  <c r="W523" i="17"/>
  <c r="U523" i="17"/>
  <c r="H523" i="17"/>
  <c r="F523" i="17"/>
  <c r="Y522" i="17"/>
  <c r="W522" i="17"/>
  <c r="U522" i="17"/>
  <c r="H522" i="17"/>
  <c r="F522" i="17"/>
  <c r="Y521" i="17"/>
  <c r="W521" i="17"/>
  <c r="U521" i="17"/>
  <c r="H521" i="17"/>
  <c r="F521" i="17"/>
  <c r="Y520" i="17"/>
  <c r="W520" i="17"/>
  <c r="U520" i="17"/>
  <c r="H520" i="17"/>
  <c r="F520" i="17"/>
  <c r="Y519" i="17"/>
  <c r="W519" i="17"/>
  <c r="U519" i="17"/>
  <c r="H519" i="17"/>
  <c r="F519" i="17"/>
  <c r="Y518" i="17"/>
  <c r="W518" i="17"/>
  <c r="U518" i="17"/>
  <c r="H518" i="17"/>
  <c r="F518" i="17"/>
  <c r="Y517" i="17"/>
  <c r="W517" i="17"/>
  <c r="U517" i="17"/>
  <c r="H517" i="17"/>
  <c r="F517" i="17"/>
  <c r="Y516" i="17"/>
  <c r="W516" i="17"/>
  <c r="U516" i="17"/>
  <c r="H516" i="17"/>
  <c r="F516" i="17"/>
  <c r="Y515" i="17"/>
  <c r="W515" i="17"/>
  <c r="U515" i="17"/>
  <c r="H515" i="17"/>
  <c r="F515" i="17"/>
  <c r="Y514" i="17"/>
  <c r="W514" i="17"/>
  <c r="U514" i="17"/>
  <c r="H514" i="17"/>
  <c r="F514" i="17"/>
  <c r="Y513" i="17"/>
  <c r="W513" i="17"/>
  <c r="U513" i="17"/>
  <c r="H513" i="17"/>
  <c r="F513" i="17"/>
  <c r="AE511" i="17"/>
  <c r="AD511" i="17"/>
  <c r="AC511" i="17"/>
  <c r="AB511" i="17"/>
  <c r="AA511" i="17"/>
  <c r="Z511" i="17"/>
  <c r="X511" i="17"/>
  <c r="V511" i="17"/>
  <c r="T511" i="17"/>
  <c r="S511" i="17"/>
  <c r="R511" i="17"/>
  <c r="Q511" i="17"/>
  <c r="P511" i="17"/>
  <c r="O511" i="17"/>
  <c r="U511" i="17" s="1"/>
  <c r="N511" i="17"/>
  <c r="M511" i="17"/>
  <c r="L511" i="17"/>
  <c r="K511" i="17"/>
  <c r="J511" i="17"/>
  <c r="I511" i="17"/>
  <c r="G511" i="17"/>
  <c r="H511" i="17" s="1"/>
  <c r="E511" i="17"/>
  <c r="F511" i="17" s="1"/>
  <c r="D511" i="17"/>
  <c r="C511" i="17"/>
  <c r="Y510" i="17"/>
  <c r="W510" i="17"/>
  <c r="U510" i="17"/>
  <c r="H510" i="17"/>
  <c r="F510" i="17"/>
  <c r="Y509" i="17"/>
  <c r="W509" i="17"/>
  <c r="U509" i="17"/>
  <c r="H509" i="17"/>
  <c r="F509" i="17"/>
  <c r="Y508" i="17"/>
  <c r="W508" i="17"/>
  <c r="U508" i="17"/>
  <c r="H508" i="17"/>
  <c r="F508" i="17"/>
  <c r="Y507" i="17"/>
  <c r="W507" i="17"/>
  <c r="U507" i="17"/>
  <c r="H507" i="17"/>
  <c r="F507" i="17"/>
  <c r="AE505" i="17"/>
  <c r="AD505" i="17"/>
  <c r="AC505" i="17"/>
  <c r="AB505" i="17"/>
  <c r="AA505" i="17"/>
  <c r="Z505" i="17"/>
  <c r="X505" i="17"/>
  <c r="V505" i="17"/>
  <c r="W505" i="17" s="1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G505" i="17"/>
  <c r="E505" i="17"/>
  <c r="F505" i="17" s="1"/>
  <c r="D505" i="17"/>
  <c r="C505" i="17"/>
  <c r="Y504" i="17"/>
  <c r="W504" i="17"/>
  <c r="U504" i="17"/>
  <c r="H504" i="17"/>
  <c r="F504" i="17"/>
  <c r="Y503" i="17"/>
  <c r="W503" i="17"/>
  <c r="U503" i="17"/>
  <c r="H503" i="17"/>
  <c r="F503" i="17"/>
  <c r="Y502" i="17"/>
  <c r="W502" i="17"/>
  <c r="U502" i="17"/>
  <c r="H502" i="17"/>
  <c r="F502" i="17"/>
  <c r="Y501" i="17"/>
  <c r="W501" i="17"/>
  <c r="U501" i="17"/>
  <c r="H501" i="17"/>
  <c r="F501" i="17"/>
  <c r="Y500" i="17"/>
  <c r="W500" i="17"/>
  <c r="U500" i="17"/>
  <c r="H500" i="17"/>
  <c r="F500" i="17"/>
  <c r="Y499" i="17"/>
  <c r="W499" i="17"/>
  <c r="U499" i="17"/>
  <c r="H499" i="17"/>
  <c r="F499" i="17"/>
  <c r="Y498" i="17"/>
  <c r="W498" i="17"/>
  <c r="U498" i="17"/>
  <c r="H498" i="17"/>
  <c r="F498" i="17"/>
  <c r="Y497" i="17"/>
  <c r="W497" i="17"/>
  <c r="U497" i="17"/>
  <c r="H497" i="17"/>
  <c r="F497" i="17"/>
  <c r="Y496" i="17"/>
  <c r="W496" i="17"/>
  <c r="U496" i="17"/>
  <c r="H496" i="17"/>
  <c r="F496" i="17"/>
  <c r="Y495" i="17"/>
  <c r="W495" i="17"/>
  <c r="U495" i="17"/>
  <c r="H495" i="17"/>
  <c r="F495" i="17"/>
  <c r="Y494" i="17"/>
  <c r="W494" i="17"/>
  <c r="U494" i="17"/>
  <c r="H494" i="17"/>
  <c r="F494" i="17"/>
  <c r="Y493" i="17"/>
  <c r="W493" i="17"/>
  <c r="U493" i="17"/>
  <c r="H493" i="17"/>
  <c r="F493" i="17"/>
  <c r="Y492" i="17"/>
  <c r="W492" i="17"/>
  <c r="U492" i="17"/>
  <c r="H492" i="17"/>
  <c r="F492" i="17"/>
  <c r="Y491" i="17"/>
  <c r="W491" i="17"/>
  <c r="U491" i="17"/>
  <c r="H491" i="17"/>
  <c r="F491" i="17"/>
  <c r="Y490" i="17"/>
  <c r="W490" i="17"/>
  <c r="U490" i="17"/>
  <c r="H490" i="17"/>
  <c r="F490" i="17"/>
  <c r="Y489" i="17"/>
  <c r="W489" i="17"/>
  <c r="U489" i="17"/>
  <c r="H489" i="17"/>
  <c r="F489" i="17"/>
  <c r="Y488" i="17"/>
  <c r="W488" i="17"/>
  <c r="U488" i="17"/>
  <c r="H488" i="17"/>
  <c r="F488" i="17"/>
  <c r="Y487" i="17"/>
  <c r="W487" i="17"/>
  <c r="U487" i="17"/>
  <c r="H487" i="17"/>
  <c r="F487" i="17"/>
  <c r="Y486" i="17"/>
  <c r="W486" i="17"/>
  <c r="U486" i="17"/>
  <c r="H486" i="17"/>
  <c r="F486" i="17"/>
  <c r="Y485" i="17"/>
  <c r="W485" i="17"/>
  <c r="U485" i="17"/>
  <c r="H485" i="17"/>
  <c r="F485" i="17"/>
  <c r="Y484" i="17"/>
  <c r="W484" i="17"/>
  <c r="U484" i="17"/>
  <c r="H484" i="17"/>
  <c r="F484" i="17"/>
  <c r="AE482" i="17"/>
  <c r="AD482" i="17"/>
  <c r="AC482" i="17"/>
  <c r="AB482" i="17"/>
  <c r="AA482" i="17"/>
  <c r="Z482" i="17"/>
  <c r="X482" i="17"/>
  <c r="V482" i="17"/>
  <c r="T482" i="17"/>
  <c r="S482" i="17"/>
  <c r="R482" i="17"/>
  <c r="Q482" i="17"/>
  <c r="P482" i="17"/>
  <c r="O482" i="17"/>
  <c r="U482" i="17" s="1"/>
  <c r="N482" i="17"/>
  <c r="M482" i="17"/>
  <c r="L482" i="17"/>
  <c r="K482" i="17"/>
  <c r="J482" i="17"/>
  <c r="I482" i="17"/>
  <c r="G482" i="17"/>
  <c r="H482" i="17" s="1"/>
  <c r="E482" i="17"/>
  <c r="F482" i="17" s="1"/>
  <c r="D482" i="17"/>
  <c r="C482" i="17"/>
  <c r="Y481" i="17"/>
  <c r="W481" i="17"/>
  <c r="U481" i="17"/>
  <c r="H481" i="17"/>
  <c r="F481" i="17"/>
  <c r="Y480" i="17"/>
  <c r="W480" i="17"/>
  <c r="U480" i="17"/>
  <c r="H480" i="17"/>
  <c r="F480" i="17"/>
  <c r="Y479" i="17"/>
  <c r="W479" i="17"/>
  <c r="U479" i="17"/>
  <c r="H479" i="17"/>
  <c r="F479" i="17"/>
  <c r="Y478" i="17"/>
  <c r="W478" i="17"/>
  <c r="U478" i="17"/>
  <c r="H478" i="17"/>
  <c r="F478" i="17"/>
  <c r="Y477" i="17"/>
  <c r="W477" i="17"/>
  <c r="U477" i="17"/>
  <c r="H477" i="17"/>
  <c r="F477" i="17"/>
  <c r="Y476" i="17"/>
  <c r="W476" i="17"/>
  <c r="U476" i="17"/>
  <c r="H476" i="17"/>
  <c r="F476" i="17"/>
  <c r="Y475" i="17"/>
  <c r="W475" i="17"/>
  <c r="U475" i="17"/>
  <c r="H475" i="17"/>
  <c r="F475" i="17"/>
  <c r="Y474" i="17"/>
  <c r="W474" i="17"/>
  <c r="U474" i="17"/>
  <c r="H474" i="17"/>
  <c r="F474" i="17"/>
  <c r="Y473" i="17"/>
  <c r="W473" i="17"/>
  <c r="U473" i="17"/>
  <c r="H473" i="17"/>
  <c r="F473" i="17"/>
  <c r="Y472" i="17"/>
  <c r="W472" i="17"/>
  <c r="U472" i="17"/>
  <c r="H472" i="17"/>
  <c r="F472" i="17"/>
  <c r="Y471" i="17"/>
  <c r="W471" i="17"/>
  <c r="U471" i="17"/>
  <c r="H471" i="17"/>
  <c r="F471" i="17"/>
  <c r="Y470" i="17"/>
  <c r="W470" i="17"/>
  <c r="U470" i="17"/>
  <c r="H470" i="17"/>
  <c r="F470" i="17"/>
  <c r="Y469" i="17"/>
  <c r="W469" i="17"/>
  <c r="U469" i="17"/>
  <c r="H469" i="17"/>
  <c r="F469" i="17"/>
  <c r="Y468" i="17"/>
  <c r="W468" i="17"/>
  <c r="U468" i="17"/>
  <c r="H468" i="17"/>
  <c r="F468" i="17"/>
  <c r="Y467" i="17"/>
  <c r="W467" i="17"/>
  <c r="U467" i="17"/>
  <c r="H467" i="17"/>
  <c r="F467" i="17"/>
  <c r="Y466" i="17"/>
  <c r="W466" i="17"/>
  <c r="U466" i="17"/>
  <c r="H466" i="17"/>
  <c r="F466" i="17"/>
  <c r="Y465" i="17"/>
  <c r="W465" i="17"/>
  <c r="U465" i="17"/>
  <c r="H465" i="17"/>
  <c r="F465" i="17"/>
  <c r="Y464" i="17"/>
  <c r="W464" i="17"/>
  <c r="U464" i="17"/>
  <c r="H464" i="17"/>
  <c r="F464" i="17"/>
  <c r="Y463" i="17"/>
  <c r="W463" i="17"/>
  <c r="U463" i="17"/>
  <c r="H463" i="17"/>
  <c r="F463" i="17"/>
  <c r="Y462" i="17"/>
  <c r="W462" i="17"/>
  <c r="U462" i="17"/>
  <c r="H462" i="17"/>
  <c r="F462" i="17"/>
  <c r="Y461" i="17"/>
  <c r="W461" i="17"/>
  <c r="U461" i="17"/>
  <c r="H461" i="17"/>
  <c r="F461" i="17"/>
  <c r="Y460" i="17"/>
  <c r="W460" i="17"/>
  <c r="U460" i="17"/>
  <c r="H460" i="17"/>
  <c r="F460" i="17"/>
  <c r="Y459" i="17"/>
  <c r="W459" i="17"/>
  <c r="U459" i="17"/>
  <c r="H459" i="17"/>
  <c r="F459" i="17"/>
  <c r="Y458" i="17"/>
  <c r="W458" i="17"/>
  <c r="U458" i="17"/>
  <c r="H458" i="17"/>
  <c r="F458" i="17"/>
  <c r="Y457" i="17"/>
  <c r="W457" i="17"/>
  <c r="U457" i="17"/>
  <c r="H457" i="17"/>
  <c r="F457" i="17"/>
  <c r="Y456" i="17"/>
  <c r="W456" i="17"/>
  <c r="U456" i="17"/>
  <c r="H456" i="17"/>
  <c r="F456" i="17"/>
  <c r="Y455" i="17"/>
  <c r="W455" i="17"/>
  <c r="U455" i="17"/>
  <c r="H455" i="17"/>
  <c r="F455" i="17"/>
  <c r="Y454" i="17"/>
  <c r="W454" i="17"/>
  <c r="U454" i="17"/>
  <c r="H454" i="17"/>
  <c r="F454" i="17"/>
  <c r="Y453" i="17"/>
  <c r="W453" i="17"/>
  <c r="U453" i="17"/>
  <c r="H453" i="17"/>
  <c r="F453" i="17"/>
  <c r="Y452" i="17"/>
  <c r="W452" i="17"/>
  <c r="U452" i="17"/>
  <c r="H452" i="17"/>
  <c r="F452" i="17"/>
  <c r="Y451" i="17"/>
  <c r="W451" i="17"/>
  <c r="U451" i="17"/>
  <c r="H451" i="17"/>
  <c r="F451" i="17"/>
  <c r="Y450" i="17"/>
  <c r="W450" i="17"/>
  <c r="U450" i="17"/>
  <c r="H450" i="17"/>
  <c r="F450" i="17"/>
  <c r="Y449" i="17"/>
  <c r="W449" i="17"/>
  <c r="U449" i="17"/>
  <c r="H449" i="17"/>
  <c r="F449" i="17"/>
  <c r="Y448" i="17"/>
  <c r="W448" i="17"/>
  <c r="U448" i="17"/>
  <c r="H448" i="17"/>
  <c r="F448" i="17"/>
  <c r="Y447" i="17"/>
  <c r="W447" i="17"/>
  <c r="U447" i="17"/>
  <c r="H447" i="17"/>
  <c r="F447" i="17"/>
  <c r="Y446" i="17"/>
  <c r="W446" i="17"/>
  <c r="U446" i="17"/>
  <c r="H446" i="17"/>
  <c r="F446" i="17"/>
  <c r="AE444" i="17"/>
  <c r="AD444" i="17"/>
  <c r="AC444" i="17"/>
  <c r="AB444" i="17"/>
  <c r="AA444" i="17"/>
  <c r="Z444" i="17"/>
  <c r="X444" i="17"/>
  <c r="Y444" i="17" s="1"/>
  <c r="V444" i="17"/>
  <c r="W444" i="17" s="1"/>
  <c r="T444" i="17"/>
  <c r="S444" i="17"/>
  <c r="R444" i="17"/>
  <c r="Q444" i="17"/>
  <c r="P444" i="17"/>
  <c r="O444" i="17"/>
  <c r="U444" i="17" s="1"/>
  <c r="N444" i="17"/>
  <c r="M444" i="17"/>
  <c r="L444" i="17"/>
  <c r="K444" i="17"/>
  <c r="J444" i="17"/>
  <c r="I444" i="17"/>
  <c r="G444" i="17"/>
  <c r="E444" i="17"/>
  <c r="D444" i="17"/>
  <c r="C444" i="17"/>
  <c r="Y443" i="17"/>
  <c r="W443" i="17"/>
  <c r="U443" i="17"/>
  <c r="H443" i="17"/>
  <c r="F443" i="17"/>
  <c r="Y442" i="17"/>
  <c r="W442" i="17"/>
  <c r="U442" i="17"/>
  <c r="H442" i="17"/>
  <c r="F442" i="17"/>
  <c r="Y441" i="17"/>
  <c r="W441" i="17"/>
  <c r="U441" i="17"/>
  <c r="H441" i="17"/>
  <c r="F441" i="17"/>
  <c r="Y440" i="17"/>
  <c r="W440" i="17"/>
  <c r="U440" i="17"/>
  <c r="H440" i="17"/>
  <c r="F440" i="17"/>
  <c r="Y439" i="17"/>
  <c r="W439" i="17"/>
  <c r="U439" i="17"/>
  <c r="H439" i="17"/>
  <c r="F439" i="17"/>
  <c r="Y438" i="17"/>
  <c r="W438" i="17"/>
  <c r="U438" i="17"/>
  <c r="H438" i="17"/>
  <c r="F438" i="17"/>
  <c r="Y437" i="17"/>
  <c r="W437" i="17"/>
  <c r="U437" i="17"/>
  <c r="H437" i="17"/>
  <c r="F437" i="17"/>
  <c r="Y436" i="17"/>
  <c r="W436" i="17"/>
  <c r="U436" i="17"/>
  <c r="H436" i="17"/>
  <c r="F436" i="17"/>
  <c r="Y435" i="17"/>
  <c r="W435" i="17"/>
  <c r="U435" i="17"/>
  <c r="H435" i="17"/>
  <c r="F435" i="17"/>
  <c r="Y434" i="17"/>
  <c r="W434" i="17"/>
  <c r="U434" i="17"/>
  <c r="H434" i="17"/>
  <c r="F434" i="17"/>
  <c r="AE432" i="17"/>
  <c r="AD432" i="17"/>
  <c r="AC432" i="17"/>
  <c r="AB432" i="17"/>
  <c r="AA432" i="17"/>
  <c r="Z432" i="17"/>
  <c r="X432" i="17"/>
  <c r="V432" i="17"/>
  <c r="T432" i="17"/>
  <c r="S432" i="17"/>
  <c r="R432" i="17"/>
  <c r="Q432" i="17"/>
  <c r="P432" i="17"/>
  <c r="O432" i="17"/>
  <c r="U432" i="17" s="1"/>
  <c r="N432" i="17"/>
  <c r="M432" i="17"/>
  <c r="L432" i="17"/>
  <c r="K432" i="17"/>
  <c r="J432" i="17"/>
  <c r="I432" i="17"/>
  <c r="G432" i="17"/>
  <c r="H432" i="17" s="1"/>
  <c r="E432" i="17"/>
  <c r="F432" i="17" s="1"/>
  <c r="D432" i="17"/>
  <c r="C432" i="17"/>
  <c r="Y431" i="17"/>
  <c r="W431" i="17"/>
  <c r="U431" i="17"/>
  <c r="H431" i="17"/>
  <c r="F431" i="17"/>
  <c r="Y430" i="17"/>
  <c r="W430" i="17"/>
  <c r="U430" i="17"/>
  <c r="H430" i="17"/>
  <c r="F430" i="17"/>
  <c r="Y429" i="17"/>
  <c r="W429" i="17"/>
  <c r="U429" i="17"/>
  <c r="H429" i="17"/>
  <c r="F429" i="17"/>
  <c r="Y428" i="17"/>
  <c r="W428" i="17"/>
  <c r="U428" i="17"/>
  <c r="H428" i="17"/>
  <c r="F428" i="17"/>
  <c r="Y427" i="17"/>
  <c r="W427" i="17"/>
  <c r="U427" i="17"/>
  <c r="H427" i="17"/>
  <c r="F427" i="17"/>
  <c r="Y426" i="17"/>
  <c r="W426" i="17"/>
  <c r="U426" i="17"/>
  <c r="H426" i="17"/>
  <c r="F426" i="17"/>
  <c r="Y425" i="17"/>
  <c r="W425" i="17"/>
  <c r="U425" i="17"/>
  <c r="H425" i="17"/>
  <c r="F425" i="17"/>
  <c r="AE423" i="17"/>
  <c r="AD423" i="17"/>
  <c r="AC423" i="17"/>
  <c r="AB423" i="17"/>
  <c r="AA423" i="17"/>
  <c r="Z423" i="17"/>
  <c r="X423" i="17"/>
  <c r="V423" i="17"/>
  <c r="T423" i="17"/>
  <c r="S423" i="17"/>
  <c r="R423" i="17"/>
  <c r="Q423" i="17"/>
  <c r="P423" i="17"/>
  <c r="O423" i="17"/>
  <c r="N423" i="17"/>
  <c r="M423" i="17"/>
  <c r="L423" i="17"/>
  <c r="K423" i="17"/>
  <c r="J423" i="17"/>
  <c r="I423" i="17"/>
  <c r="G423" i="17"/>
  <c r="H423" i="17" s="1"/>
  <c r="E423" i="17"/>
  <c r="F423" i="17" s="1"/>
  <c r="D423" i="17"/>
  <c r="C423" i="17"/>
  <c r="Y422" i="17"/>
  <c r="W422" i="17"/>
  <c r="U422" i="17"/>
  <c r="H422" i="17"/>
  <c r="F422" i="17"/>
  <c r="Y421" i="17"/>
  <c r="W421" i="17"/>
  <c r="U421" i="17"/>
  <c r="H421" i="17"/>
  <c r="F421" i="17"/>
  <c r="Y420" i="17"/>
  <c r="W420" i="17"/>
  <c r="U420" i="17"/>
  <c r="H420" i="17"/>
  <c r="F420" i="17"/>
  <c r="Y419" i="17"/>
  <c r="W419" i="17"/>
  <c r="U419" i="17"/>
  <c r="H419" i="17"/>
  <c r="F419" i="17"/>
  <c r="Y418" i="17"/>
  <c r="W418" i="17"/>
  <c r="U418" i="17"/>
  <c r="H418" i="17"/>
  <c r="F418" i="17"/>
  <c r="Y417" i="17"/>
  <c r="W417" i="17"/>
  <c r="U417" i="17"/>
  <c r="H417" i="17"/>
  <c r="F417" i="17"/>
  <c r="Y416" i="17"/>
  <c r="W416" i="17"/>
  <c r="U416" i="17"/>
  <c r="H416" i="17"/>
  <c r="F416" i="17"/>
  <c r="Y415" i="17"/>
  <c r="W415" i="17"/>
  <c r="U415" i="17"/>
  <c r="H415" i="17"/>
  <c r="F415" i="17"/>
  <c r="Y414" i="17"/>
  <c r="W414" i="17"/>
  <c r="U414" i="17"/>
  <c r="H414" i="17"/>
  <c r="F414" i="17"/>
  <c r="Y413" i="17"/>
  <c r="W413" i="17"/>
  <c r="U413" i="17"/>
  <c r="H413" i="17"/>
  <c r="F413" i="17"/>
  <c r="Y412" i="17"/>
  <c r="W412" i="17"/>
  <c r="U412" i="17"/>
  <c r="H412" i="17"/>
  <c r="F412" i="17"/>
  <c r="Y411" i="17"/>
  <c r="W411" i="17"/>
  <c r="U411" i="17"/>
  <c r="H411" i="17"/>
  <c r="F411" i="17"/>
  <c r="Y410" i="17"/>
  <c r="W410" i="17"/>
  <c r="U410" i="17"/>
  <c r="H410" i="17"/>
  <c r="F410" i="17"/>
  <c r="Y409" i="17"/>
  <c r="W409" i="17"/>
  <c r="U409" i="17"/>
  <c r="H409" i="17"/>
  <c r="F409" i="17"/>
  <c r="Y408" i="17"/>
  <c r="W408" i="17"/>
  <c r="U408" i="17"/>
  <c r="H408" i="17"/>
  <c r="F408" i="17"/>
  <c r="Y407" i="17"/>
  <c r="W407" i="17"/>
  <c r="U407" i="17"/>
  <c r="H407" i="17"/>
  <c r="F407" i="17"/>
  <c r="Y406" i="17"/>
  <c r="W406" i="17"/>
  <c r="U406" i="17"/>
  <c r="H406" i="17"/>
  <c r="F406" i="17"/>
  <c r="Y405" i="17"/>
  <c r="W405" i="17"/>
  <c r="U405" i="17"/>
  <c r="H405" i="17"/>
  <c r="F405" i="17"/>
  <c r="Y404" i="17"/>
  <c r="W404" i="17"/>
  <c r="U404" i="17"/>
  <c r="H404" i="17"/>
  <c r="F404" i="17"/>
  <c r="Y403" i="17"/>
  <c r="W403" i="17"/>
  <c r="U403" i="17"/>
  <c r="H403" i="17"/>
  <c r="F403" i="17"/>
  <c r="Y402" i="17"/>
  <c r="W402" i="17"/>
  <c r="U402" i="17"/>
  <c r="H402" i="17"/>
  <c r="F402" i="17"/>
  <c r="Y401" i="17"/>
  <c r="W401" i="17"/>
  <c r="U401" i="17"/>
  <c r="H401" i="17"/>
  <c r="F401" i="17"/>
  <c r="Y400" i="17"/>
  <c r="W400" i="17"/>
  <c r="U400" i="17"/>
  <c r="H400" i="17"/>
  <c r="F400" i="17"/>
  <c r="Y399" i="17"/>
  <c r="W399" i="17"/>
  <c r="U399" i="17"/>
  <c r="H399" i="17"/>
  <c r="F399" i="17"/>
  <c r="Y398" i="17"/>
  <c r="W398" i="17"/>
  <c r="U398" i="17"/>
  <c r="H398" i="17"/>
  <c r="F398" i="17"/>
  <c r="Y397" i="17"/>
  <c r="W397" i="17"/>
  <c r="U397" i="17"/>
  <c r="H397" i="17"/>
  <c r="F397" i="17"/>
  <c r="Y396" i="17"/>
  <c r="W396" i="17"/>
  <c r="U396" i="17"/>
  <c r="H396" i="17"/>
  <c r="F396" i="17"/>
  <c r="Y395" i="17"/>
  <c r="W395" i="17"/>
  <c r="U395" i="17"/>
  <c r="H395" i="17"/>
  <c r="F395" i="17"/>
  <c r="Y394" i="17"/>
  <c r="W394" i="17"/>
  <c r="U394" i="17"/>
  <c r="H394" i="17"/>
  <c r="F394" i="17"/>
  <c r="Y393" i="17"/>
  <c r="W393" i="17"/>
  <c r="U393" i="17"/>
  <c r="H393" i="17"/>
  <c r="F393" i="17"/>
  <c r="Y392" i="17"/>
  <c r="W392" i="17"/>
  <c r="U392" i="17"/>
  <c r="H392" i="17"/>
  <c r="F392" i="17"/>
  <c r="Y391" i="17"/>
  <c r="W391" i="17"/>
  <c r="U391" i="17"/>
  <c r="H391" i="17"/>
  <c r="F391" i="17"/>
  <c r="Y390" i="17"/>
  <c r="W390" i="17"/>
  <c r="U390" i="17"/>
  <c r="H390" i="17"/>
  <c r="F390" i="17"/>
  <c r="Y389" i="17"/>
  <c r="W389" i="17"/>
  <c r="U389" i="17"/>
  <c r="H389" i="17"/>
  <c r="F389" i="17"/>
  <c r="Y388" i="17"/>
  <c r="W388" i="17"/>
  <c r="U388" i="17"/>
  <c r="H388" i="17"/>
  <c r="F388" i="17"/>
  <c r="Y387" i="17"/>
  <c r="W387" i="17"/>
  <c r="U387" i="17"/>
  <c r="H387" i="17"/>
  <c r="F387" i="17"/>
  <c r="Y386" i="17"/>
  <c r="W386" i="17"/>
  <c r="U386" i="17"/>
  <c r="H386" i="17"/>
  <c r="F386" i="17"/>
  <c r="Y385" i="17"/>
  <c r="W385" i="17"/>
  <c r="U385" i="17"/>
  <c r="H385" i="17"/>
  <c r="F385" i="17"/>
  <c r="Y384" i="17"/>
  <c r="W384" i="17"/>
  <c r="U384" i="17"/>
  <c r="H384" i="17"/>
  <c r="F384" i="17"/>
  <c r="Y383" i="17"/>
  <c r="W383" i="17"/>
  <c r="U383" i="17"/>
  <c r="H383" i="17"/>
  <c r="F383" i="17"/>
  <c r="AE381" i="17"/>
  <c r="AD381" i="17"/>
  <c r="AC381" i="17"/>
  <c r="AB381" i="17"/>
  <c r="AA381" i="17"/>
  <c r="Z381" i="17"/>
  <c r="X381" i="17"/>
  <c r="Y381" i="17" s="1"/>
  <c r="V381" i="17"/>
  <c r="W381" i="17" s="1"/>
  <c r="T381" i="17"/>
  <c r="S381" i="17"/>
  <c r="R381" i="17"/>
  <c r="Q381" i="17"/>
  <c r="P381" i="17"/>
  <c r="O381" i="17"/>
  <c r="N381" i="17"/>
  <c r="M381" i="17"/>
  <c r="L381" i="17"/>
  <c r="K381" i="17"/>
  <c r="J381" i="17"/>
  <c r="I381" i="17"/>
  <c r="G381" i="17"/>
  <c r="E381" i="17"/>
  <c r="D381" i="17"/>
  <c r="C381" i="17"/>
  <c r="Y380" i="17"/>
  <c r="W380" i="17"/>
  <c r="U380" i="17"/>
  <c r="H380" i="17"/>
  <c r="F380" i="17"/>
  <c r="Y379" i="17"/>
  <c r="W379" i="17"/>
  <c r="U379" i="17"/>
  <c r="H379" i="17"/>
  <c r="F379" i="17"/>
  <c r="Y378" i="17"/>
  <c r="W378" i="17"/>
  <c r="U378" i="17"/>
  <c r="H378" i="17"/>
  <c r="F378" i="17"/>
  <c r="Y377" i="17"/>
  <c r="W377" i="17"/>
  <c r="U377" i="17"/>
  <c r="H377" i="17"/>
  <c r="F377" i="17"/>
  <c r="Y376" i="17"/>
  <c r="W376" i="17"/>
  <c r="U376" i="17"/>
  <c r="H376" i="17"/>
  <c r="F376" i="17"/>
  <c r="Y375" i="17"/>
  <c r="W375" i="17"/>
  <c r="U375" i="17"/>
  <c r="H375" i="17"/>
  <c r="F375" i="17"/>
  <c r="Y374" i="17"/>
  <c r="W374" i="17"/>
  <c r="U374" i="17"/>
  <c r="H374" i="17"/>
  <c r="F374" i="17"/>
  <c r="Y373" i="17"/>
  <c r="W373" i="17"/>
  <c r="U373" i="17"/>
  <c r="H373" i="17"/>
  <c r="F373" i="17"/>
  <c r="AE371" i="17"/>
  <c r="AD371" i="17"/>
  <c r="AC371" i="17"/>
  <c r="AB371" i="17"/>
  <c r="AA371" i="17"/>
  <c r="Z371" i="17"/>
  <c r="X371" i="17"/>
  <c r="V371" i="17"/>
  <c r="W371" i="17" s="1"/>
  <c r="T371" i="17"/>
  <c r="S371" i="17"/>
  <c r="R371" i="17"/>
  <c r="Q371" i="17"/>
  <c r="P371" i="17"/>
  <c r="O371" i="17"/>
  <c r="N371" i="17"/>
  <c r="M371" i="17"/>
  <c r="L371" i="17"/>
  <c r="K371" i="17"/>
  <c r="J371" i="17"/>
  <c r="I371" i="17"/>
  <c r="G371" i="17"/>
  <c r="E371" i="17"/>
  <c r="Y371" i="17" s="1"/>
  <c r="D371" i="17"/>
  <c r="C371" i="17"/>
  <c r="Y370" i="17"/>
  <c r="W370" i="17"/>
  <c r="U370" i="17"/>
  <c r="H370" i="17"/>
  <c r="F370" i="17"/>
  <c r="Y369" i="17"/>
  <c r="W369" i="17"/>
  <c r="U369" i="17"/>
  <c r="H369" i="17"/>
  <c r="F369" i="17"/>
  <c r="Y368" i="17"/>
  <c r="W368" i="17"/>
  <c r="U368" i="17"/>
  <c r="H368" i="17"/>
  <c r="F368" i="17"/>
  <c r="Y367" i="17"/>
  <c r="W367" i="17"/>
  <c r="U367" i="17"/>
  <c r="H367" i="17"/>
  <c r="F367" i="17"/>
  <c r="Y366" i="17"/>
  <c r="W366" i="17"/>
  <c r="U366" i="17"/>
  <c r="H366" i="17"/>
  <c r="F366" i="17"/>
  <c r="Y365" i="17"/>
  <c r="W365" i="17"/>
  <c r="U365" i="17"/>
  <c r="H365" i="17"/>
  <c r="F365" i="17"/>
  <c r="Y364" i="17"/>
  <c r="W364" i="17"/>
  <c r="U364" i="17"/>
  <c r="H364" i="17"/>
  <c r="F364" i="17"/>
  <c r="Y363" i="17"/>
  <c r="W363" i="17"/>
  <c r="U363" i="17"/>
  <c r="H363" i="17"/>
  <c r="F363" i="17"/>
  <c r="AE361" i="17"/>
  <c r="AD361" i="17"/>
  <c r="AC361" i="17"/>
  <c r="AB361" i="17"/>
  <c r="AA361" i="17"/>
  <c r="Z361" i="17"/>
  <c r="X361" i="17"/>
  <c r="Y361" i="17" s="1"/>
  <c r="V361" i="17"/>
  <c r="W361" i="17" s="1"/>
  <c r="T361" i="17"/>
  <c r="S361" i="17"/>
  <c r="R361" i="17"/>
  <c r="Q361" i="17"/>
  <c r="P361" i="17"/>
  <c r="O361" i="17"/>
  <c r="N361" i="17"/>
  <c r="M361" i="17"/>
  <c r="L361" i="17"/>
  <c r="K361" i="17"/>
  <c r="J361" i="17"/>
  <c r="I361" i="17"/>
  <c r="G361" i="17"/>
  <c r="E361" i="17"/>
  <c r="D361" i="17"/>
  <c r="C361" i="17"/>
  <c r="Y360" i="17"/>
  <c r="W360" i="17"/>
  <c r="U360" i="17"/>
  <c r="H360" i="17"/>
  <c r="F360" i="17"/>
  <c r="Y359" i="17"/>
  <c r="W359" i="17"/>
  <c r="U359" i="17"/>
  <c r="H359" i="17"/>
  <c r="F359" i="17"/>
  <c r="Y358" i="17"/>
  <c r="W358" i="17"/>
  <c r="U358" i="17"/>
  <c r="H358" i="17"/>
  <c r="F358" i="17"/>
  <c r="Y357" i="17"/>
  <c r="W357" i="17"/>
  <c r="U357" i="17"/>
  <c r="H357" i="17"/>
  <c r="F357" i="17"/>
  <c r="Y356" i="17"/>
  <c r="W356" i="17"/>
  <c r="U356" i="17"/>
  <c r="H356" i="17"/>
  <c r="F356" i="17"/>
  <c r="Y355" i="17"/>
  <c r="W355" i="17"/>
  <c r="U355" i="17"/>
  <c r="H355" i="17"/>
  <c r="F355" i="17"/>
  <c r="Y354" i="17"/>
  <c r="W354" i="17"/>
  <c r="U354" i="17"/>
  <c r="H354" i="17"/>
  <c r="F354" i="17"/>
  <c r="Y353" i="17"/>
  <c r="W353" i="17"/>
  <c r="U353" i="17"/>
  <c r="H353" i="17"/>
  <c r="F353" i="17"/>
  <c r="Y352" i="17"/>
  <c r="W352" i="17"/>
  <c r="U352" i="17"/>
  <c r="H352" i="17"/>
  <c r="F352" i="17"/>
  <c r="Y351" i="17"/>
  <c r="W351" i="17"/>
  <c r="U351" i="17"/>
  <c r="H351" i="17"/>
  <c r="F351" i="17"/>
  <c r="Y350" i="17"/>
  <c r="W350" i="17"/>
  <c r="U350" i="17"/>
  <c r="H350" i="17"/>
  <c r="F350" i="17"/>
  <c r="Y349" i="17"/>
  <c r="W349" i="17"/>
  <c r="U349" i="17"/>
  <c r="H349" i="17"/>
  <c r="F349" i="17"/>
  <c r="Y348" i="17"/>
  <c r="W348" i="17"/>
  <c r="U348" i="17"/>
  <c r="H348" i="17"/>
  <c r="F348" i="17"/>
  <c r="Y347" i="17"/>
  <c r="W347" i="17"/>
  <c r="U347" i="17"/>
  <c r="H347" i="17"/>
  <c r="F347" i="17"/>
  <c r="Y346" i="17"/>
  <c r="W346" i="17"/>
  <c r="U346" i="17"/>
  <c r="H346" i="17"/>
  <c r="F346" i="17"/>
  <c r="Y345" i="17"/>
  <c r="W345" i="17"/>
  <c r="U345" i="17"/>
  <c r="H345" i="17"/>
  <c r="F345" i="17"/>
  <c r="Y344" i="17"/>
  <c r="W344" i="17"/>
  <c r="U344" i="17"/>
  <c r="H344" i="17"/>
  <c r="F344" i="17"/>
  <c r="Y343" i="17"/>
  <c r="W343" i="17"/>
  <c r="U343" i="17"/>
  <c r="H343" i="17"/>
  <c r="F343" i="17"/>
  <c r="Y342" i="17"/>
  <c r="W342" i="17"/>
  <c r="U342" i="17"/>
  <c r="H342" i="17"/>
  <c r="F342" i="17"/>
  <c r="Y341" i="17"/>
  <c r="W341" i="17"/>
  <c r="U341" i="17"/>
  <c r="H341" i="17"/>
  <c r="F341" i="17"/>
  <c r="Y340" i="17"/>
  <c r="W340" i="17"/>
  <c r="U340" i="17"/>
  <c r="H340" i="17"/>
  <c r="F340" i="17"/>
  <c r="Y339" i="17"/>
  <c r="W339" i="17"/>
  <c r="U339" i="17"/>
  <c r="H339" i="17"/>
  <c r="F339" i="17"/>
  <c r="AE337" i="17"/>
  <c r="AD337" i="17"/>
  <c r="AC337" i="17"/>
  <c r="AB337" i="17"/>
  <c r="AA337" i="17"/>
  <c r="Z337" i="17"/>
  <c r="X337" i="17"/>
  <c r="V337" i="17"/>
  <c r="T337" i="17"/>
  <c r="S337" i="17"/>
  <c r="R337" i="17"/>
  <c r="Q337" i="17"/>
  <c r="P337" i="17"/>
  <c r="O337" i="17"/>
  <c r="N337" i="17"/>
  <c r="M337" i="17"/>
  <c r="L337" i="17"/>
  <c r="K337" i="17"/>
  <c r="J337" i="17"/>
  <c r="I337" i="17"/>
  <c r="G337" i="17"/>
  <c r="H337" i="17" s="1"/>
  <c r="E337" i="17"/>
  <c r="D337" i="17"/>
  <c r="C337" i="17"/>
  <c r="Y336" i="17"/>
  <c r="W336" i="17"/>
  <c r="U336" i="17"/>
  <c r="H336" i="17"/>
  <c r="F336" i="17"/>
  <c r="Y335" i="17"/>
  <c r="W335" i="17"/>
  <c r="U335" i="17"/>
  <c r="H335" i="17"/>
  <c r="F335" i="17"/>
  <c r="Y334" i="17"/>
  <c r="W334" i="17"/>
  <c r="U334" i="17"/>
  <c r="H334" i="17"/>
  <c r="F334" i="17"/>
  <c r="Y333" i="17"/>
  <c r="W333" i="17"/>
  <c r="U333" i="17"/>
  <c r="H333" i="17"/>
  <c r="F333" i="17"/>
  <c r="Y332" i="17"/>
  <c r="W332" i="17"/>
  <c r="U332" i="17"/>
  <c r="H332" i="17"/>
  <c r="F332" i="17"/>
  <c r="AE330" i="17"/>
  <c r="AD330" i="17"/>
  <c r="AC330" i="17"/>
  <c r="AB330" i="17"/>
  <c r="AA330" i="17"/>
  <c r="Z330" i="17"/>
  <c r="X330" i="17"/>
  <c r="Y330" i="17" s="1"/>
  <c r="V330" i="17"/>
  <c r="T330" i="17"/>
  <c r="S330" i="17"/>
  <c r="R330" i="17"/>
  <c r="Q330" i="17"/>
  <c r="P330" i="17"/>
  <c r="O330" i="17"/>
  <c r="N330" i="17"/>
  <c r="M330" i="17"/>
  <c r="L330" i="17"/>
  <c r="K330" i="17"/>
  <c r="J330" i="17"/>
  <c r="I330" i="17"/>
  <c r="G330" i="17"/>
  <c r="H330" i="17" s="1"/>
  <c r="E330" i="17"/>
  <c r="F330" i="17" s="1"/>
  <c r="D330" i="17"/>
  <c r="C330" i="17"/>
  <c r="Y329" i="17"/>
  <c r="W329" i="17"/>
  <c r="U329" i="17"/>
  <c r="H329" i="17"/>
  <c r="F329" i="17"/>
  <c r="Y328" i="17"/>
  <c r="W328" i="17"/>
  <c r="U328" i="17"/>
  <c r="H328" i="17"/>
  <c r="F328" i="17"/>
  <c r="Y327" i="17"/>
  <c r="W327" i="17"/>
  <c r="U327" i="17"/>
  <c r="H327" i="17"/>
  <c r="F327" i="17"/>
  <c r="Y326" i="17"/>
  <c r="W326" i="17"/>
  <c r="U326" i="17"/>
  <c r="H326" i="17"/>
  <c r="F326" i="17"/>
  <c r="Y325" i="17"/>
  <c r="W325" i="17"/>
  <c r="U325" i="17"/>
  <c r="H325" i="17"/>
  <c r="F325" i="17"/>
  <c r="Y324" i="17"/>
  <c r="W324" i="17"/>
  <c r="U324" i="17"/>
  <c r="H324" i="17"/>
  <c r="F324" i="17"/>
  <c r="Y323" i="17"/>
  <c r="W323" i="17"/>
  <c r="U323" i="17"/>
  <c r="H323" i="17"/>
  <c r="F323" i="17"/>
  <c r="Y322" i="17"/>
  <c r="W322" i="17"/>
  <c r="U322" i="17"/>
  <c r="H322" i="17"/>
  <c r="F322" i="17"/>
  <c r="Y321" i="17"/>
  <c r="W321" i="17"/>
  <c r="U321" i="17"/>
  <c r="H321" i="17"/>
  <c r="F321" i="17"/>
  <c r="Y320" i="17"/>
  <c r="W320" i="17"/>
  <c r="U320" i="17"/>
  <c r="H320" i="17"/>
  <c r="F320" i="17"/>
  <c r="Y319" i="17"/>
  <c r="W319" i="17"/>
  <c r="U319" i="17"/>
  <c r="H319" i="17"/>
  <c r="F319" i="17"/>
  <c r="Y318" i="17"/>
  <c r="W318" i="17"/>
  <c r="U318" i="17"/>
  <c r="H318" i="17"/>
  <c r="F318" i="17"/>
  <c r="Y317" i="17"/>
  <c r="W317" i="17"/>
  <c r="U317" i="17"/>
  <c r="H317" i="17"/>
  <c r="F317" i="17"/>
  <c r="Y316" i="17"/>
  <c r="W316" i="17"/>
  <c r="U316" i="17"/>
  <c r="H316" i="17"/>
  <c r="F316" i="17"/>
  <c r="AE314" i="17"/>
  <c r="AD314" i="17"/>
  <c r="AC314" i="17"/>
  <c r="AB314" i="17"/>
  <c r="AA314" i="17"/>
  <c r="Z314" i="17"/>
  <c r="X314" i="17"/>
  <c r="V314" i="17"/>
  <c r="T314" i="17"/>
  <c r="S314" i="17"/>
  <c r="R314" i="17"/>
  <c r="Q314" i="17"/>
  <c r="P314" i="17"/>
  <c r="O314" i="17"/>
  <c r="N314" i="17"/>
  <c r="M314" i="17"/>
  <c r="L314" i="17"/>
  <c r="K314" i="17"/>
  <c r="J314" i="17"/>
  <c r="I314" i="17"/>
  <c r="G314" i="17"/>
  <c r="H314" i="17" s="1"/>
  <c r="E314" i="17"/>
  <c r="D314" i="17"/>
  <c r="C314" i="17"/>
  <c r="Y313" i="17"/>
  <c r="W313" i="17"/>
  <c r="U313" i="17"/>
  <c r="H313" i="17"/>
  <c r="F313" i="17"/>
  <c r="Y312" i="17"/>
  <c r="W312" i="17"/>
  <c r="U312" i="17"/>
  <c r="H312" i="17"/>
  <c r="F312" i="17"/>
  <c r="Y311" i="17"/>
  <c r="W311" i="17"/>
  <c r="U311" i="17"/>
  <c r="H311" i="17"/>
  <c r="F311" i="17"/>
  <c r="Y310" i="17"/>
  <c r="W310" i="17"/>
  <c r="U310" i="17"/>
  <c r="H310" i="17"/>
  <c r="F310" i="17"/>
  <c r="Y309" i="17"/>
  <c r="W309" i="17"/>
  <c r="U309" i="17"/>
  <c r="H309" i="17"/>
  <c r="F309" i="17"/>
  <c r="Y308" i="17"/>
  <c r="W308" i="17"/>
  <c r="U308" i="17"/>
  <c r="H308" i="17"/>
  <c r="F308" i="17"/>
  <c r="Y307" i="17"/>
  <c r="W307" i="17"/>
  <c r="U307" i="17"/>
  <c r="H307" i="17"/>
  <c r="F307" i="17"/>
  <c r="Y306" i="17"/>
  <c r="W306" i="17"/>
  <c r="U306" i="17"/>
  <c r="H306" i="17"/>
  <c r="F306" i="17"/>
  <c r="Y305" i="17"/>
  <c r="W305" i="17"/>
  <c r="U305" i="17"/>
  <c r="H305" i="17"/>
  <c r="F305" i="17"/>
  <c r="Y304" i="17"/>
  <c r="W304" i="17"/>
  <c r="U304" i="17"/>
  <c r="H304" i="17"/>
  <c r="F304" i="17"/>
  <c r="Y303" i="17"/>
  <c r="W303" i="17"/>
  <c r="U303" i="17"/>
  <c r="H303" i="17"/>
  <c r="F303" i="17"/>
  <c r="Y302" i="17"/>
  <c r="W302" i="17"/>
  <c r="U302" i="17"/>
  <c r="H302" i="17"/>
  <c r="F302" i="17"/>
  <c r="Y301" i="17"/>
  <c r="W301" i="17"/>
  <c r="U301" i="17"/>
  <c r="H301" i="17"/>
  <c r="F301" i="17"/>
  <c r="Y300" i="17"/>
  <c r="W300" i="17"/>
  <c r="U300" i="17"/>
  <c r="H300" i="17"/>
  <c r="F300" i="17"/>
  <c r="Y299" i="17"/>
  <c r="W299" i="17"/>
  <c r="U299" i="17"/>
  <c r="H299" i="17"/>
  <c r="F299" i="17"/>
  <c r="Y298" i="17"/>
  <c r="W298" i="17"/>
  <c r="U298" i="17"/>
  <c r="H298" i="17"/>
  <c r="F298" i="17"/>
  <c r="Y297" i="17"/>
  <c r="W297" i="17"/>
  <c r="U297" i="17"/>
  <c r="H297" i="17"/>
  <c r="F297" i="17"/>
  <c r="Y296" i="17"/>
  <c r="W296" i="17"/>
  <c r="U296" i="17"/>
  <c r="H296" i="17"/>
  <c r="F296" i="17"/>
  <c r="Y295" i="17"/>
  <c r="W295" i="17"/>
  <c r="U295" i="17"/>
  <c r="H295" i="17"/>
  <c r="F295" i="17"/>
  <c r="Y294" i="17"/>
  <c r="W294" i="17"/>
  <c r="U294" i="17"/>
  <c r="H294" i="17"/>
  <c r="F294" i="17"/>
  <c r="AE292" i="17"/>
  <c r="AD292" i="17"/>
  <c r="AC292" i="17"/>
  <c r="AB292" i="17"/>
  <c r="AA292" i="17"/>
  <c r="Z292" i="17"/>
  <c r="X292" i="17"/>
  <c r="V292" i="17"/>
  <c r="T292" i="17"/>
  <c r="S292" i="17"/>
  <c r="R292" i="17"/>
  <c r="Q292" i="17"/>
  <c r="P292" i="17"/>
  <c r="O292" i="17"/>
  <c r="N292" i="17"/>
  <c r="M292" i="17"/>
  <c r="L292" i="17"/>
  <c r="K292" i="17"/>
  <c r="J292" i="17"/>
  <c r="I292" i="17"/>
  <c r="G292" i="17"/>
  <c r="H292" i="17" s="1"/>
  <c r="E292" i="17"/>
  <c r="D292" i="17"/>
  <c r="C292" i="17"/>
  <c r="Y291" i="17"/>
  <c r="W291" i="17"/>
  <c r="U291" i="17"/>
  <c r="H291" i="17"/>
  <c r="F291" i="17"/>
  <c r="Y290" i="17"/>
  <c r="W290" i="17"/>
  <c r="U290" i="17"/>
  <c r="H290" i="17"/>
  <c r="F290" i="17"/>
  <c r="Y289" i="17"/>
  <c r="W289" i="17"/>
  <c r="U289" i="17"/>
  <c r="H289" i="17"/>
  <c r="F289" i="17"/>
  <c r="Y288" i="17"/>
  <c r="W288" i="17"/>
  <c r="U288" i="17"/>
  <c r="H288" i="17"/>
  <c r="F288" i="17"/>
  <c r="Y287" i="17"/>
  <c r="W287" i="17"/>
  <c r="U287" i="17"/>
  <c r="H287" i="17"/>
  <c r="F287" i="17"/>
  <c r="Y286" i="17"/>
  <c r="W286" i="17"/>
  <c r="U286" i="17"/>
  <c r="H286" i="17"/>
  <c r="F286" i="17"/>
  <c r="Y285" i="17"/>
  <c r="W285" i="17"/>
  <c r="U285" i="17"/>
  <c r="H285" i="17"/>
  <c r="F285" i="17"/>
  <c r="Y284" i="17"/>
  <c r="W284" i="17"/>
  <c r="U284" i="17"/>
  <c r="H284" i="17"/>
  <c r="F284" i="17"/>
  <c r="Y283" i="17"/>
  <c r="W283" i="17"/>
  <c r="U283" i="17"/>
  <c r="H283" i="17"/>
  <c r="F283" i="17"/>
  <c r="Y282" i="17"/>
  <c r="W282" i="17"/>
  <c r="U282" i="17"/>
  <c r="H282" i="17"/>
  <c r="F282" i="17"/>
  <c r="Y281" i="17"/>
  <c r="W281" i="17"/>
  <c r="U281" i="17"/>
  <c r="H281" i="17"/>
  <c r="F281" i="17"/>
  <c r="Y280" i="17"/>
  <c r="W280" i="17"/>
  <c r="U280" i="17"/>
  <c r="H280" i="17"/>
  <c r="F280" i="17"/>
  <c r="Y279" i="17"/>
  <c r="W279" i="17"/>
  <c r="U279" i="17"/>
  <c r="H279" i="17"/>
  <c r="F279" i="17"/>
  <c r="Y278" i="17"/>
  <c r="W278" i="17"/>
  <c r="U278" i="17"/>
  <c r="H278" i="17"/>
  <c r="F278" i="17"/>
  <c r="Y277" i="17"/>
  <c r="W277" i="17"/>
  <c r="U277" i="17"/>
  <c r="H277" i="17"/>
  <c r="F277" i="17"/>
  <c r="Y276" i="17"/>
  <c r="W276" i="17"/>
  <c r="U276" i="17"/>
  <c r="H276" i="17"/>
  <c r="F276" i="17"/>
  <c r="Y275" i="17"/>
  <c r="W275" i="17"/>
  <c r="U275" i="17"/>
  <c r="H275" i="17"/>
  <c r="F275" i="17"/>
  <c r="Y274" i="17"/>
  <c r="W274" i="17"/>
  <c r="U274" i="17"/>
  <c r="H274" i="17"/>
  <c r="F274" i="17"/>
  <c r="Y273" i="17"/>
  <c r="W273" i="17"/>
  <c r="U273" i="17"/>
  <c r="H273" i="17"/>
  <c r="F273" i="17"/>
  <c r="Y272" i="17"/>
  <c r="W272" i="17"/>
  <c r="U272" i="17"/>
  <c r="H272" i="17"/>
  <c r="F272" i="17"/>
  <c r="Y271" i="17"/>
  <c r="W271" i="17"/>
  <c r="U271" i="17"/>
  <c r="H271" i="17"/>
  <c r="F271" i="17"/>
  <c r="Y270" i="17"/>
  <c r="W270" i="17"/>
  <c r="U270" i="17"/>
  <c r="H270" i="17"/>
  <c r="F270" i="17"/>
  <c r="Y269" i="17"/>
  <c r="W269" i="17"/>
  <c r="U269" i="17"/>
  <c r="H269" i="17"/>
  <c r="F269" i="17"/>
  <c r="Y268" i="17"/>
  <c r="W268" i="17"/>
  <c r="U268" i="17"/>
  <c r="H268" i="17"/>
  <c r="F268" i="17"/>
  <c r="Y267" i="17"/>
  <c r="W267" i="17"/>
  <c r="U267" i="17"/>
  <c r="H267" i="17"/>
  <c r="F267" i="17"/>
  <c r="Y266" i="17"/>
  <c r="W266" i="17"/>
  <c r="U266" i="17"/>
  <c r="H266" i="17"/>
  <c r="F266" i="17"/>
  <c r="Y265" i="17"/>
  <c r="W265" i="17"/>
  <c r="U265" i="17"/>
  <c r="H265" i="17"/>
  <c r="F265" i="17"/>
  <c r="Y264" i="17"/>
  <c r="W264" i="17"/>
  <c r="U264" i="17"/>
  <c r="H264" i="17"/>
  <c r="F264" i="17"/>
  <c r="Y263" i="17"/>
  <c r="W263" i="17"/>
  <c r="U263" i="17"/>
  <c r="H263" i="17"/>
  <c r="F263" i="17"/>
  <c r="Y262" i="17"/>
  <c r="W262" i="17"/>
  <c r="U262" i="17"/>
  <c r="H262" i="17"/>
  <c r="F262" i="17"/>
  <c r="Y261" i="17"/>
  <c r="W261" i="17"/>
  <c r="U261" i="17"/>
  <c r="H261" i="17"/>
  <c r="F261" i="17"/>
  <c r="Y260" i="17"/>
  <c r="W260" i="17"/>
  <c r="U260" i="17"/>
  <c r="H260" i="17"/>
  <c r="F260" i="17"/>
  <c r="Y259" i="17"/>
  <c r="W259" i="17"/>
  <c r="U259" i="17"/>
  <c r="H259" i="17"/>
  <c r="F259" i="17"/>
  <c r="Y258" i="17"/>
  <c r="W258" i="17"/>
  <c r="U258" i="17"/>
  <c r="H258" i="17"/>
  <c r="F258" i="17"/>
  <c r="Y257" i="17"/>
  <c r="W257" i="17"/>
  <c r="U257" i="17"/>
  <c r="H257" i="17"/>
  <c r="F257" i="17"/>
  <c r="Y256" i="17"/>
  <c r="W256" i="17"/>
  <c r="U256" i="17"/>
  <c r="H256" i="17"/>
  <c r="F256" i="17"/>
  <c r="Y255" i="17"/>
  <c r="W255" i="17"/>
  <c r="U255" i="17"/>
  <c r="H255" i="17"/>
  <c r="F255" i="17"/>
  <c r="Y254" i="17"/>
  <c r="W254" i="17"/>
  <c r="U254" i="17"/>
  <c r="H254" i="17"/>
  <c r="F254" i="17"/>
  <c r="Y253" i="17"/>
  <c r="W253" i="17"/>
  <c r="U253" i="17"/>
  <c r="H253" i="17"/>
  <c r="F253" i="17"/>
  <c r="Y252" i="17"/>
  <c r="W252" i="17"/>
  <c r="U252" i="17"/>
  <c r="H252" i="17"/>
  <c r="F252" i="17"/>
  <c r="Y251" i="17"/>
  <c r="W251" i="17"/>
  <c r="U251" i="17"/>
  <c r="H251" i="17"/>
  <c r="F251" i="17"/>
  <c r="Y250" i="17"/>
  <c r="W250" i="17"/>
  <c r="U250" i="17"/>
  <c r="H250" i="17"/>
  <c r="F250" i="17"/>
  <c r="Y249" i="17"/>
  <c r="W249" i="17"/>
  <c r="U249" i="17"/>
  <c r="H249" i="17"/>
  <c r="F249" i="17"/>
  <c r="Y248" i="17"/>
  <c r="W248" i="17"/>
  <c r="U248" i="17"/>
  <c r="H248" i="17"/>
  <c r="F248" i="17"/>
  <c r="Y247" i="17"/>
  <c r="W247" i="17"/>
  <c r="U247" i="17"/>
  <c r="H247" i="17"/>
  <c r="F247" i="17"/>
  <c r="Y246" i="17"/>
  <c r="W246" i="17"/>
  <c r="U246" i="17"/>
  <c r="H246" i="17"/>
  <c r="F246" i="17"/>
  <c r="Y245" i="17"/>
  <c r="W245" i="17"/>
  <c r="U245" i="17"/>
  <c r="H245" i="17"/>
  <c r="F245" i="17"/>
  <c r="Y244" i="17"/>
  <c r="W244" i="17"/>
  <c r="U244" i="17"/>
  <c r="H244" i="17"/>
  <c r="F244" i="17"/>
  <c r="Y243" i="17"/>
  <c r="W243" i="17"/>
  <c r="U243" i="17"/>
  <c r="H243" i="17"/>
  <c r="F243" i="17"/>
  <c r="AE241" i="17"/>
  <c r="AD241" i="17"/>
  <c r="AC241" i="17"/>
  <c r="AB241" i="17"/>
  <c r="AA241" i="17"/>
  <c r="Z241" i="17"/>
  <c r="X241" i="17"/>
  <c r="V241" i="17"/>
  <c r="W241" i="17" s="1"/>
  <c r="T241" i="17"/>
  <c r="S241" i="17"/>
  <c r="R241" i="17"/>
  <c r="Q241" i="17"/>
  <c r="P241" i="17"/>
  <c r="O241" i="17"/>
  <c r="U241" i="17" s="1"/>
  <c r="N241" i="17"/>
  <c r="M241" i="17"/>
  <c r="L241" i="17"/>
  <c r="K241" i="17"/>
  <c r="J241" i="17"/>
  <c r="I241" i="17"/>
  <c r="G241" i="17"/>
  <c r="H241" i="17" s="1"/>
  <c r="F241" i="17"/>
  <c r="E241" i="17"/>
  <c r="D241" i="17"/>
  <c r="C241" i="17"/>
  <c r="Y240" i="17"/>
  <c r="W240" i="17"/>
  <c r="U240" i="17"/>
  <c r="H240" i="17"/>
  <c r="F240" i="17"/>
  <c r="Y239" i="17"/>
  <c r="W239" i="17"/>
  <c r="U239" i="17"/>
  <c r="H239" i="17"/>
  <c r="F239" i="17"/>
  <c r="Y238" i="17"/>
  <c r="W238" i="17"/>
  <c r="U238" i="17"/>
  <c r="H238" i="17"/>
  <c r="F238" i="17"/>
  <c r="Y237" i="17"/>
  <c r="W237" i="17"/>
  <c r="U237" i="17"/>
  <c r="H237" i="17"/>
  <c r="F237" i="17"/>
  <c r="Y236" i="17"/>
  <c r="W236" i="17"/>
  <c r="U236" i="17"/>
  <c r="H236" i="17"/>
  <c r="F236" i="17"/>
  <c r="Y235" i="17"/>
  <c r="W235" i="17"/>
  <c r="U235" i="17"/>
  <c r="H235" i="17"/>
  <c r="F235" i="17"/>
  <c r="Y234" i="17"/>
  <c r="W234" i="17"/>
  <c r="U234" i="17"/>
  <c r="H234" i="17"/>
  <c r="F234" i="17"/>
  <c r="Y233" i="17"/>
  <c r="W233" i="17"/>
  <c r="U233" i="17"/>
  <c r="H233" i="17"/>
  <c r="F233" i="17"/>
  <c r="Y232" i="17"/>
  <c r="W232" i="17"/>
  <c r="U232" i="17"/>
  <c r="H232" i="17"/>
  <c r="F232" i="17"/>
  <c r="Y231" i="17"/>
  <c r="W231" i="17"/>
  <c r="U231" i="17"/>
  <c r="H231" i="17"/>
  <c r="F231" i="17"/>
  <c r="Y230" i="17"/>
  <c r="W230" i="17"/>
  <c r="U230" i="17"/>
  <c r="H230" i="17"/>
  <c r="F230" i="17"/>
  <c r="Y229" i="17"/>
  <c r="W229" i="17"/>
  <c r="U229" i="17"/>
  <c r="H229" i="17"/>
  <c r="F229" i="17"/>
  <c r="Y228" i="17"/>
  <c r="W228" i="17"/>
  <c r="U228" i="17"/>
  <c r="H228" i="17"/>
  <c r="F228" i="17"/>
  <c r="Y227" i="17"/>
  <c r="W227" i="17"/>
  <c r="U227" i="17"/>
  <c r="H227" i="17"/>
  <c r="F227" i="17"/>
  <c r="Y226" i="17"/>
  <c r="W226" i="17"/>
  <c r="U226" i="17"/>
  <c r="H226" i="17"/>
  <c r="F226" i="17"/>
  <c r="Y225" i="17"/>
  <c r="W225" i="17"/>
  <c r="U225" i="17"/>
  <c r="H225" i="17"/>
  <c r="F225" i="17"/>
  <c r="Y224" i="17"/>
  <c r="W224" i="17"/>
  <c r="U224" i="17"/>
  <c r="H224" i="17"/>
  <c r="F224" i="17"/>
  <c r="Y223" i="17"/>
  <c r="W223" i="17"/>
  <c r="U223" i="17"/>
  <c r="H223" i="17"/>
  <c r="F223" i="17"/>
  <c r="Y222" i="17"/>
  <c r="W222" i="17"/>
  <c r="U222" i="17"/>
  <c r="H222" i="17"/>
  <c r="F222" i="17"/>
  <c r="Y221" i="17"/>
  <c r="W221" i="17"/>
  <c r="U221" i="17"/>
  <c r="H221" i="17"/>
  <c r="F221" i="17"/>
  <c r="Y220" i="17"/>
  <c r="W220" i="17"/>
  <c r="U220" i="17"/>
  <c r="H220" i="17"/>
  <c r="F220" i="17"/>
  <c r="Y219" i="17"/>
  <c r="W219" i="17"/>
  <c r="U219" i="17"/>
  <c r="H219" i="17"/>
  <c r="F219" i="17"/>
  <c r="Y218" i="17"/>
  <c r="W218" i="17"/>
  <c r="U218" i="17"/>
  <c r="H218" i="17"/>
  <c r="F218" i="17"/>
  <c r="Y217" i="17"/>
  <c r="W217" i="17"/>
  <c r="U217" i="17"/>
  <c r="H217" i="17"/>
  <c r="F217" i="17"/>
  <c r="Y216" i="17"/>
  <c r="W216" i="17"/>
  <c r="U216" i="17"/>
  <c r="H216" i="17"/>
  <c r="F216" i="17"/>
  <c r="Y215" i="17"/>
  <c r="W215" i="17"/>
  <c r="U215" i="17"/>
  <c r="H215" i="17"/>
  <c r="F215" i="17"/>
  <c r="Y214" i="17"/>
  <c r="W214" i="17"/>
  <c r="U214" i="17"/>
  <c r="H214" i="17"/>
  <c r="F214" i="17"/>
  <c r="Y213" i="17"/>
  <c r="W213" i="17"/>
  <c r="U213" i="17"/>
  <c r="H213" i="17"/>
  <c r="F213" i="17"/>
  <c r="Y212" i="17"/>
  <c r="W212" i="17"/>
  <c r="U212" i="17"/>
  <c r="H212" i="17"/>
  <c r="F212" i="17"/>
  <c r="AE210" i="17"/>
  <c r="AD210" i="17"/>
  <c r="AC210" i="17"/>
  <c r="AB210" i="17"/>
  <c r="AA210" i="17"/>
  <c r="Z210" i="17"/>
  <c r="X210" i="17"/>
  <c r="V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G210" i="17"/>
  <c r="H210" i="17" s="1"/>
  <c r="E210" i="17"/>
  <c r="F210" i="17" s="1"/>
  <c r="D210" i="17"/>
  <c r="C210" i="17"/>
  <c r="Y209" i="17"/>
  <c r="W209" i="17"/>
  <c r="U209" i="17"/>
  <c r="H209" i="17"/>
  <c r="F209" i="17"/>
  <c r="Y208" i="17"/>
  <c r="W208" i="17"/>
  <c r="U208" i="17"/>
  <c r="H208" i="17"/>
  <c r="F208" i="17"/>
  <c r="Y207" i="17"/>
  <c r="W207" i="17"/>
  <c r="U207" i="17"/>
  <c r="H207" i="17"/>
  <c r="F207" i="17"/>
  <c r="Y206" i="17"/>
  <c r="W206" i="17"/>
  <c r="U206" i="17"/>
  <c r="H206" i="17"/>
  <c r="F206" i="17"/>
  <c r="Y205" i="17"/>
  <c r="W205" i="17"/>
  <c r="U205" i="17"/>
  <c r="H205" i="17"/>
  <c r="F205" i="17"/>
  <c r="Y204" i="17"/>
  <c r="W204" i="17"/>
  <c r="U204" i="17"/>
  <c r="H204" i="17"/>
  <c r="F204" i="17"/>
  <c r="Y203" i="17"/>
  <c r="W203" i="17"/>
  <c r="U203" i="17"/>
  <c r="H203" i="17"/>
  <c r="F203" i="17"/>
  <c r="Y202" i="17"/>
  <c r="W202" i="17"/>
  <c r="U202" i="17"/>
  <c r="H202" i="17"/>
  <c r="F202" i="17"/>
  <c r="Y201" i="17"/>
  <c r="W201" i="17"/>
  <c r="U201" i="17"/>
  <c r="H201" i="17"/>
  <c r="F201" i="17"/>
  <c r="Y200" i="17"/>
  <c r="W200" i="17"/>
  <c r="U200" i="17"/>
  <c r="H200" i="17"/>
  <c r="F200" i="17"/>
  <c r="Y199" i="17"/>
  <c r="W199" i="17"/>
  <c r="U199" i="17"/>
  <c r="H199" i="17"/>
  <c r="F199" i="17"/>
  <c r="Y198" i="17"/>
  <c r="W198" i="17"/>
  <c r="U198" i="17"/>
  <c r="H198" i="17"/>
  <c r="F198" i="17"/>
  <c r="Y197" i="17"/>
  <c r="W197" i="17"/>
  <c r="U197" i="17"/>
  <c r="H197" i="17"/>
  <c r="F197" i="17"/>
  <c r="Y196" i="17"/>
  <c r="W196" i="17"/>
  <c r="U196" i="17"/>
  <c r="H196" i="17"/>
  <c r="F196" i="17"/>
  <c r="Y195" i="17"/>
  <c r="W195" i="17"/>
  <c r="U195" i="17"/>
  <c r="U210" i="17" s="1"/>
  <c r="H195" i="17"/>
  <c r="F195" i="17"/>
  <c r="AE193" i="17"/>
  <c r="AD193" i="17"/>
  <c r="AC193" i="17"/>
  <c r="AB193" i="17"/>
  <c r="AA193" i="17"/>
  <c r="Z193" i="17"/>
  <c r="X193" i="17"/>
  <c r="V193" i="17"/>
  <c r="T193" i="17"/>
  <c r="S193" i="17"/>
  <c r="R193" i="17"/>
  <c r="Q193" i="17"/>
  <c r="P193" i="17"/>
  <c r="O193" i="17"/>
  <c r="N193" i="17"/>
  <c r="M193" i="17"/>
  <c r="L193" i="17"/>
  <c r="K193" i="17"/>
  <c r="J193" i="17"/>
  <c r="I193" i="17"/>
  <c r="G193" i="17"/>
  <c r="H193" i="17" s="1"/>
  <c r="E193" i="17"/>
  <c r="F193" i="17" s="1"/>
  <c r="D193" i="17"/>
  <c r="C193" i="17"/>
  <c r="Y192" i="17"/>
  <c r="W192" i="17"/>
  <c r="U192" i="17"/>
  <c r="H192" i="17"/>
  <c r="F192" i="17"/>
  <c r="Y191" i="17"/>
  <c r="W191" i="17"/>
  <c r="U191" i="17"/>
  <c r="H191" i="17"/>
  <c r="F191" i="17"/>
  <c r="Y190" i="17"/>
  <c r="W190" i="17"/>
  <c r="U190" i="17"/>
  <c r="H190" i="17"/>
  <c r="F190" i="17"/>
  <c r="Y189" i="17"/>
  <c r="W189" i="17"/>
  <c r="U189" i="17"/>
  <c r="H189" i="17"/>
  <c r="F189" i="17"/>
  <c r="Y188" i="17"/>
  <c r="W188" i="17"/>
  <c r="U188" i="17"/>
  <c r="H188" i="17"/>
  <c r="F188" i="17"/>
  <c r="Y187" i="17"/>
  <c r="W187" i="17"/>
  <c r="U187" i="17"/>
  <c r="H187" i="17"/>
  <c r="F187" i="17"/>
  <c r="Y186" i="17"/>
  <c r="W186" i="17"/>
  <c r="U186" i="17"/>
  <c r="H186" i="17"/>
  <c r="F186" i="17"/>
  <c r="Y185" i="17"/>
  <c r="W185" i="17"/>
  <c r="U185" i="17"/>
  <c r="H185" i="17"/>
  <c r="F185" i="17"/>
  <c r="Y184" i="17"/>
  <c r="W184" i="17"/>
  <c r="U184" i="17"/>
  <c r="H184" i="17"/>
  <c r="F184" i="17"/>
  <c r="Y183" i="17"/>
  <c r="W183" i="17"/>
  <c r="U183" i="17"/>
  <c r="H183" i="17"/>
  <c r="F183" i="17"/>
  <c r="AE181" i="17"/>
  <c r="AD181" i="17"/>
  <c r="AC181" i="17"/>
  <c r="AB181" i="17"/>
  <c r="AA181" i="17"/>
  <c r="Z181" i="17"/>
  <c r="X181" i="17"/>
  <c r="V181" i="17"/>
  <c r="T181" i="17"/>
  <c r="S181" i="17"/>
  <c r="R181" i="17"/>
  <c r="Q181" i="17"/>
  <c r="P181" i="17"/>
  <c r="O181" i="17"/>
  <c r="U181" i="17" s="1"/>
  <c r="N181" i="17"/>
  <c r="M181" i="17"/>
  <c r="L181" i="17"/>
  <c r="K181" i="17"/>
  <c r="J181" i="17"/>
  <c r="I181" i="17"/>
  <c r="G181" i="17"/>
  <c r="E181" i="17"/>
  <c r="D181" i="17"/>
  <c r="C181" i="17"/>
  <c r="Y180" i="17"/>
  <c r="W180" i="17"/>
  <c r="U180" i="17"/>
  <c r="H180" i="17"/>
  <c r="F180" i="17"/>
  <c r="Y179" i="17"/>
  <c r="W179" i="17"/>
  <c r="U179" i="17"/>
  <c r="H179" i="17"/>
  <c r="F179" i="17"/>
  <c r="Y178" i="17"/>
  <c r="W178" i="17"/>
  <c r="U178" i="17"/>
  <c r="H178" i="17"/>
  <c r="F178" i="17"/>
  <c r="Y177" i="17"/>
  <c r="W177" i="17"/>
  <c r="U177" i="17"/>
  <c r="H177" i="17"/>
  <c r="F177" i="17"/>
  <c r="Y176" i="17"/>
  <c r="W176" i="17"/>
  <c r="U176" i="17"/>
  <c r="H176" i="17"/>
  <c r="F176" i="17"/>
  <c r="Y175" i="17"/>
  <c r="W175" i="17"/>
  <c r="U175" i="17"/>
  <c r="H175" i="17"/>
  <c r="F175" i="17"/>
  <c r="Y174" i="17"/>
  <c r="W174" i="17"/>
  <c r="U174" i="17"/>
  <c r="H174" i="17"/>
  <c r="F174" i="17"/>
  <c r="Y173" i="17"/>
  <c r="W173" i="17"/>
  <c r="U173" i="17"/>
  <c r="H173" i="17"/>
  <c r="F173" i="17"/>
  <c r="Y172" i="17"/>
  <c r="W172" i="17"/>
  <c r="U172" i="17"/>
  <c r="H172" i="17"/>
  <c r="F172" i="17"/>
  <c r="Y171" i="17"/>
  <c r="W171" i="17"/>
  <c r="U171" i="17"/>
  <c r="H171" i="17"/>
  <c r="F171" i="17"/>
  <c r="Y170" i="17"/>
  <c r="W170" i="17"/>
  <c r="U170" i="17"/>
  <c r="H170" i="17"/>
  <c r="F170" i="17"/>
  <c r="Y169" i="17"/>
  <c r="W169" i="17"/>
  <c r="U169" i="17"/>
  <c r="H169" i="17"/>
  <c r="F169" i="17"/>
  <c r="Y168" i="17"/>
  <c r="W168" i="17"/>
  <c r="U168" i="17"/>
  <c r="H168" i="17"/>
  <c r="F168" i="17"/>
  <c r="AE166" i="17"/>
  <c r="AD166" i="17"/>
  <c r="AC166" i="17"/>
  <c r="AB166" i="17"/>
  <c r="AA166" i="17"/>
  <c r="Z166" i="17"/>
  <c r="X166" i="17"/>
  <c r="Y166" i="17" s="1"/>
  <c r="V166" i="17"/>
  <c r="T166" i="17"/>
  <c r="S166" i="17"/>
  <c r="R166" i="17"/>
  <c r="Q166" i="17"/>
  <c r="P166" i="17"/>
  <c r="O166" i="17"/>
  <c r="N166" i="17"/>
  <c r="M166" i="17"/>
  <c r="L166" i="17"/>
  <c r="K166" i="17"/>
  <c r="J166" i="17"/>
  <c r="I166" i="17"/>
  <c r="G166" i="17"/>
  <c r="E166" i="17"/>
  <c r="F166" i="17" s="1"/>
  <c r="D166" i="17"/>
  <c r="C166" i="17"/>
  <c r="Y165" i="17"/>
  <c r="W165" i="17"/>
  <c r="U165" i="17"/>
  <c r="F165" i="17"/>
  <c r="Y164" i="17"/>
  <c r="W164" i="17"/>
  <c r="U164" i="17"/>
  <c r="F164" i="17"/>
  <c r="Y163" i="17"/>
  <c r="W163" i="17"/>
  <c r="U163" i="17"/>
  <c r="F163" i="17"/>
  <c r="Y162" i="17"/>
  <c r="W162" i="17"/>
  <c r="U162" i="17"/>
  <c r="F162" i="17"/>
  <c r="Y161" i="17"/>
  <c r="W161" i="17"/>
  <c r="U161" i="17"/>
  <c r="F161" i="17"/>
  <c r="AE159" i="17"/>
  <c r="AD159" i="17"/>
  <c r="AC159" i="17"/>
  <c r="AB159" i="17"/>
  <c r="AA159" i="17"/>
  <c r="Z159" i="17"/>
  <c r="X159" i="17"/>
  <c r="V159" i="17"/>
  <c r="T159" i="17"/>
  <c r="S159" i="17"/>
  <c r="R159" i="17"/>
  <c r="Q159" i="17"/>
  <c r="P159" i="17"/>
  <c r="O159" i="17"/>
  <c r="U159" i="17" s="1"/>
  <c r="N159" i="17"/>
  <c r="M159" i="17"/>
  <c r="L159" i="17"/>
  <c r="K159" i="17"/>
  <c r="J159" i="17"/>
  <c r="I159" i="17"/>
  <c r="G159" i="17"/>
  <c r="H159" i="17" s="1"/>
  <c r="E159" i="17"/>
  <c r="F159" i="17" s="1"/>
  <c r="D159" i="17"/>
  <c r="C159" i="17"/>
  <c r="Y158" i="17"/>
  <c r="W158" i="17"/>
  <c r="U158" i="17"/>
  <c r="H158" i="17"/>
  <c r="F158" i="17"/>
  <c r="Y157" i="17"/>
  <c r="W157" i="17"/>
  <c r="U157" i="17"/>
  <c r="H157" i="17"/>
  <c r="F157" i="17"/>
  <c r="Y156" i="17"/>
  <c r="W156" i="17"/>
  <c r="U156" i="17"/>
  <c r="H156" i="17"/>
  <c r="F156" i="17"/>
  <c r="Y155" i="17"/>
  <c r="W155" i="17"/>
  <c r="U155" i="17"/>
  <c r="H155" i="17"/>
  <c r="F155" i="17"/>
  <c r="Y154" i="17"/>
  <c r="W154" i="17"/>
  <c r="U154" i="17"/>
  <c r="H154" i="17"/>
  <c r="F154" i="17"/>
  <c r="Y153" i="17"/>
  <c r="W153" i="17"/>
  <c r="U153" i="17"/>
  <c r="H153" i="17"/>
  <c r="F153" i="17"/>
  <c r="Y152" i="17"/>
  <c r="W152" i="17"/>
  <c r="U152" i="17"/>
  <c r="H152" i="17"/>
  <c r="F152" i="17"/>
  <c r="Y151" i="17"/>
  <c r="W151" i="17"/>
  <c r="U151" i="17"/>
  <c r="H151" i="17"/>
  <c r="F151" i="17"/>
  <c r="Y150" i="17"/>
  <c r="W150" i="17"/>
  <c r="U150" i="17"/>
  <c r="H150" i="17"/>
  <c r="F150" i="17"/>
  <c r="Y149" i="17"/>
  <c r="W149" i="17"/>
  <c r="U149" i="17"/>
  <c r="H149" i="17"/>
  <c r="F149" i="17"/>
  <c r="Y148" i="17"/>
  <c r="W148" i="17"/>
  <c r="U148" i="17"/>
  <c r="H148" i="17"/>
  <c r="F148" i="17"/>
  <c r="Y147" i="17"/>
  <c r="W147" i="17"/>
  <c r="U147" i="17"/>
  <c r="H147" i="17"/>
  <c r="F147" i="17"/>
  <c r="Y146" i="17"/>
  <c r="W146" i="17"/>
  <c r="U146" i="17"/>
  <c r="H146" i="17"/>
  <c r="F146" i="17"/>
  <c r="Y145" i="17"/>
  <c r="W145" i="17"/>
  <c r="U145" i="17"/>
  <c r="H145" i="17"/>
  <c r="F145" i="17"/>
  <c r="Y144" i="17"/>
  <c r="W144" i="17"/>
  <c r="U144" i="17"/>
  <c r="H144" i="17"/>
  <c r="F144" i="17"/>
  <c r="Y143" i="17"/>
  <c r="W143" i="17"/>
  <c r="U143" i="17"/>
  <c r="H143" i="17"/>
  <c r="F143" i="17"/>
  <c r="Y142" i="17"/>
  <c r="W142" i="17"/>
  <c r="U142" i="17"/>
  <c r="H142" i="17"/>
  <c r="F142" i="17"/>
  <c r="Y141" i="17"/>
  <c r="W141" i="17"/>
  <c r="U141" i="17"/>
  <c r="H141" i="17"/>
  <c r="F141" i="17"/>
  <c r="Y140" i="17"/>
  <c r="W140" i="17"/>
  <c r="U140" i="17"/>
  <c r="H140" i="17"/>
  <c r="F140" i="17"/>
  <c r="AE138" i="17"/>
  <c r="AD138" i="17"/>
  <c r="AC138" i="17"/>
  <c r="AB138" i="17"/>
  <c r="AA138" i="17"/>
  <c r="Z138" i="17"/>
  <c r="X138" i="17"/>
  <c r="V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E138" i="17"/>
  <c r="F138" i="17" s="1"/>
  <c r="D138" i="17"/>
  <c r="C138" i="17"/>
  <c r="Y137" i="17"/>
  <c r="W137" i="17"/>
  <c r="U137" i="17"/>
  <c r="H137" i="17"/>
  <c r="F137" i="17"/>
  <c r="Y136" i="17"/>
  <c r="W136" i="17"/>
  <c r="U136" i="17"/>
  <c r="H136" i="17"/>
  <c r="F136" i="17"/>
  <c r="Y135" i="17"/>
  <c r="W135" i="17"/>
  <c r="U135" i="17"/>
  <c r="H135" i="17"/>
  <c r="F135" i="17"/>
  <c r="Y134" i="17"/>
  <c r="W134" i="17"/>
  <c r="U134" i="17"/>
  <c r="H134" i="17"/>
  <c r="F134" i="17"/>
  <c r="Y133" i="17"/>
  <c r="W133" i="17"/>
  <c r="U133" i="17"/>
  <c r="H133" i="17"/>
  <c r="F133" i="17"/>
  <c r="Y132" i="17"/>
  <c r="W132" i="17"/>
  <c r="U132" i="17"/>
  <c r="H132" i="17"/>
  <c r="F132" i="17"/>
  <c r="Y131" i="17"/>
  <c r="W131" i="17"/>
  <c r="U131" i="17"/>
  <c r="H131" i="17"/>
  <c r="F131" i="17"/>
  <c r="Y130" i="17"/>
  <c r="W130" i="17"/>
  <c r="U130" i="17"/>
  <c r="H130" i="17"/>
  <c r="F130" i="17"/>
  <c r="Y129" i="17"/>
  <c r="W129" i="17"/>
  <c r="U129" i="17"/>
  <c r="H129" i="17"/>
  <c r="F129" i="17"/>
  <c r="Y128" i="17"/>
  <c r="W128" i="17"/>
  <c r="U128" i="17"/>
  <c r="H128" i="17"/>
  <c r="F128" i="17"/>
  <c r="Y127" i="17"/>
  <c r="W127" i="17"/>
  <c r="U127" i="17"/>
  <c r="H127" i="17"/>
  <c r="F127" i="17"/>
  <c r="Y126" i="17"/>
  <c r="W126" i="17"/>
  <c r="U126" i="17"/>
  <c r="H126" i="17"/>
  <c r="F126" i="17"/>
  <c r="Y125" i="17"/>
  <c r="W125" i="17"/>
  <c r="U125" i="17"/>
  <c r="H125" i="17"/>
  <c r="F125" i="17"/>
  <c r="Y124" i="17"/>
  <c r="W124" i="17"/>
  <c r="U124" i="17"/>
  <c r="H124" i="17"/>
  <c r="F124" i="17"/>
  <c r="Y123" i="17"/>
  <c r="W123" i="17"/>
  <c r="U123" i="17"/>
  <c r="H123" i="17"/>
  <c r="F123" i="17"/>
  <c r="Y122" i="17"/>
  <c r="W122" i="17"/>
  <c r="U122" i="17"/>
  <c r="H122" i="17"/>
  <c r="F122" i="17"/>
  <c r="Y121" i="17"/>
  <c r="W121" i="17"/>
  <c r="U121" i="17"/>
  <c r="H121" i="17"/>
  <c r="F121" i="17"/>
  <c r="Y120" i="17"/>
  <c r="W120" i="17"/>
  <c r="U120" i="17"/>
  <c r="H120" i="17"/>
  <c r="F120" i="17"/>
  <c r="Y119" i="17"/>
  <c r="W119" i="17"/>
  <c r="U119" i="17"/>
  <c r="H119" i="17"/>
  <c r="F119" i="17"/>
  <c r="Y118" i="17"/>
  <c r="W118" i="17"/>
  <c r="U118" i="17"/>
  <c r="H118" i="17"/>
  <c r="F118" i="17"/>
  <c r="AE116" i="17"/>
  <c r="AD116" i="17"/>
  <c r="AC116" i="17"/>
  <c r="AB116" i="17"/>
  <c r="AA116" i="17"/>
  <c r="Z116" i="17"/>
  <c r="X116" i="17"/>
  <c r="V116" i="17"/>
  <c r="T116" i="17"/>
  <c r="S116" i="17"/>
  <c r="R116" i="17"/>
  <c r="Q116" i="17"/>
  <c r="P116" i="17"/>
  <c r="O116" i="17"/>
  <c r="N116" i="17"/>
  <c r="M116" i="17"/>
  <c r="L116" i="17"/>
  <c r="K116" i="17"/>
  <c r="J116" i="17"/>
  <c r="I116" i="17"/>
  <c r="G116" i="17"/>
  <c r="H116" i="17" s="1"/>
  <c r="E116" i="17"/>
  <c r="F116" i="17" s="1"/>
  <c r="D116" i="17"/>
  <c r="C116" i="17"/>
  <c r="Y115" i="17"/>
  <c r="W115" i="17"/>
  <c r="U115" i="17"/>
  <c r="H115" i="17"/>
  <c r="F115" i="17"/>
  <c r="Y114" i="17"/>
  <c r="W114" i="17"/>
  <c r="U114" i="17"/>
  <c r="H114" i="17"/>
  <c r="F114" i="17"/>
  <c r="Y113" i="17"/>
  <c r="W113" i="17"/>
  <c r="U113" i="17"/>
  <c r="H113" i="17"/>
  <c r="F113" i="17"/>
  <c r="Y112" i="17"/>
  <c r="W112" i="17"/>
  <c r="U112" i="17"/>
  <c r="H112" i="17"/>
  <c r="F112" i="17"/>
  <c r="Y111" i="17"/>
  <c r="W111" i="17"/>
  <c r="U111" i="17"/>
  <c r="H111" i="17"/>
  <c r="F111" i="17"/>
  <c r="Y110" i="17"/>
  <c r="W110" i="17"/>
  <c r="U110" i="17"/>
  <c r="H110" i="17"/>
  <c r="F110" i="17"/>
  <c r="Y109" i="17"/>
  <c r="W109" i="17"/>
  <c r="U109" i="17"/>
  <c r="H109" i="17"/>
  <c r="F109" i="17"/>
  <c r="Y108" i="17"/>
  <c r="W108" i="17"/>
  <c r="U108" i="17"/>
  <c r="H108" i="17"/>
  <c r="F108" i="17"/>
  <c r="Y107" i="17"/>
  <c r="W107" i="17"/>
  <c r="U107" i="17"/>
  <c r="H107" i="17"/>
  <c r="F107" i="17"/>
  <c r="Y106" i="17"/>
  <c r="W106" i="17"/>
  <c r="U106" i="17"/>
  <c r="H106" i="17"/>
  <c r="F106" i="17"/>
  <c r="AE104" i="17"/>
  <c r="AD104" i="17"/>
  <c r="AC104" i="17"/>
  <c r="AB104" i="17"/>
  <c r="AA104" i="17"/>
  <c r="Z104" i="17"/>
  <c r="X104" i="17"/>
  <c r="Y104" i="17" s="1"/>
  <c r="V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G104" i="17"/>
  <c r="E104" i="17"/>
  <c r="D104" i="17"/>
  <c r="C104" i="17"/>
  <c r="Y103" i="17"/>
  <c r="W103" i="17"/>
  <c r="U103" i="17"/>
  <c r="H103" i="17"/>
  <c r="F103" i="17"/>
  <c r="Y102" i="17"/>
  <c r="W102" i="17"/>
  <c r="U102" i="17"/>
  <c r="H102" i="17"/>
  <c r="F102" i="17"/>
  <c r="Y101" i="17"/>
  <c r="W101" i="17"/>
  <c r="U101" i="17"/>
  <c r="H101" i="17"/>
  <c r="F101" i="17"/>
  <c r="Y100" i="17"/>
  <c r="W100" i="17"/>
  <c r="U100" i="17"/>
  <c r="H100" i="17"/>
  <c r="F100" i="17"/>
  <c r="Y99" i="17"/>
  <c r="W99" i="17"/>
  <c r="U99" i="17"/>
  <c r="H99" i="17"/>
  <c r="F99" i="17"/>
  <c r="Y98" i="17"/>
  <c r="W98" i="17"/>
  <c r="U98" i="17"/>
  <c r="H98" i="17"/>
  <c r="F98" i="17"/>
  <c r="Y97" i="17"/>
  <c r="W97" i="17"/>
  <c r="U97" i="17"/>
  <c r="H97" i="17"/>
  <c r="F97" i="17"/>
  <c r="AE95" i="17"/>
  <c r="AD95" i="17"/>
  <c r="AD688" i="17" s="1"/>
  <c r="AC95" i="17"/>
  <c r="AB95" i="17"/>
  <c r="AA95" i="17"/>
  <c r="Z95" i="17"/>
  <c r="X95" i="17"/>
  <c r="Y95" i="17" s="1"/>
  <c r="V95" i="17"/>
  <c r="W95" i="17" s="1"/>
  <c r="T95" i="17"/>
  <c r="S95" i="17"/>
  <c r="R95" i="17"/>
  <c r="Q95" i="17"/>
  <c r="P95" i="17"/>
  <c r="O95" i="17"/>
  <c r="N95" i="17"/>
  <c r="M95" i="17"/>
  <c r="L95" i="17"/>
  <c r="K95" i="17"/>
  <c r="J95" i="17"/>
  <c r="I95" i="17"/>
  <c r="G95" i="17"/>
  <c r="E95" i="17"/>
  <c r="D95" i="17"/>
  <c r="C95" i="17"/>
  <c r="Y94" i="17"/>
  <c r="W94" i="17"/>
  <c r="U94" i="17"/>
  <c r="H94" i="17"/>
  <c r="F94" i="17"/>
  <c r="Y93" i="17"/>
  <c r="W93" i="17"/>
  <c r="U93" i="17"/>
  <c r="H93" i="17"/>
  <c r="F93" i="17"/>
  <c r="Y92" i="17"/>
  <c r="W92" i="17"/>
  <c r="U92" i="17"/>
  <c r="H92" i="17"/>
  <c r="F92" i="17"/>
  <c r="Y91" i="17"/>
  <c r="W91" i="17"/>
  <c r="U91" i="17"/>
  <c r="H91" i="17"/>
  <c r="F91" i="17"/>
  <c r="Y90" i="17"/>
  <c r="W90" i="17"/>
  <c r="U90" i="17"/>
  <c r="H90" i="17"/>
  <c r="F90" i="17"/>
  <c r="Y89" i="17"/>
  <c r="W89" i="17"/>
  <c r="U89" i="17"/>
  <c r="H89" i="17"/>
  <c r="F89" i="17"/>
  <c r="Y88" i="17"/>
  <c r="W88" i="17"/>
  <c r="U88" i="17"/>
  <c r="H88" i="17"/>
  <c r="F88" i="17"/>
  <c r="Y87" i="17"/>
  <c r="W87" i="17"/>
  <c r="U87" i="17"/>
  <c r="H87" i="17"/>
  <c r="F87" i="17"/>
  <c r="Y86" i="17"/>
  <c r="W86" i="17"/>
  <c r="U86" i="17"/>
  <c r="H86" i="17"/>
  <c r="F86" i="17"/>
  <c r="Y85" i="17"/>
  <c r="W85" i="17"/>
  <c r="U85" i="17"/>
  <c r="H85" i="17"/>
  <c r="F85" i="17"/>
  <c r="Y84" i="17"/>
  <c r="W84" i="17"/>
  <c r="U84" i="17"/>
  <c r="H84" i="17"/>
  <c r="F84" i="17"/>
  <c r="Y83" i="17"/>
  <c r="W83" i="17"/>
  <c r="U83" i="17"/>
  <c r="H83" i="17"/>
  <c r="F83" i="17"/>
  <c r="Y82" i="17"/>
  <c r="W82" i="17"/>
  <c r="U82" i="17"/>
  <c r="H82" i="17"/>
  <c r="F82" i="17"/>
  <c r="Y81" i="17"/>
  <c r="W81" i="17"/>
  <c r="U81" i="17"/>
  <c r="H81" i="17"/>
  <c r="F81" i="17"/>
  <c r="Y80" i="17"/>
  <c r="W80" i="17"/>
  <c r="U80" i="17"/>
  <c r="H80" i="17"/>
  <c r="F80" i="17"/>
  <c r="Y79" i="17"/>
  <c r="W79" i="17"/>
  <c r="U79" i="17"/>
  <c r="H79" i="17"/>
  <c r="F79" i="17"/>
  <c r="Y78" i="17"/>
  <c r="W78" i="17"/>
  <c r="U78" i="17"/>
  <c r="H78" i="17"/>
  <c r="F78" i="17"/>
  <c r="Y77" i="17"/>
  <c r="W77" i="17"/>
  <c r="U77" i="17"/>
  <c r="H77" i="17"/>
  <c r="F77" i="17"/>
  <c r="Y76" i="17"/>
  <c r="W76" i="17"/>
  <c r="U76" i="17"/>
  <c r="H76" i="17"/>
  <c r="F76" i="17"/>
  <c r="Y75" i="17"/>
  <c r="W75" i="17"/>
  <c r="U75" i="17"/>
  <c r="H75" i="17"/>
  <c r="F75" i="17"/>
  <c r="Y74" i="17"/>
  <c r="W74" i="17"/>
  <c r="U74" i="17"/>
  <c r="H74" i="17"/>
  <c r="F74" i="17"/>
  <c r="Y73" i="17"/>
  <c r="W73" i="17"/>
  <c r="U73" i="17"/>
  <c r="H73" i="17"/>
  <c r="F73" i="17"/>
  <c r="Y72" i="17"/>
  <c r="W72" i="17"/>
  <c r="U72" i="17"/>
  <c r="H72" i="17"/>
  <c r="F72" i="17"/>
  <c r="Y71" i="17"/>
  <c r="W71" i="17"/>
  <c r="U71" i="17"/>
  <c r="H71" i="17"/>
  <c r="F71" i="17"/>
  <c r="Y70" i="17"/>
  <c r="W70" i="17"/>
  <c r="U70" i="17"/>
  <c r="H70" i="17"/>
  <c r="F70" i="17"/>
  <c r="Y69" i="17"/>
  <c r="W69" i="17"/>
  <c r="U69" i="17"/>
  <c r="H69" i="17"/>
  <c r="F69" i="17"/>
  <c r="Y68" i="17"/>
  <c r="W68" i="17"/>
  <c r="U68" i="17"/>
  <c r="H68" i="17"/>
  <c r="F68" i="17"/>
  <c r="Y67" i="17"/>
  <c r="W67" i="17"/>
  <c r="U67" i="17"/>
  <c r="H67" i="17"/>
  <c r="F67" i="17"/>
  <c r="Y66" i="17"/>
  <c r="W66" i="17"/>
  <c r="U66" i="17"/>
  <c r="H66" i="17"/>
  <c r="F66" i="17"/>
  <c r="Y65" i="17"/>
  <c r="W65" i="17"/>
  <c r="U65" i="17"/>
  <c r="H65" i="17"/>
  <c r="F65" i="17"/>
  <c r="Y64" i="17"/>
  <c r="W64" i="17"/>
  <c r="U64" i="17"/>
  <c r="H64" i="17"/>
  <c r="F64" i="17"/>
  <c r="Y63" i="17"/>
  <c r="W63" i="17"/>
  <c r="U63" i="17"/>
  <c r="H63" i="17"/>
  <c r="F63" i="17"/>
  <c r="Y62" i="17"/>
  <c r="W62" i="17"/>
  <c r="U62" i="17"/>
  <c r="H62" i="17"/>
  <c r="F62" i="17"/>
  <c r="Y61" i="17"/>
  <c r="W61" i="17"/>
  <c r="U61" i="17"/>
  <c r="H61" i="17"/>
  <c r="F61" i="17"/>
  <c r="Y60" i="17"/>
  <c r="W60" i="17"/>
  <c r="U60" i="17"/>
  <c r="H60" i="17"/>
  <c r="F60" i="17"/>
  <c r="Y59" i="17"/>
  <c r="W59" i="17"/>
  <c r="U59" i="17"/>
  <c r="H59" i="17"/>
  <c r="F59" i="17"/>
  <c r="Y58" i="17"/>
  <c r="W58" i="17"/>
  <c r="U58" i="17"/>
  <c r="H58" i="17"/>
  <c r="F58" i="17"/>
  <c r="Y57" i="17"/>
  <c r="W57" i="17"/>
  <c r="U57" i="17"/>
  <c r="H57" i="17"/>
  <c r="F57" i="17"/>
  <c r="Y56" i="17"/>
  <c r="W56" i="17"/>
  <c r="U56" i="17"/>
  <c r="H56" i="17"/>
  <c r="F56" i="17"/>
  <c r="Y55" i="17"/>
  <c r="W55" i="17"/>
  <c r="U55" i="17"/>
  <c r="H55" i="17"/>
  <c r="F55" i="17"/>
  <c r="Y54" i="17"/>
  <c r="W54" i="17"/>
  <c r="U54" i="17"/>
  <c r="H54" i="17"/>
  <c r="F54" i="17"/>
  <c r="Y53" i="17"/>
  <c r="W53" i="17"/>
  <c r="U53" i="17"/>
  <c r="H53" i="17"/>
  <c r="F53" i="17"/>
  <c r="Y52" i="17"/>
  <c r="W52" i="17"/>
  <c r="U52" i="17"/>
  <c r="H52" i="17"/>
  <c r="F52" i="17"/>
  <c r="Y51" i="17"/>
  <c r="W51" i="17"/>
  <c r="U51" i="17"/>
  <c r="H51" i="17"/>
  <c r="F51" i="17"/>
  <c r="Y50" i="17"/>
  <c r="W50" i="17"/>
  <c r="U50" i="17"/>
  <c r="H50" i="17"/>
  <c r="F50" i="17"/>
  <c r="Y49" i="17"/>
  <c r="W49" i="17"/>
  <c r="U49" i="17"/>
  <c r="H49" i="17"/>
  <c r="F49" i="17"/>
  <c r="Y48" i="17"/>
  <c r="W48" i="17"/>
  <c r="U48" i="17"/>
  <c r="H48" i="17"/>
  <c r="F48" i="17"/>
  <c r="Y47" i="17"/>
  <c r="W47" i="17"/>
  <c r="U47" i="17"/>
  <c r="H47" i="17"/>
  <c r="F47" i="17"/>
  <c r="Y46" i="17"/>
  <c r="W46" i="17"/>
  <c r="U46" i="17"/>
  <c r="H46" i="17"/>
  <c r="F46" i="17"/>
  <c r="Y45" i="17"/>
  <c r="W45" i="17"/>
  <c r="U45" i="17"/>
  <c r="H45" i="17"/>
  <c r="F45" i="17"/>
  <c r="Y44" i="17"/>
  <c r="W44" i="17"/>
  <c r="U44" i="17"/>
  <c r="H44" i="17"/>
  <c r="F44" i="17"/>
  <c r="Y43" i="17"/>
  <c r="W43" i="17"/>
  <c r="U43" i="17"/>
  <c r="H43" i="17"/>
  <c r="F43" i="17"/>
  <c r="Y42" i="17"/>
  <c r="W42" i="17"/>
  <c r="U42" i="17"/>
  <c r="H42" i="17"/>
  <c r="F42" i="17"/>
  <c r="Y41" i="17"/>
  <c r="W41" i="17"/>
  <c r="U41" i="17"/>
  <c r="H41" i="17"/>
  <c r="F41" i="17"/>
  <c r="Y40" i="17"/>
  <c r="W40" i="17"/>
  <c r="U40" i="17"/>
  <c r="H40" i="17"/>
  <c r="F40" i="17"/>
  <c r="Y39" i="17"/>
  <c r="W39" i="17"/>
  <c r="U39" i="17"/>
  <c r="H39" i="17"/>
  <c r="F39" i="17"/>
  <c r="Y38" i="17"/>
  <c r="W38" i="17"/>
  <c r="U38" i="17"/>
  <c r="H38" i="17"/>
  <c r="F38" i="17"/>
  <c r="Y37" i="17"/>
  <c r="W37" i="17"/>
  <c r="U37" i="17"/>
  <c r="H37" i="17"/>
  <c r="F37" i="17"/>
  <c r="AA35" i="17"/>
  <c r="Z35" i="17"/>
  <c r="X35" i="17"/>
  <c r="V35" i="17"/>
  <c r="T35" i="17"/>
  <c r="S35" i="17"/>
  <c r="R35" i="17"/>
  <c r="R688" i="17" s="1"/>
  <c r="Q35" i="17"/>
  <c r="P35" i="17"/>
  <c r="O35" i="17"/>
  <c r="N35" i="17"/>
  <c r="M35" i="17"/>
  <c r="L35" i="17"/>
  <c r="K35" i="17"/>
  <c r="J35" i="17"/>
  <c r="J688" i="17" s="1"/>
  <c r="I35" i="17"/>
  <c r="G35" i="17"/>
  <c r="E35" i="17"/>
  <c r="Y35" i="17" s="1"/>
  <c r="D35" i="17"/>
  <c r="C35" i="17"/>
  <c r="Y34" i="17"/>
  <c r="W34" i="17"/>
  <c r="U34" i="17"/>
  <c r="H34" i="17"/>
  <c r="F34" i="17"/>
  <c r="Y33" i="17"/>
  <c r="W33" i="17"/>
  <c r="U33" i="17"/>
  <c r="H33" i="17"/>
  <c r="F33" i="17"/>
  <c r="Y32" i="17"/>
  <c r="W32" i="17"/>
  <c r="U32" i="17"/>
  <c r="H32" i="17"/>
  <c r="F32" i="17"/>
  <c r="Y31" i="17"/>
  <c r="W31" i="17"/>
  <c r="U31" i="17"/>
  <c r="H31" i="17"/>
  <c r="F31" i="17"/>
  <c r="Y30" i="17"/>
  <c r="W30" i="17"/>
  <c r="U30" i="17"/>
  <c r="H30" i="17"/>
  <c r="F30" i="17"/>
  <c r="Y29" i="17"/>
  <c r="W29" i="17"/>
  <c r="U29" i="17"/>
  <c r="H29" i="17"/>
  <c r="F29" i="17"/>
  <c r="Y28" i="17"/>
  <c r="W28" i="17"/>
  <c r="U28" i="17"/>
  <c r="H28" i="17"/>
  <c r="F28" i="17"/>
  <c r="Y27" i="17"/>
  <c r="W27" i="17"/>
  <c r="U27" i="17"/>
  <c r="H27" i="17"/>
  <c r="F27" i="17"/>
  <c r="Y26" i="17"/>
  <c r="W26" i="17"/>
  <c r="U26" i="17"/>
  <c r="H26" i="17"/>
  <c r="F26" i="17"/>
  <c r="Y25" i="17"/>
  <c r="W25" i="17"/>
  <c r="U25" i="17"/>
  <c r="H25" i="17"/>
  <c r="F25" i="17"/>
  <c r="Y24" i="17"/>
  <c r="W24" i="17"/>
  <c r="U24" i="17"/>
  <c r="H24" i="17"/>
  <c r="F24" i="17"/>
  <c r="Y23" i="17"/>
  <c r="W23" i="17"/>
  <c r="U23" i="17"/>
  <c r="H23" i="17"/>
  <c r="F23" i="17"/>
  <c r="Y22" i="17"/>
  <c r="W22" i="17"/>
  <c r="U22" i="17"/>
  <c r="H22" i="17"/>
  <c r="F22" i="17"/>
  <c r="Y21" i="17"/>
  <c r="W21" i="17"/>
  <c r="U21" i="17"/>
  <c r="H21" i="17"/>
  <c r="F21" i="17"/>
  <c r="Y20" i="17"/>
  <c r="W20" i="17"/>
  <c r="U20" i="17"/>
  <c r="H20" i="17"/>
  <c r="F20" i="17"/>
  <c r="Y19" i="17"/>
  <c r="W19" i="17"/>
  <c r="U19" i="17"/>
  <c r="H19" i="17"/>
  <c r="F19" i="17"/>
  <c r="Y18" i="17"/>
  <c r="W18" i="17"/>
  <c r="U18" i="17"/>
  <c r="H18" i="17"/>
  <c r="F18" i="17"/>
  <c r="Y17" i="17"/>
  <c r="W17" i="17"/>
  <c r="U17" i="17"/>
  <c r="H17" i="17"/>
  <c r="F17" i="17"/>
  <c r="Y16" i="17"/>
  <c r="W16" i="17"/>
  <c r="U16" i="17"/>
  <c r="H16" i="17"/>
  <c r="F16" i="17"/>
  <c r="Y15" i="17"/>
  <c r="W15" i="17"/>
  <c r="U15" i="17"/>
  <c r="H15" i="17"/>
  <c r="F15" i="17"/>
  <c r="Y14" i="17"/>
  <c r="W14" i="17"/>
  <c r="U14" i="17"/>
  <c r="H14" i="17"/>
  <c r="F14" i="17"/>
  <c r="Y13" i="17"/>
  <c r="W13" i="17"/>
  <c r="U13" i="17"/>
  <c r="H13" i="17"/>
  <c r="F13" i="17"/>
  <c r="K688" i="17" l="1"/>
  <c r="P688" i="17"/>
  <c r="I688" i="17"/>
  <c r="Q688" i="17"/>
  <c r="AC688" i="17"/>
  <c r="U104" i="17"/>
  <c r="U138" i="17"/>
  <c r="H181" i="17"/>
  <c r="Y241" i="17"/>
  <c r="Y511" i="17"/>
  <c r="H585" i="17"/>
  <c r="W649" i="17"/>
  <c r="F667" i="17"/>
  <c r="W667" i="17"/>
  <c r="L688" i="17"/>
  <c r="T688" i="17"/>
  <c r="U116" i="17"/>
  <c r="W166" i="17"/>
  <c r="F314" i="17"/>
  <c r="Y314" i="17"/>
  <c r="U330" i="17"/>
  <c r="F361" i="17"/>
  <c r="U361" i="17"/>
  <c r="Y505" i="17"/>
  <c r="Y531" i="17"/>
  <c r="F552" i="17"/>
  <c r="Y552" i="17"/>
  <c r="F565" i="17"/>
  <c r="W593" i="17"/>
  <c r="H649" i="17"/>
  <c r="H667" i="17"/>
  <c r="S688" i="17"/>
  <c r="Y620" i="17"/>
  <c r="C688" i="17"/>
  <c r="M688" i="17"/>
  <c r="W35" i="17"/>
  <c r="F95" i="17"/>
  <c r="U95" i="17"/>
  <c r="U314" i="17"/>
  <c r="F337" i="17"/>
  <c r="Y337" i="17"/>
  <c r="H361" i="17"/>
  <c r="U371" i="17"/>
  <c r="F381" i="17"/>
  <c r="U381" i="17"/>
  <c r="W423" i="17"/>
  <c r="F444" i="17"/>
  <c r="U505" i="17"/>
  <c r="U531" i="17"/>
  <c r="U552" i="17"/>
  <c r="Y565" i="17"/>
  <c r="H620" i="17"/>
  <c r="H674" i="17"/>
  <c r="W678" i="17"/>
  <c r="Y193" i="17"/>
  <c r="Y432" i="17"/>
  <c r="Y482" i="17"/>
  <c r="Y116" i="17"/>
  <c r="D688" i="17"/>
  <c r="N688" i="17"/>
  <c r="X688" i="17"/>
  <c r="H95" i="17"/>
  <c r="W159" i="17"/>
  <c r="U166" i="17"/>
  <c r="F181" i="17"/>
  <c r="W181" i="17"/>
  <c r="W210" i="17"/>
  <c r="U337" i="17"/>
  <c r="H371" i="17"/>
  <c r="H381" i="17"/>
  <c r="Y423" i="17"/>
  <c r="H444" i="17"/>
  <c r="H505" i="17"/>
  <c r="H531" i="17"/>
  <c r="F585" i="17"/>
  <c r="W585" i="17"/>
  <c r="Y678" i="17"/>
  <c r="U193" i="17"/>
  <c r="Y649" i="17"/>
  <c r="O688" i="17"/>
  <c r="U688" i="17" s="1"/>
  <c r="Z688" i="17"/>
  <c r="F104" i="17"/>
  <c r="W104" i="17"/>
  <c r="Y181" i="17"/>
  <c r="Y210" i="17"/>
  <c r="F292" i="17"/>
  <c r="Y292" i="17"/>
  <c r="U423" i="17"/>
  <c r="Y585" i="17"/>
  <c r="AE688" i="17"/>
  <c r="G688" i="17"/>
  <c r="H688" i="17" s="1"/>
  <c r="AA688" i="17"/>
  <c r="AB688" i="17"/>
  <c r="H104" i="17"/>
  <c r="Y138" i="17"/>
  <c r="Y159" i="17"/>
  <c r="U292" i="17"/>
  <c r="U35" i="17"/>
  <c r="W138" i="17"/>
  <c r="W314" i="17"/>
  <c r="W511" i="17"/>
  <c r="V688" i="17"/>
  <c r="F35" i="17"/>
  <c r="F371" i="17"/>
  <c r="F593" i="17"/>
  <c r="F649" i="17"/>
  <c r="E688" i="17"/>
  <c r="F688" i="17" s="1"/>
  <c r="W116" i="17"/>
  <c r="W193" i="17"/>
  <c r="W292" i="17"/>
  <c r="W330" i="17"/>
  <c r="W337" i="17"/>
  <c r="W432" i="17"/>
  <c r="W482" i="17"/>
  <c r="W552" i="17"/>
  <c r="W565" i="17"/>
  <c r="W687" i="17"/>
  <c r="H35" i="17"/>
  <c r="W688" i="17" l="1"/>
  <c r="Y688" i="17"/>
  <c r="AE687" i="16" l="1"/>
  <c r="AD687" i="16"/>
  <c r="AC687" i="16"/>
  <c r="AB687" i="16"/>
  <c r="AA687" i="16"/>
  <c r="Z687" i="16"/>
  <c r="X687" i="16"/>
  <c r="T687" i="16"/>
  <c r="S687" i="16"/>
  <c r="R687" i="16"/>
  <c r="Q687" i="16"/>
  <c r="P687" i="16"/>
  <c r="O687" i="16"/>
  <c r="U687" i="16" s="1"/>
  <c r="N687" i="16"/>
  <c r="M687" i="16"/>
  <c r="L687" i="16"/>
  <c r="K687" i="16"/>
  <c r="J687" i="16"/>
  <c r="I687" i="16"/>
  <c r="G687" i="16"/>
  <c r="E687" i="16"/>
  <c r="D687" i="16"/>
  <c r="C687" i="16"/>
  <c r="F687" i="16" s="1"/>
  <c r="Y686" i="16"/>
  <c r="V686" i="16"/>
  <c r="W686" i="16" s="1"/>
  <c r="U686" i="16"/>
  <c r="H686" i="16"/>
  <c r="F686" i="16"/>
  <c r="Y685" i="16"/>
  <c r="V685" i="16"/>
  <c r="W685" i="16" s="1"/>
  <c r="U685" i="16"/>
  <c r="H685" i="16"/>
  <c r="F685" i="16"/>
  <c r="Y684" i="16"/>
  <c r="V684" i="16"/>
  <c r="W684" i="16" s="1"/>
  <c r="U684" i="16"/>
  <c r="H684" i="16"/>
  <c r="F684" i="16"/>
  <c r="Y683" i="16"/>
  <c r="W683" i="16"/>
  <c r="U683" i="16"/>
  <c r="H683" i="16"/>
  <c r="F683" i="16"/>
  <c r="Y682" i="16"/>
  <c r="V682" i="16"/>
  <c r="U682" i="16"/>
  <c r="H682" i="16"/>
  <c r="F682" i="16"/>
  <c r="Y681" i="16"/>
  <c r="W681" i="16"/>
  <c r="U681" i="16"/>
  <c r="H681" i="16"/>
  <c r="F681" i="16"/>
  <c r="Y680" i="16"/>
  <c r="W680" i="16"/>
  <c r="U680" i="16"/>
  <c r="H680" i="16"/>
  <c r="F680" i="16"/>
  <c r="AE678" i="16"/>
  <c r="AD678" i="16"/>
  <c r="AC678" i="16"/>
  <c r="AB678" i="16"/>
  <c r="AA678" i="16"/>
  <c r="Z678" i="16"/>
  <c r="X678" i="16"/>
  <c r="Y678" i="16" s="1"/>
  <c r="V678" i="16"/>
  <c r="T678" i="16"/>
  <c r="S678" i="16"/>
  <c r="R678" i="16"/>
  <c r="Q678" i="16"/>
  <c r="P678" i="16"/>
  <c r="O678" i="16"/>
  <c r="N678" i="16"/>
  <c r="M678" i="16"/>
  <c r="L678" i="16"/>
  <c r="K678" i="16"/>
  <c r="J678" i="16"/>
  <c r="I678" i="16"/>
  <c r="G678" i="16"/>
  <c r="E678" i="16"/>
  <c r="D678" i="16"/>
  <c r="C678" i="16"/>
  <c r="Y677" i="16"/>
  <c r="W677" i="16"/>
  <c r="U677" i="16"/>
  <c r="H677" i="16"/>
  <c r="F677" i="16"/>
  <c r="Y676" i="16"/>
  <c r="W676" i="16"/>
  <c r="U676" i="16"/>
  <c r="U678" i="16" s="1"/>
  <c r="H676" i="16"/>
  <c r="H678" i="16" s="1"/>
  <c r="F676" i="16"/>
  <c r="AE674" i="16"/>
  <c r="AD674" i="16"/>
  <c r="AC674" i="16"/>
  <c r="AB674" i="16"/>
  <c r="AA674" i="16"/>
  <c r="Z674" i="16"/>
  <c r="X674" i="16"/>
  <c r="V674" i="16"/>
  <c r="W674" i="16" s="1"/>
  <c r="T674" i="16"/>
  <c r="S674" i="16"/>
  <c r="R674" i="16"/>
  <c r="Q674" i="16"/>
  <c r="P674" i="16"/>
  <c r="O674" i="16"/>
  <c r="N674" i="16"/>
  <c r="M674" i="16"/>
  <c r="L674" i="16"/>
  <c r="K674" i="16"/>
  <c r="J674" i="16"/>
  <c r="I674" i="16"/>
  <c r="G674" i="16"/>
  <c r="E674" i="16"/>
  <c r="D674" i="16"/>
  <c r="C674" i="16"/>
  <c r="Y673" i="16"/>
  <c r="V673" i="16"/>
  <c r="W673" i="16" s="1"/>
  <c r="U673" i="16"/>
  <c r="H673" i="16"/>
  <c r="F673" i="16"/>
  <c r="Y672" i="16"/>
  <c r="V672" i="16"/>
  <c r="W672" i="16" s="1"/>
  <c r="U672" i="16"/>
  <c r="H672" i="16"/>
  <c r="F672" i="16"/>
  <c r="Y671" i="16"/>
  <c r="W671" i="16"/>
  <c r="U671" i="16"/>
  <c r="H671" i="16"/>
  <c r="F671" i="16"/>
  <c r="Y670" i="16"/>
  <c r="W670" i="16"/>
  <c r="V670" i="16"/>
  <c r="U670" i="16"/>
  <c r="H670" i="16"/>
  <c r="F670" i="16"/>
  <c r="Y669" i="16"/>
  <c r="W669" i="16"/>
  <c r="U669" i="16"/>
  <c r="H669" i="16"/>
  <c r="F669" i="16"/>
  <c r="AE667" i="16"/>
  <c r="AD667" i="16"/>
  <c r="AC667" i="16"/>
  <c r="AB667" i="16"/>
  <c r="AA667" i="16"/>
  <c r="Z667" i="16"/>
  <c r="X667" i="16"/>
  <c r="T667" i="16"/>
  <c r="S667" i="16"/>
  <c r="R667" i="16"/>
  <c r="Q667" i="16"/>
  <c r="P667" i="16"/>
  <c r="O667" i="16"/>
  <c r="U667" i="16" s="1"/>
  <c r="N667" i="16"/>
  <c r="M667" i="16"/>
  <c r="L667" i="16"/>
  <c r="K667" i="16"/>
  <c r="J667" i="16"/>
  <c r="I667" i="16"/>
  <c r="G667" i="16"/>
  <c r="H667" i="16" s="1"/>
  <c r="E667" i="16"/>
  <c r="F667" i="16" s="1"/>
  <c r="D667" i="16"/>
  <c r="C667" i="16"/>
  <c r="Y666" i="16"/>
  <c r="W666" i="16"/>
  <c r="U666" i="16"/>
  <c r="H666" i="16"/>
  <c r="F666" i="16"/>
  <c r="Y665" i="16"/>
  <c r="V665" i="16"/>
  <c r="W665" i="16" s="1"/>
  <c r="U665" i="16"/>
  <c r="H665" i="16"/>
  <c r="F665" i="16"/>
  <c r="Y664" i="16"/>
  <c r="W664" i="16"/>
  <c r="U664" i="16"/>
  <c r="H664" i="16"/>
  <c r="F664" i="16"/>
  <c r="Y663" i="16"/>
  <c r="W663" i="16"/>
  <c r="U663" i="16"/>
  <c r="H663" i="16"/>
  <c r="F663" i="16"/>
  <c r="Y662" i="16"/>
  <c r="W662" i="16"/>
  <c r="U662" i="16"/>
  <c r="H662" i="16"/>
  <c r="F662" i="16"/>
  <c r="Y661" i="16"/>
  <c r="W661" i="16"/>
  <c r="U661" i="16"/>
  <c r="H661" i="16"/>
  <c r="F661" i="16"/>
  <c r="Y660" i="16"/>
  <c r="W660" i="16"/>
  <c r="U660" i="16"/>
  <c r="H660" i="16"/>
  <c r="F660" i="16"/>
  <c r="Y659" i="16"/>
  <c r="W659" i="16"/>
  <c r="U659" i="16"/>
  <c r="H659" i="16"/>
  <c r="F659" i="16"/>
  <c r="Y658" i="16"/>
  <c r="W658" i="16"/>
  <c r="U658" i="16"/>
  <c r="H658" i="16"/>
  <c r="F658" i="16"/>
  <c r="Y657" i="16"/>
  <c r="W657" i="16"/>
  <c r="U657" i="16"/>
  <c r="H657" i="16"/>
  <c r="F657" i="16"/>
  <c r="Y656" i="16"/>
  <c r="V656" i="16"/>
  <c r="W656" i="16" s="1"/>
  <c r="U656" i="16"/>
  <c r="H656" i="16"/>
  <c r="F656" i="16"/>
  <c r="Y655" i="16"/>
  <c r="W655" i="16"/>
  <c r="U655" i="16"/>
  <c r="H655" i="16"/>
  <c r="F655" i="16"/>
  <c r="Y654" i="16"/>
  <c r="W654" i="16"/>
  <c r="U654" i="16"/>
  <c r="H654" i="16"/>
  <c r="F654" i="16"/>
  <c r="Y653" i="16"/>
  <c r="W653" i="16"/>
  <c r="U653" i="16"/>
  <c r="H653" i="16"/>
  <c r="F653" i="16"/>
  <c r="Y652" i="16"/>
  <c r="W652" i="16"/>
  <c r="U652" i="16"/>
  <c r="H652" i="16"/>
  <c r="F652" i="16"/>
  <c r="Y651" i="16"/>
  <c r="W651" i="16"/>
  <c r="V651" i="16"/>
  <c r="U651" i="16"/>
  <c r="H651" i="16"/>
  <c r="F651" i="16"/>
  <c r="AE649" i="16"/>
  <c r="AD649" i="16"/>
  <c r="AC649" i="16"/>
  <c r="AB649" i="16"/>
  <c r="AA649" i="16"/>
  <c r="Z649" i="16"/>
  <c r="X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G649" i="16"/>
  <c r="H649" i="16" s="1"/>
  <c r="E649" i="16"/>
  <c r="F649" i="16" s="1"/>
  <c r="D649" i="16"/>
  <c r="C649" i="16"/>
  <c r="Y648" i="16"/>
  <c r="W648" i="16"/>
  <c r="U648" i="16"/>
  <c r="H648" i="16"/>
  <c r="F648" i="16"/>
  <c r="Y647" i="16"/>
  <c r="V647" i="16"/>
  <c r="W647" i="16" s="1"/>
  <c r="U647" i="16"/>
  <c r="H647" i="16"/>
  <c r="F647" i="16"/>
  <c r="Y646" i="16"/>
  <c r="W646" i="16"/>
  <c r="U646" i="16"/>
  <c r="H646" i="16"/>
  <c r="F646" i="16"/>
  <c r="Y645" i="16"/>
  <c r="W645" i="16"/>
  <c r="V645" i="16"/>
  <c r="U645" i="16"/>
  <c r="H645" i="16"/>
  <c r="F645" i="16"/>
  <c r="Y644" i="16"/>
  <c r="V644" i="16"/>
  <c r="W644" i="16" s="1"/>
  <c r="U644" i="16"/>
  <c r="H644" i="16"/>
  <c r="F644" i="16"/>
  <c r="Y643" i="16"/>
  <c r="V643" i="16"/>
  <c r="W643" i="16" s="1"/>
  <c r="U643" i="16"/>
  <c r="H643" i="16"/>
  <c r="F643" i="16"/>
  <c r="Y642" i="16"/>
  <c r="W642" i="16"/>
  <c r="V642" i="16"/>
  <c r="U642" i="16"/>
  <c r="H642" i="16"/>
  <c r="F642" i="16"/>
  <c r="Y641" i="16"/>
  <c r="W641" i="16"/>
  <c r="V641" i="16"/>
  <c r="U641" i="16"/>
  <c r="H641" i="16"/>
  <c r="F641" i="16"/>
  <c r="Y640" i="16"/>
  <c r="V640" i="16"/>
  <c r="W640" i="16" s="1"/>
  <c r="U640" i="16"/>
  <c r="H640" i="16"/>
  <c r="F640" i="16"/>
  <c r="Y639" i="16"/>
  <c r="V639" i="16"/>
  <c r="W639" i="16" s="1"/>
  <c r="U639" i="16"/>
  <c r="H639" i="16"/>
  <c r="F639" i="16"/>
  <c r="Y638" i="16"/>
  <c r="W638" i="16"/>
  <c r="V638" i="16"/>
  <c r="U638" i="16"/>
  <c r="H638" i="16"/>
  <c r="F638" i="16"/>
  <c r="Y637" i="16"/>
  <c r="W637" i="16"/>
  <c r="V637" i="16"/>
  <c r="U637" i="16"/>
  <c r="H637" i="16"/>
  <c r="F637" i="16"/>
  <c r="Y636" i="16"/>
  <c r="V636" i="16"/>
  <c r="W636" i="16" s="1"/>
  <c r="U636" i="16"/>
  <c r="H636" i="16"/>
  <c r="F636" i="16"/>
  <c r="Y635" i="16"/>
  <c r="V635" i="16"/>
  <c r="W635" i="16" s="1"/>
  <c r="U635" i="16"/>
  <c r="H635" i="16"/>
  <c r="F635" i="16"/>
  <c r="Y634" i="16"/>
  <c r="W634" i="16"/>
  <c r="V634" i="16"/>
  <c r="U634" i="16"/>
  <c r="H634" i="16"/>
  <c r="F634" i="16"/>
  <c r="Y633" i="16"/>
  <c r="W633" i="16"/>
  <c r="V633" i="16"/>
  <c r="U633" i="16"/>
  <c r="H633" i="16"/>
  <c r="F633" i="16"/>
  <c r="Y632" i="16"/>
  <c r="V632" i="16"/>
  <c r="W632" i="16" s="1"/>
  <c r="U632" i="16"/>
  <c r="H632" i="16"/>
  <c r="F632" i="16"/>
  <c r="Y631" i="16"/>
  <c r="V631" i="16"/>
  <c r="W631" i="16" s="1"/>
  <c r="U631" i="16"/>
  <c r="H631" i="16"/>
  <c r="F631" i="16"/>
  <c r="Y630" i="16"/>
  <c r="W630" i="16"/>
  <c r="V630" i="16"/>
  <c r="U630" i="16"/>
  <c r="H630" i="16"/>
  <c r="F630" i="16"/>
  <c r="Y629" i="16"/>
  <c r="W629" i="16"/>
  <c r="V629" i="16"/>
  <c r="U629" i="16"/>
  <c r="H629" i="16"/>
  <c r="F629" i="16"/>
  <c r="Y628" i="16"/>
  <c r="V628" i="16"/>
  <c r="W628" i="16" s="1"/>
  <c r="U628" i="16"/>
  <c r="H628" i="16"/>
  <c r="F628" i="16"/>
  <c r="Y627" i="16"/>
  <c r="V627" i="16"/>
  <c r="W627" i="16" s="1"/>
  <c r="U627" i="16"/>
  <c r="H627" i="16"/>
  <c r="F627" i="16"/>
  <c r="Y626" i="16"/>
  <c r="W626" i="16"/>
  <c r="V626" i="16"/>
  <c r="U626" i="16"/>
  <c r="H626" i="16"/>
  <c r="F626" i="16"/>
  <c r="Y625" i="16"/>
  <c r="W625" i="16"/>
  <c r="V625" i="16"/>
  <c r="U625" i="16"/>
  <c r="H625" i="16"/>
  <c r="F625" i="16"/>
  <c r="Y624" i="16"/>
  <c r="V624" i="16"/>
  <c r="W624" i="16" s="1"/>
  <c r="U624" i="16"/>
  <c r="H624" i="16"/>
  <c r="F624" i="16"/>
  <c r="Y623" i="16"/>
  <c r="V623" i="16"/>
  <c r="W623" i="16" s="1"/>
  <c r="U623" i="16"/>
  <c r="H623" i="16"/>
  <c r="F623" i="16"/>
  <c r="Y622" i="16"/>
  <c r="W622" i="16"/>
  <c r="V622" i="16"/>
  <c r="U622" i="16"/>
  <c r="H622" i="16"/>
  <c r="F622" i="16"/>
  <c r="AE620" i="16"/>
  <c r="AD620" i="16"/>
  <c r="AC620" i="16"/>
  <c r="AB620" i="16"/>
  <c r="AA620" i="16"/>
  <c r="Z620" i="16"/>
  <c r="X620" i="16"/>
  <c r="T620" i="16"/>
  <c r="S620" i="16"/>
  <c r="R620" i="16"/>
  <c r="Q620" i="16"/>
  <c r="P620" i="16"/>
  <c r="O620" i="16"/>
  <c r="N620" i="16"/>
  <c r="M620" i="16"/>
  <c r="L620" i="16"/>
  <c r="K620" i="16"/>
  <c r="J620" i="16"/>
  <c r="I620" i="16"/>
  <c r="H620" i="16"/>
  <c r="G620" i="16"/>
  <c r="E620" i="16"/>
  <c r="D620" i="16"/>
  <c r="C620" i="16"/>
  <c r="F620" i="16" s="1"/>
  <c r="Y619" i="16"/>
  <c r="W619" i="16"/>
  <c r="U619" i="16"/>
  <c r="H619" i="16"/>
  <c r="F619" i="16"/>
  <c r="Y618" i="16"/>
  <c r="V618" i="16"/>
  <c r="W618" i="16" s="1"/>
  <c r="U618" i="16"/>
  <c r="H618" i="16"/>
  <c r="F618" i="16"/>
  <c r="Y617" i="16"/>
  <c r="V617" i="16"/>
  <c r="W617" i="16" s="1"/>
  <c r="U617" i="16"/>
  <c r="H617" i="16"/>
  <c r="F617" i="16"/>
  <c r="Y616" i="16"/>
  <c r="W616" i="16"/>
  <c r="V616" i="16"/>
  <c r="U616" i="16"/>
  <c r="H616" i="16"/>
  <c r="F616" i="16"/>
  <c r="Y615" i="16"/>
  <c r="W615" i="16"/>
  <c r="U615" i="16"/>
  <c r="H615" i="16"/>
  <c r="F615" i="16"/>
  <c r="Y614" i="16"/>
  <c r="W614" i="16"/>
  <c r="V614" i="16"/>
  <c r="U614" i="16"/>
  <c r="H614" i="16"/>
  <c r="F614" i="16"/>
  <c r="Y613" i="16"/>
  <c r="W613" i="16"/>
  <c r="U613" i="16"/>
  <c r="H613" i="16"/>
  <c r="F613" i="16"/>
  <c r="Y612" i="16"/>
  <c r="W612" i="16"/>
  <c r="U612" i="16"/>
  <c r="H612" i="16"/>
  <c r="F612" i="16"/>
  <c r="Y611" i="16"/>
  <c r="V611" i="16"/>
  <c r="W611" i="16" s="1"/>
  <c r="U611" i="16"/>
  <c r="H611" i="16"/>
  <c r="F611" i="16"/>
  <c r="Y610" i="16"/>
  <c r="W610" i="16"/>
  <c r="U610" i="16"/>
  <c r="H610" i="16"/>
  <c r="F610" i="16"/>
  <c r="Y609" i="16"/>
  <c r="W609" i="16"/>
  <c r="U609" i="16"/>
  <c r="H609" i="16"/>
  <c r="F609" i="16"/>
  <c r="Y608" i="16"/>
  <c r="W608" i="16"/>
  <c r="U608" i="16"/>
  <c r="H608" i="16"/>
  <c r="F608" i="16"/>
  <c r="Y607" i="16"/>
  <c r="W607" i="16"/>
  <c r="U607" i="16"/>
  <c r="H607" i="16"/>
  <c r="F607" i="16"/>
  <c r="Y606" i="16"/>
  <c r="W606" i="16"/>
  <c r="U606" i="16"/>
  <c r="H606" i="16"/>
  <c r="F606" i="16"/>
  <c r="Y605" i="16"/>
  <c r="V605" i="16"/>
  <c r="W605" i="16" s="1"/>
  <c r="U605" i="16"/>
  <c r="H605" i="16"/>
  <c r="F605" i="16"/>
  <c r="Y604" i="16"/>
  <c r="V604" i="16"/>
  <c r="U604" i="16"/>
  <c r="H604" i="16"/>
  <c r="F604" i="16"/>
  <c r="Y603" i="16"/>
  <c r="W603" i="16"/>
  <c r="U603" i="16"/>
  <c r="H603" i="16"/>
  <c r="F603" i="16"/>
  <c r="Y602" i="16"/>
  <c r="W602" i="16"/>
  <c r="U602" i="16"/>
  <c r="H602" i="16"/>
  <c r="F602" i="16"/>
  <c r="Y601" i="16"/>
  <c r="W601" i="16"/>
  <c r="V601" i="16"/>
  <c r="U601" i="16"/>
  <c r="H601" i="16"/>
  <c r="F601" i="16"/>
  <c r="Y600" i="16"/>
  <c r="W600" i="16"/>
  <c r="V600" i="16"/>
  <c r="U600" i="16"/>
  <c r="H600" i="16"/>
  <c r="F600" i="16"/>
  <c r="Y599" i="16"/>
  <c r="W599" i="16"/>
  <c r="U599" i="16"/>
  <c r="H599" i="16"/>
  <c r="F599" i="16"/>
  <c r="Y598" i="16"/>
  <c r="W598" i="16"/>
  <c r="U598" i="16"/>
  <c r="H598" i="16"/>
  <c r="F598" i="16"/>
  <c r="Y597" i="16"/>
  <c r="W597" i="16"/>
  <c r="V597" i="16"/>
  <c r="U597" i="16"/>
  <c r="H597" i="16"/>
  <c r="F597" i="16"/>
  <c r="Y596" i="16"/>
  <c r="V596" i="16"/>
  <c r="W596" i="16" s="1"/>
  <c r="U596" i="16"/>
  <c r="H596" i="16"/>
  <c r="F596" i="16"/>
  <c r="Y595" i="16"/>
  <c r="W595" i="16"/>
  <c r="U595" i="16"/>
  <c r="U620" i="16" s="1"/>
  <c r="H595" i="16"/>
  <c r="F595" i="16"/>
  <c r="AE593" i="16"/>
  <c r="AD593" i="16"/>
  <c r="AC593" i="16"/>
  <c r="AB593" i="16"/>
  <c r="AA593" i="16"/>
  <c r="Z593" i="16"/>
  <c r="X593" i="16"/>
  <c r="T593" i="16"/>
  <c r="S593" i="16"/>
  <c r="R593" i="16"/>
  <c r="Q593" i="16"/>
  <c r="P593" i="16"/>
  <c r="O593" i="16"/>
  <c r="N593" i="16"/>
  <c r="M593" i="16"/>
  <c r="L593" i="16"/>
  <c r="K593" i="16"/>
  <c r="J593" i="16"/>
  <c r="I593" i="16"/>
  <c r="G593" i="16"/>
  <c r="E593" i="16"/>
  <c r="F593" i="16" s="1"/>
  <c r="D593" i="16"/>
  <c r="C593" i="16"/>
  <c r="Y592" i="16"/>
  <c r="V592" i="16"/>
  <c r="U592" i="16"/>
  <c r="H592" i="16"/>
  <c r="F592" i="16"/>
  <c r="Y591" i="16"/>
  <c r="W591" i="16"/>
  <c r="U591" i="16"/>
  <c r="H591" i="16"/>
  <c r="F591" i="16"/>
  <c r="Y590" i="16"/>
  <c r="W590" i="16"/>
  <c r="U590" i="16"/>
  <c r="H590" i="16"/>
  <c r="F590" i="16"/>
  <c r="Y589" i="16"/>
  <c r="W589" i="16"/>
  <c r="U589" i="16"/>
  <c r="H589" i="16"/>
  <c r="F589" i="16"/>
  <c r="Y588" i="16"/>
  <c r="W588" i="16"/>
  <c r="U588" i="16"/>
  <c r="H588" i="16"/>
  <c r="F588" i="16"/>
  <c r="Y587" i="16"/>
  <c r="W587" i="16"/>
  <c r="U587" i="16"/>
  <c r="H587" i="16"/>
  <c r="F587" i="16"/>
  <c r="AE585" i="16"/>
  <c r="AD585" i="16"/>
  <c r="AC585" i="16"/>
  <c r="AB585" i="16"/>
  <c r="AA585" i="16"/>
  <c r="Z585" i="16"/>
  <c r="X585" i="16"/>
  <c r="T585" i="16"/>
  <c r="S585" i="16"/>
  <c r="R585" i="16"/>
  <c r="Q585" i="16"/>
  <c r="P585" i="16"/>
  <c r="O585" i="16"/>
  <c r="U585" i="16" s="1"/>
  <c r="N585" i="16"/>
  <c r="M585" i="16"/>
  <c r="L585" i="16"/>
  <c r="K585" i="16"/>
  <c r="J585" i="16"/>
  <c r="I585" i="16"/>
  <c r="G585" i="16"/>
  <c r="H585" i="16" s="1"/>
  <c r="E585" i="16"/>
  <c r="D585" i="16"/>
  <c r="C585" i="16"/>
  <c r="F585" i="16" s="1"/>
  <c r="Y584" i="16"/>
  <c r="V584" i="16"/>
  <c r="W584" i="16" s="1"/>
  <c r="U584" i="16"/>
  <c r="H584" i="16"/>
  <c r="F584" i="16"/>
  <c r="Y583" i="16"/>
  <c r="V583" i="16"/>
  <c r="W583" i="16" s="1"/>
  <c r="U583" i="16"/>
  <c r="H583" i="16"/>
  <c r="F583" i="16"/>
  <c r="Y582" i="16"/>
  <c r="V582" i="16"/>
  <c r="W582" i="16" s="1"/>
  <c r="U582" i="16"/>
  <c r="H582" i="16"/>
  <c r="F582" i="16"/>
  <c r="Y581" i="16"/>
  <c r="V581" i="16"/>
  <c r="W581" i="16" s="1"/>
  <c r="U581" i="16"/>
  <c r="H581" i="16"/>
  <c r="F581" i="16"/>
  <c r="Y580" i="16"/>
  <c r="V580" i="16"/>
  <c r="W580" i="16" s="1"/>
  <c r="U580" i="16"/>
  <c r="H580" i="16"/>
  <c r="F580" i="16"/>
  <c r="Y579" i="16"/>
  <c r="V579" i="16"/>
  <c r="W579" i="16" s="1"/>
  <c r="U579" i="16"/>
  <c r="H579" i="16"/>
  <c r="F579" i="16"/>
  <c r="Y578" i="16"/>
  <c r="V578" i="16"/>
  <c r="W578" i="16" s="1"/>
  <c r="U578" i="16"/>
  <c r="H578" i="16"/>
  <c r="F578" i="16"/>
  <c r="Y577" i="16"/>
  <c r="V577" i="16"/>
  <c r="W577" i="16" s="1"/>
  <c r="U577" i="16"/>
  <c r="H577" i="16"/>
  <c r="F577" i="16"/>
  <c r="Y576" i="16"/>
  <c r="W576" i="16"/>
  <c r="U576" i="16"/>
  <c r="H576" i="16"/>
  <c r="F576" i="16"/>
  <c r="Y575" i="16"/>
  <c r="W575" i="16"/>
  <c r="U575" i="16"/>
  <c r="H575" i="16"/>
  <c r="F575" i="16"/>
  <c r="Y574" i="16"/>
  <c r="W574" i="16"/>
  <c r="U574" i="16"/>
  <c r="H574" i="16"/>
  <c r="F574" i="16"/>
  <c r="Y573" i="16"/>
  <c r="W573" i="16"/>
  <c r="U573" i="16"/>
  <c r="H573" i="16"/>
  <c r="F573" i="16"/>
  <c r="Y572" i="16"/>
  <c r="W572" i="16"/>
  <c r="V572" i="16"/>
  <c r="U572" i="16"/>
  <c r="H572" i="16"/>
  <c r="F572" i="16"/>
  <c r="Y571" i="16"/>
  <c r="W571" i="16"/>
  <c r="U571" i="16"/>
  <c r="H571" i="16"/>
  <c r="F571" i="16"/>
  <c r="Y570" i="16"/>
  <c r="V570" i="16"/>
  <c r="W570" i="16" s="1"/>
  <c r="U570" i="16"/>
  <c r="H570" i="16"/>
  <c r="F570" i="16"/>
  <c r="Y569" i="16"/>
  <c r="W569" i="16"/>
  <c r="U569" i="16"/>
  <c r="H569" i="16"/>
  <c r="F569" i="16"/>
  <c r="Y568" i="16"/>
  <c r="W568" i="16"/>
  <c r="U568" i="16"/>
  <c r="H568" i="16"/>
  <c r="F568" i="16"/>
  <c r="Y567" i="16"/>
  <c r="W567" i="16"/>
  <c r="U567" i="16"/>
  <c r="H567" i="16"/>
  <c r="F567" i="16"/>
  <c r="AE565" i="16"/>
  <c r="AD565" i="16"/>
  <c r="AC565" i="16"/>
  <c r="AB565" i="16"/>
  <c r="AA565" i="16"/>
  <c r="Z565" i="16"/>
  <c r="X565" i="16"/>
  <c r="T565" i="16"/>
  <c r="S565" i="16"/>
  <c r="R565" i="16"/>
  <c r="Q565" i="16"/>
  <c r="P565" i="16"/>
  <c r="O565" i="16"/>
  <c r="N565" i="16"/>
  <c r="M565" i="16"/>
  <c r="L565" i="16"/>
  <c r="K565" i="16"/>
  <c r="J565" i="16"/>
  <c r="I565" i="16"/>
  <c r="H565" i="16"/>
  <c r="G565" i="16"/>
  <c r="E565" i="16"/>
  <c r="D565" i="16"/>
  <c r="C565" i="16"/>
  <c r="F565" i="16" s="1"/>
  <c r="Y564" i="16"/>
  <c r="V564" i="16"/>
  <c r="W564" i="16" s="1"/>
  <c r="U564" i="16"/>
  <c r="H564" i="16"/>
  <c r="F564" i="16"/>
  <c r="Y563" i="16"/>
  <c r="V563" i="16"/>
  <c r="W563" i="16" s="1"/>
  <c r="U563" i="16"/>
  <c r="H563" i="16"/>
  <c r="F563" i="16"/>
  <c r="Y562" i="16"/>
  <c r="V562" i="16"/>
  <c r="W562" i="16" s="1"/>
  <c r="U562" i="16"/>
  <c r="H562" i="16"/>
  <c r="F562" i="16"/>
  <c r="Y561" i="16"/>
  <c r="V561" i="16"/>
  <c r="W561" i="16" s="1"/>
  <c r="U561" i="16"/>
  <c r="H561" i="16"/>
  <c r="F561" i="16"/>
  <c r="Y560" i="16"/>
  <c r="W560" i="16"/>
  <c r="U560" i="16"/>
  <c r="H560" i="16"/>
  <c r="F560" i="16"/>
  <c r="Y559" i="16"/>
  <c r="W559" i="16"/>
  <c r="U559" i="16"/>
  <c r="H559" i="16"/>
  <c r="F559" i="16"/>
  <c r="Y558" i="16"/>
  <c r="W558" i="16"/>
  <c r="U558" i="16"/>
  <c r="H558" i="16"/>
  <c r="F558" i="16"/>
  <c r="Y557" i="16"/>
  <c r="V557" i="16"/>
  <c r="W557" i="16" s="1"/>
  <c r="U557" i="16"/>
  <c r="H557" i="16"/>
  <c r="F557" i="16"/>
  <c r="Y556" i="16"/>
  <c r="V556" i="16"/>
  <c r="W556" i="16" s="1"/>
  <c r="U556" i="16"/>
  <c r="H556" i="16"/>
  <c r="F556" i="16"/>
  <c r="Y555" i="16"/>
  <c r="V555" i="16"/>
  <c r="U555" i="16"/>
  <c r="H555" i="16"/>
  <c r="F555" i="16"/>
  <c r="Y554" i="16"/>
  <c r="W554" i="16"/>
  <c r="U554" i="16"/>
  <c r="U565" i="16" s="1"/>
  <c r="H554" i="16"/>
  <c r="F554" i="16"/>
  <c r="AE552" i="16"/>
  <c r="AD552" i="16"/>
  <c r="AC552" i="16"/>
  <c r="AB552" i="16"/>
  <c r="AA552" i="16"/>
  <c r="Z552" i="16"/>
  <c r="X552" i="16"/>
  <c r="Y552" i="16" s="1"/>
  <c r="T552" i="16"/>
  <c r="S552" i="16"/>
  <c r="R552" i="16"/>
  <c r="Q552" i="16"/>
  <c r="P552" i="16"/>
  <c r="O552" i="16"/>
  <c r="N552" i="16"/>
  <c r="M552" i="16"/>
  <c r="L552" i="16"/>
  <c r="K552" i="16"/>
  <c r="J552" i="16"/>
  <c r="I552" i="16"/>
  <c r="G552" i="16"/>
  <c r="H552" i="16" s="1"/>
  <c r="E552" i="16"/>
  <c r="F552" i="16" s="1"/>
  <c r="D552" i="16"/>
  <c r="C552" i="16"/>
  <c r="Y551" i="16"/>
  <c r="W551" i="16"/>
  <c r="V551" i="16"/>
  <c r="U551" i="16"/>
  <c r="H551" i="16"/>
  <c r="F551" i="16"/>
  <c r="Y550" i="16"/>
  <c r="W550" i="16"/>
  <c r="V550" i="16"/>
  <c r="U550" i="16"/>
  <c r="H550" i="16"/>
  <c r="F550" i="16"/>
  <c r="Y549" i="16"/>
  <c r="W549" i="16"/>
  <c r="U549" i="16"/>
  <c r="H549" i="16"/>
  <c r="F549" i="16"/>
  <c r="Y548" i="16"/>
  <c r="W548" i="16"/>
  <c r="U548" i="16"/>
  <c r="H548" i="16"/>
  <c r="F548" i="16"/>
  <c r="Y547" i="16"/>
  <c r="W547" i="16"/>
  <c r="V547" i="16"/>
  <c r="U547" i="16"/>
  <c r="H547" i="16"/>
  <c r="F547" i="16"/>
  <c r="Y546" i="16"/>
  <c r="W546" i="16"/>
  <c r="V546" i="16"/>
  <c r="U546" i="16"/>
  <c r="H546" i="16"/>
  <c r="F546" i="16"/>
  <c r="Y545" i="16"/>
  <c r="W545" i="16"/>
  <c r="U545" i="16"/>
  <c r="H545" i="16"/>
  <c r="F545" i="16"/>
  <c r="Y544" i="16"/>
  <c r="W544" i="16"/>
  <c r="U544" i="16"/>
  <c r="H544" i="16"/>
  <c r="F544" i="16"/>
  <c r="Y543" i="16"/>
  <c r="V543" i="16"/>
  <c r="W543" i="16" s="1"/>
  <c r="U543" i="16"/>
  <c r="H543" i="16"/>
  <c r="F543" i="16"/>
  <c r="Y542" i="16"/>
  <c r="V542" i="16"/>
  <c r="W542" i="16" s="1"/>
  <c r="U542" i="16"/>
  <c r="H542" i="16"/>
  <c r="F542" i="16"/>
  <c r="Y541" i="16"/>
  <c r="V541" i="16"/>
  <c r="W541" i="16" s="1"/>
  <c r="U541" i="16"/>
  <c r="H541" i="16"/>
  <c r="F541" i="16"/>
  <c r="Y540" i="16"/>
  <c r="V540" i="16"/>
  <c r="W540" i="16" s="1"/>
  <c r="U540" i="16"/>
  <c r="H540" i="16"/>
  <c r="F540" i="16"/>
  <c r="Y539" i="16"/>
  <c r="V539" i="16"/>
  <c r="W539" i="16" s="1"/>
  <c r="U539" i="16"/>
  <c r="H539" i="16"/>
  <c r="F539" i="16"/>
  <c r="Y538" i="16"/>
  <c r="W538" i="16"/>
  <c r="U538" i="16"/>
  <c r="H538" i="16"/>
  <c r="F538" i="16"/>
  <c r="Y537" i="16"/>
  <c r="W537" i="16"/>
  <c r="U537" i="16"/>
  <c r="H537" i="16"/>
  <c r="F537" i="16"/>
  <c r="Y536" i="16"/>
  <c r="V536" i="16"/>
  <c r="W536" i="16" s="1"/>
  <c r="U536" i="16"/>
  <c r="H536" i="16"/>
  <c r="F536" i="16"/>
  <c r="Y535" i="16"/>
  <c r="V535" i="16"/>
  <c r="W535" i="16" s="1"/>
  <c r="U535" i="16"/>
  <c r="H535" i="16"/>
  <c r="F535" i="16"/>
  <c r="Y534" i="16"/>
  <c r="W534" i="16"/>
  <c r="V534" i="16"/>
  <c r="U534" i="16"/>
  <c r="H534" i="16"/>
  <c r="F534" i="16"/>
  <c r="Y533" i="16"/>
  <c r="W533" i="16"/>
  <c r="U533" i="16"/>
  <c r="H533" i="16"/>
  <c r="F533" i="16"/>
  <c r="AE531" i="16"/>
  <c r="AD531" i="16"/>
  <c r="AC531" i="16"/>
  <c r="AB531" i="16"/>
  <c r="AA531" i="16"/>
  <c r="Z531" i="16"/>
  <c r="X531" i="16"/>
  <c r="T531" i="16"/>
  <c r="S531" i="16"/>
  <c r="R531" i="16"/>
  <c r="Q531" i="16"/>
  <c r="P531" i="16"/>
  <c r="O531" i="16"/>
  <c r="N531" i="16"/>
  <c r="M531" i="16"/>
  <c r="L531" i="16"/>
  <c r="K531" i="16"/>
  <c r="J531" i="16"/>
  <c r="I531" i="16"/>
  <c r="G531" i="16"/>
  <c r="E531" i="16"/>
  <c r="F531" i="16" s="1"/>
  <c r="D531" i="16"/>
  <c r="H531" i="16" s="1"/>
  <c r="C531" i="16"/>
  <c r="Y530" i="16"/>
  <c r="V530" i="16"/>
  <c r="W530" i="16" s="1"/>
  <c r="U530" i="16"/>
  <c r="H530" i="16"/>
  <c r="F530" i="16"/>
  <c r="Y529" i="16"/>
  <c r="V529" i="16"/>
  <c r="W529" i="16" s="1"/>
  <c r="U529" i="16"/>
  <c r="H529" i="16"/>
  <c r="F529" i="16"/>
  <c r="Y528" i="16"/>
  <c r="W528" i="16"/>
  <c r="V528" i="16"/>
  <c r="U528" i="16"/>
  <c r="H528" i="16"/>
  <c r="F528" i="16"/>
  <c r="Y527" i="16"/>
  <c r="W527" i="16"/>
  <c r="U527" i="16"/>
  <c r="H527" i="16"/>
  <c r="F527" i="16"/>
  <c r="Y526" i="16"/>
  <c r="V526" i="16"/>
  <c r="W526" i="16" s="1"/>
  <c r="U526" i="16"/>
  <c r="H526" i="16"/>
  <c r="F526" i="16"/>
  <c r="Y525" i="16"/>
  <c r="W525" i="16"/>
  <c r="U525" i="16"/>
  <c r="H525" i="16"/>
  <c r="F525" i="16"/>
  <c r="Y524" i="16"/>
  <c r="W524" i="16"/>
  <c r="U524" i="16"/>
  <c r="H524" i="16"/>
  <c r="F524" i="16"/>
  <c r="Y523" i="16"/>
  <c r="V523" i="16"/>
  <c r="W523" i="16" s="1"/>
  <c r="U523" i="16"/>
  <c r="H523" i="16"/>
  <c r="F523" i="16"/>
  <c r="Y522" i="16"/>
  <c r="V522" i="16"/>
  <c r="W522" i="16" s="1"/>
  <c r="U522" i="16"/>
  <c r="H522" i="16"/>
  <c r="F522" i="16"/>
  <c r="Y521" i="16"/>
  <c r="V521" i="16"/>
  <c r="W521" i="16" s="1"/>
  <c r="U521" i="16"/>
  <c r="H521" i="16"/>
  <c r="F521" i="16"/>
  <c r="Y520" i="16"/>
  <c r="W520" i="16"/>
  <c r="U520" i="16"/>
  <c r="H520" i="16"/>
  <c r="F520" i="16"/>
  <c r="Y519" i="16"/>
  <c r="W519" i="16"/>
  <c r="U519" i="16"/>
  <c r="H519" i="16"/>
  <c r="F519" i="16"/>
  <c r="Y518" i="16"/>
  <c r="W518" i="16"/>
  <c r="U518" i="16"/>
  <c r="H518" i="16"/>
  <c r="F518" i="16"/>
  <c r="Y517" i="16"/>
  <c r="W517" i="16"/>
  <c r="U517" i="16"/>
  <c r="H517" i="16"/>
  <c r="F517" i="16"/>
  <c r="Y516" i="16"/>
  <c r="W516" i="16"/>
  <c r="U516" i="16"/>
  <c r="H516" i="16"/>
  <c r="F516" i="16"/>
  <c r="Y515" i="16"/>
  <c r="V515" i="16"/>
  <c r="W515" i="16" s="1"/>
  <c r="U515" i="16"/>
  <c r="H515" i="16"/>
  <c r="F515" i="16"/>
  <c r="Y514" i="16"/>
  <c r="W514" i="16"/>
  <c r="U514" i="16"/>
  <c r="H514" i="16"/>
  <c r="F514" i="16"/>
  <c r="Y513" i="16"/>
  <c r="V513" i="16"/>
  <c r="U513" i="16"/>
  <c r="H513" i="16"/>
  <c r="F513" i="16"/>
  <c r="AE511" i="16"/>
  <c r="AD511" i="16"/>
  <c r="AC511" i="16"/>
  <c r="AB511" i="16"/>
  <c r="AA511" i="16"/>
  <c r="Z511" i="16"/>
  <c r="X511" i="16"/>
  <c r="T511" i="16"/>
  <c r="S511" i="16"/>
  <c r="R511" i="16"/>
  <c r="Q511" i="16"/>
  <c r="P511" i="16"/>
  <c r="O511" i="16"/>
  <c r="N511" i="16"/>
  <c r="M511" i="16"/>
  <c r="L511" i="16"/>
  <c r="K511" i="16"/>
  <c r="J511" i="16"/>
  <c r="I511" i="16"/>
  <c r="G511" i="16"/>
  <c r="E511" i="16"/>
  <c r="D511" i="16"/>
  <c r="H511" i="16" s="1"/>
  <c r="C511" i="16"/>
  <c r="Y510" i="16"/>
  <c r="V510" i="16"/>
  <c r="V511" i="16" s="1"/>
  <c r="U510" i="16"/>
  <c r="H510" i="16"/>
  <c r="F510" i="16"/>
  <c r="Y509" i="16"/>
  <c r="W509" i="16"/>
  <c r="U509" i="16"/>
  <c r="H509" i="16"/>
  <c r="F509" i="16"/>
  <c r="Y508" i="16"/>
  <c r="W508" i="16"/>
  <c r="U508" i="16"/>
  <c r="H508" i="16"/>
  <c r="F508" i="16"/>
  <c r="Y507" i="16"/>
  <c r="V507" i="16"/>
  <c r="W507" i="16" s="1"/>
  <c r="U507" i="16"/>
  <c r="H507" i="16"/>
  <c r="F507" i="16"/>
  <c r="AE505" i="16"/>
  <c r="AD505" i="16"/>
  <c r="AC505" i="16"/>
  <c r="AB505" i="16"/>
  <c r="AA505" i="16"/>
  <c r="Z505" i="16"/>
  <c r="X505" i="16"/>
  <c r="T505" i="16"/>
  <c r="S505" i="16"/>
  <c r="R505" i="16"/>
  <c r="Q505" i="16"/>
  <c r="P505" i="16"/>
  <c r="O505" i="16"/>
  <c r="U505" i="16" s="1"/>
  <c r="N505" i="16"/>
  <c r="M505" i="16"/>
  <c r="L505" i="16"/>
  <c r="K505" i="16"/>
  <c r="J505" i="16"/>
  <c r="I505" i="16"/>
  <c r="G505" i="16"/>
  <c r="H505" i="16" s="1"/>
  <c r="E505" i="16"/>
  <c r="D505" i="16"/>
  <c r="C505" i="16"/>
  <c r="Y504" i="16"/>
  <c r="W504" i="16"/>
  <c r="V504" i="16"/>
  <c r="U504" i="16"/>
  <c r="H504" i="16"/>
  <c r="F504" i="16"/>
  <c r="Y503" i="16"/>
  <c r="W503" i="16"/>
  <c r="V503" i="16"/>
  <c r="U503" i="16"/>
  <c r="H503" i="16"/>
  <c r="F503" i="16"/>
  <c r="Y502" i="16"/>
  <c r="W502" i="16"/>
  <c r="V502" i="16"/>
  <c r="U502" i="16"/>
  <c r="H502" i="16"/>
  <c r="F502" i="16"/>
  <c r="Y501" i="16"/>
  <c r="V501" i="16"/>
  <c r="W501" i="16" s="1"/>
  <c r="U501" i="16"/>
  <c r="H501" i="16"/>
  <c r="F501" i="16"/>
  <c r="Y500" i="16"/>
  <c r="W500" i="16"/>
  <c r="V500" i="16"/>
  <c r="U500" i="16"/>
  <c r="H500" i="16"/>
  <c r="F500" i="16"/>
  <c r="Y499" i="16"/>
  <c r="W499" i="16"/>
  <c r="U499" i="16"/>
  <c r="H499" i="16"/>
  <c r="F499" i="16"/>
  <c r="Y498" i="16"/>
  <c r="W498" i="16"/>
  <c r="U498" i="16"/>
  <c r="H498" i="16"/>
  <c r="F498" i="16"/>
  <c r="Y497" i="16"/>
  <c r="W497" i="16"/>
  <c r="U497" i="16"/>
  <c r="H497" i="16"/>
  <c r="F497" i="16"/>
  <c r="Y496" i="16"/>
  <c r="W496" i="16"/>
  <c r="U496" i="16"/>
  <c r="H496" i="16"/>
  <c r="F496" i="16"/>
  <c r="Y495" i="16"/>
  <c r="W495" i="16"/>
  <c r="U495" i="16"/>
  <c r="H495" i="16"/>
  <c r="F495" i="16"/>
  <c r="Y494" i="16"/>
  <c r="V494" i="16"/>
  <c r="W494" i="16" s="1"/>
  <c r="U494" i="16"/>
  <c r="H494" i="16"/>
  <c r="F494" i="16"/>
  <c r="Y493" i="16"/>
  <c r="V493" i="16"/>
  <c r="W493" i="16" s="1"/>
  <c r="U493" i="16"/>
  <c r="H493" i="16"/>
  <c r="F493" i="16"/>
  <c r="Y492" i="16"/>
  <c r="W492" i="16"/>
  <c r="U492" i="16"/>
  <c r="H492" i="16"/>
  <c r="F492" i="16"/>
  <c r="Y491" i="16"/>
  <c r="W491" i="16"/>
  <c r="U491" i="16"/>
  <c r="H491" i="16"/>
  <c r="F491" i="16"/>
  <c r="Y490" i="16"/>
  <c r="W490" i="16"/>
  <c r="V490" i="16"/>
  <c r="U490" i="16"/>
  <c r="H490" i="16"/>
  <c r="F490" i="16"/>
  <c r="Y489" i="16"/>
  <c r="W489" i="16"/>
  <c r="U489" i="16"/>
  <c r="H489" i="16"/>
  <c r="F489" i="16"/>
  <c r="Y488" i="16"/>
  <c r="W488" i="16"/>
  <c r="U488" i="16"/>
  <c r="H488" i="16"/>
  <c r="F488" i="16"/>
  <c r="Y487" i="16"/>
  <c r="W487" i="16"/>
  <c r="U487" i="16"/>
  <c r="H487" i="16"/>
  <c r="F487" i="16"/>
  <c r="Y486" i="16"/>
  <c r="W486" i="16"/>
  <c r="V486" i="16"/>
  <c r="U486" i="16"/>
  <c r="H486" i="16"/>
  <c r="F486" i="16"/>
  <c r="Y485" i="16"/>
  <c r="V485" i="16"/>
  <c r="U485" i="16"/>
  <c r="H485" i="16"/>
  <c r="F485" i="16"/>
  <c r="Y484" i="16"/>
  <c r="W484" i="16"/>
  <c r="U484" i="16"/>
  <c r="H484" i="16"/>
  <c r="F484" i="16"/>
  <c r="AE482" i="16"/>
  <c r="AD482" i="16"/>
  <c r="AC482" i="16"/>
  <c r="AB482" i="16"/>
  <c r="AA482" i="16"/>
  <c r="Z482" i="16"/>
  <c r="X482" i="16"/>
  <c r="Y482" i="16" s="1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G482" i="16"/>
  <c r="H482" i="16" s="1"/>
  <c r="E482" i="16"/>
  <c r="D482" i="16"/>
  <c r="C482" i="16"/>
  <c r="Y481" i="16"/>
  <c r="W481" i="16"/>
  <c r="U481" i="16"/>
  <c r="H481" i="16"/>
  <c r="F481" i="16"/>
  <c r="Y480" i="16"/>
  <c r="V480" i="16"/>
  <c r="W480" i="16" s="1"/>
  <c r="U480" i="16"/>
  <c r="H480" i="16"/>
  <c r="F480" i="16"/>
  <c r="Y479" i="16"/>
  <c r="W479" i="16"/>
  <c r="U479" i="16"/>
  <c r="H479" i="16"/>
  <c r="F479" i="16"/>
  <c r="Y478" i="16"/>
  <c r="V478" i="16"/>
  <c r="W478" i="16" s="1"/>
  <c r="U478" i="16"/>
  <c r="H478" i="16"/>
  <c r="F478" i="16"/>
  <c r="Y477" i="16"/>
  <c r="W477" i="16"/>
  <c r="U477" i="16"/>
  <c r="H477" i="16"/>
  <c r="F477" i="16"/>
  <c r="Y476" i="16"/>
  <c r="V476" i="16"/>
  <c r="W476" i="16" s="1"/>
  <c r="U476" i="16"/>
  <c r="H476" i="16"/>
  <c r="F476" i="16"/>
  <c r="Y475" i="16"/>
  <c r="V475" i="16"/>
  <c r="W475" i="16" s="1"/>
  <c r="U475" i="16"/>
  <c r="H475" i="16"/>
  <c r="F475" i="16"/>
  <c r="Y474" i="16"/>
  <c r="W474" i="16"/>
  <c r="V474" i="16"/>
  <c r="U474" i="16"/>
  <c r="H474" i="16"/>
  <c r="F474" i="16"/>
  <c r="Y473" i="16"/>
  <c r="V473" i="16"/>
  <c r="W473" i="16" s="1"/>
  <c r="U473" i="16"/>
  <c r="H473" i="16"/>
  <c r="F473" i="16"/>
  <c r="Y472" i="16"/>
  <c r="W472" i="16"/>
  <c r="V472" i="16"/>
  <c r="U472" i="16"/>
  <c r="H472" i="16"/>
  <c r="F472" i="16"/>
  <c r="Y471" i="16"/>
  <c r="W471" i="16"/>
  <c r="U471" i="16"/>
  <c r="H471" i="16"/>
  <c r="F471" i="16"/>
  <c r="Y470" i="16"/>
  <c r="V470" i="16"/>
  <c r="W470" i="16" s="1"/>
  <c r="U470" i="16"/>
  <c r="H470" i="16"/>
  <c r="F470" i="16"/>
  <c r="Y469" i="16"/>
  <c r="V469" i="16"/>
  <c r="W469" i="16" s="1"/>
  <c r="U469" i="16"/>
  <c r="H469" i="16"/>
  <c r="F469" i="16"/>
  <c r="Y468" i="16"/>
  <c r="W468" i="16"/>
  <c r="U468" i="16"/>
  <c r="H468" i="16"/>
  <c r="F468" i="16"/>
  <c r="Y467" i="16"/>
  <c r="V467" i="16"/>
  <c r="W467" i="16" s="1"/>
  <c r="U467" i="16"/>
  <c r="H467" i="16"/>
  <c r="F467" i="16"/>
  <c r="Y466" i="16"/>
  <c r="W466" i="16"/>
  <c r="U466" i="16"/>
  <c r="H466" i="16"/>
  <c r="F466" i="16"/>
  <c r="Y465" i="16"/>
  <c r="V465" i="16"/>
  <c r="W465" i="16" s="1"/>
  <c r="U465" i="16"/>
  <c r="H465" i="16"/>
  <c r="F465" i="16"/>
  <c r="Y464" i="16"/>
  <c r="W464" i="16"/>
  <c r="V464" i="16"/>
  <c r="U464" i="16"/>
  <c r="H464" i="16"/>
  <c r="F464" i="16"/>
  <c r="Y463" i="16"/>
  <c r="V463" i="16"/>
  <c r="W463" i="16" s="1"/>
  <c r="U463" i="16"/>
  <c r="H463" i="16"/>
  <c r="F463" i="16"/>
  <c r="Y462" i="16"/>
  <c r="W462" i="16"/>
  <c r="V462" i="16"/>
  <c r="U462" i="16"/>
  <c r="H462" i="16"/>
  <c r="F462" i="16"/>
  <c r="Y461" i="16"/>
  <c r="V461" i="16"/>
  <c r="W461" i="16" s="1"/>
  <c r="U461" i="16"/>
  <c r="H461" i="16"/>
  <c r="F461" i="16"/>
  <c r="Y460" i="16"/>
  <c r="W460" i="16"/>
  <c r="U460" i="16"/>
  <c r="H460" i="16"/>
  <c r="F460" i="16"/>
  <c r="Y459" i="16"/>
  <c r="W459" i="16"/>
  <c r="U459" i="16"/>
  <c r="H459" i="16"/>
  <c r="F459" i="16"/>
  <c r="Y458" i="16"/>
  <c r="W458" i="16"/>
  <c r="U458" i="16"/>
  <c r="H458" i="16"/>
  <c r="F458" i="16"/>
  <c r="Y457" i="16"/>
  <c r="W457" i="16"/>
  <c r="U457" i="16"/>
  <c r="H457" i="16"/>
  <c r="F457" i="16"/>
  <c r="Y456" i="16"/>
  <c r="W456" i="16"/>
  <c r="V456" i="16"/>
  <c r="U456" i="16"/>
  <c r="H456" i="16"/>
  <c r="F456" i="16"/>
  <c r="Y455" i="16"/>
  <c r="V455" i="16"/>
  <c r="W455" i="16" s="1"/>
  <c r="U455" i="16"/>
  <c r="H455" i="16"/>
  <c r="F455" i="16"/>
  <c r="Y454" i="16"/>
  <c r="W454" i="16"/>
  <c r="V454" i="16"/>
  <c r="U454" i="16"/>
  <c r="H454" i="16"/>
  <c r="F454" i="16"/>
  <c r="Y453" i="16"/>
  <c r="W453" i="16"/>
  <c r="V453" i="16"/>
  <c r="U453" i="16"/>
  <c r="H453" i="16"/>
  <c r="F453" i="16"/>
  <c r="Y452" i="16"/>
  <c r="W452" i="16"/>
  <c r="U452" i="16"/>
  <c r="H452" i="16"/>
  <c r="F452" i="16"/>
  <c r="Y451" i="16"/>
  <c r="W451" i="16"/>
  <c r="U451" i="16"/>
  <c r="H451" i="16"/>
  <c r="F451" i="16"/>
  <c r="Y450" i="16"/>
  <c r="W450" i="16"/>
  <c r="V450" i="16"/>
  <c r="U450" i="16"/>
  <c r="H450" i="16"/>
  <c r="F450" i="16"/>
  <c r="Y449" i="16"/>
  <c r="W449" i="16"/>
  <c r="V449" i="16"/>
  <c r="U449" i="16"/>
  <c r="H449" i="16"/>
  <c r="F449" i="16"/>
  <c r="Y448" i="16"/>
  <c r="V448" i="16"/>
  <c r="W448" i="16" s="1"/>
  <c r="U448" i="16"/>
  <c r="H448" i="16"/>
  <c r="F448" i="16"/>
  <c r="Y447" i="16"/>
  <c r="W447" i="16"/>
  <c r="V447" i="16"/>
  <c r="U447" i="16"/>
  <c r="H447" i="16"/>
  <c r="F447" i="16"/>
  <c r="Y446" i="16"/>
  <c r="W446" i="16"/>
  <c r="V446" i="16"/>
  <c r="U446" i="16"/>
  <c r="H446" i="16"/>
  <c r="F446" i="16"/>
  <c r="AE444" i="16"/>
  <c r="AD444" i="16"/>
  <c r="AC444" i="16"/>
  <c r="AB444" i="16"/>
  <c r="AA444" i="16"/>
  <c r="Z444" i="16"/>
  <c r="X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G444" i="16"/>
  <c r="H444" i="16" s="1"/>
  <c r="E444" i="16"/>
  <c r="Y444" i="16" s="1"/>
  <c r="D444" i="16"/>
  <c r="C444" i="16"/>
  <c r="F444" i="16" s="1"/>
  <c r="Y443" i="16"/>
  <c r="V443" i="16"/>
  <c r="W443" i="16" s="1"/>
  <c r="U443" i="16"/>
  <c r="H443" i="16"/>
  <c r="F443" i="16"/>
  <c r="Y442" i="16"/>
  <c r="W442" i="16"/>
  <c r="V442" i="16"/>
  <c r="U442" i="16"/>
  <c r="H442" i="16"/>
  <c r="F442" i="16"/>
  <c r="Y441" i="16"/>
  <c r="W441" i="16"/>
  <c r="U441" i="16"/>
  <c r="H441" i="16"/>
  <c r="F441" i="16"/>
  <c r="Y440" i="16"/>
  <c r="W440" i="16"/>
  <c r="U440" i="16"/>
  <c r="H440" i="16"/>
  <c r="F440" i="16"/>
  <c r="Y439" i="16"/>
  <c r="W439" i="16"/>
  <c r="U439" i="16"/>
  <c r="H439" i="16"/>
  <c r="F439" i="16"/>
  <c r="Y438" i="16"/>
  <c r="W438" i="16"/>
  <c r="V438" i="16"/>
  <c r="U438" i="16"/>
  <c r="H438" i="16"/>
  <c r="F438" i="16"/>
  <c r="Y437" i="16"/>
  <c r="V437" i="16"/>
  <c r="W437" i="16" s="1"/>
  <c r="U437" i="16"/>
  <c r="H437" i="16"/>
  <c r="F437" i="16"/>
  <c r="Y436" i="16"/>
  <c r="W436" i="16"/>
  <c r="U436" i="16"/>
  <c r="H436" i="16"/>
  <c r="F436" i="16"/>
  <c r="Y435" i="16"/>
  <c r="V435" i="16"/>
  <c r="W435" i="16" s="1"/>
  <c r="U435" i="16"/>
  <c r="H435" i="16"/>
  <c r="F435" i="16"/>
  <c r="Y434" i="16"/>
  <c r="W434" i="16"/>
  <c r="U434" i="16"/>
  <c r="H434" i="16"/>
  <c r="F434" i="16"/>
  <c r="AE432" i="16"/>
  <c r="AD432" i="16"/>
  <c r="AC432" i="16"/>
  <c r="AB432" i="16"/>
  <c r="AA432" i="16"/>
  <c r="Z432" i="16"/>
  <c r="X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G432" i="16"/>
  <c r="E432" i="16"/>
  <c r="Y432" i="16" s="1"/>
  <c r="D432" i="16"/>
  <c r="C432" i="16"/>
  <c r="Y431" i="16"/>
  <c r="V431" i="16"/>
  <c r="W431" i="16" s="1"/>
  <c r="U431" i="16"/>
  <c r="H431" i="16"/>
  <c r="F431" i="16"/>
  <c r="Y430" i="16"/>
  <c r="W430" i="16"/>
  <c r="U430" i="16"/>
  <c r="H430" i="16"/>
  <c r="F430" i="16"/>
  <c r="Y429" i="16"/>
  <c r="V429" i="16"/>
  <c r="W429" i="16" s="1"/>
  <c r="U429" i="16"/>
  <c r="H429" i="16"/>
  <c r="F429" i="16"/>
  <c r="Y428" i="16"/>
  <c r="V428" i="16"/>
  <c r="W428" i="16" s="1"/>
  <c r="U428" i="16"/>
  <c r="H428" i="16"/>
  <c r="F428" i="16"/>
  <c r="Y427" i="16"/>
  <c r="V427" i="16"/>
  <c r="W427" i="16" s="1"/>
  <c r="U427" i="16"/>
  <c r="H427" i="16"/>
  <c r="F427" i="16"/>
  <c r="Y426" i="16"/>
  <c r="V426" i="16"/>
  <c r="W426" i="16" s="1"/>
  <c r="U426" i="16"/>
  <c r="H426" i="16"/>
  <c r="F426" i="16"/>
  <c r="Y425" i="16"/>
  <c r="V425" i="16"/>
  <c r="U425" i="16"/>
  <c r="H425" i="16"/>
  <c r="F425" i="16"/>
  <c r="AE423" i="16"/>
  <c r="AD423" i="16"/>
  <c r="AC423" i="16"/>
  <c r="AB423" i="16"/>
  <c r="AA423" i="16"/>
  <c r="Z423" i="16"/>
  <c r="X423" i="16"/>
  <c r="T423" i="16"/>
  <c r="S423" i="16"/>
  <c r="R423" i="16"/>
  <c r="Q423" i="16"/>
  <c r="P423" i="16"/>
  <c r="O423" i="16"/>
  <c r="U423" i="16" s="1"/>
  <c r="N423" i="16"/>
  <c r="M423" i="16"/>
  <c r="L423" i="16"/>
  <c r="K423" i="16"/>
  <c r="J423" i="16"/>
  <c r="I423" i="16"/>
  <c r="G423" i="16"/>
  <c r="E423" i="16"/>
  <c r="F423" i="16" s="1"/>
  <c r="D423" i="16"/>
  <c r="H423" i="16" s="1"/>
  <c r="C423" i="16"/>
  <c r="Y422" i="16"/>
  <c r="V422" i="16"/>
  <c r="W422" i="16" s="1"/>
  <c r="U422" i="16"/>
  <c r="H422" i="16"/>
  <c r="F422" i="16"/>
  <c r="Y421" i="16"/>
  <c r="W421" i="16"/>
  <c r="V421" i="16"/>
  <c r="U421" i="16"/>
  <c r="H421" i="16"/>
  <c r="F421" i="16"/>
  <c r="Y420" i="16"/>
  <c r="V420" i="16"/>
  <c r="W420" i="16" s="1"/>
  <c r="U420" i="16"/>
  <c r="H420" i="16"/>
  <c r="F420" i="16"/>
  <c r="Y419" i="16"/>
  <c r="W419" i="16"/>
  <c r="V419" i="16"/>
  <c r="U419" i="16"/>
  <c r="H419" i="16"/>
  <c r="F419" i="16"/>
  <c r="Y418" i="16"/>
  <c r="V418" i="16"/>
  <c r="W418" i="16" s="1"/>
  <c r="U418" i="16"/>
  <c r="H418" i="16"/>
  <c r="F418" i="16"/>
  <c r="Y417" i="16"/>
  <c r="W417" i="16"/>
  <c r="V417" i="16"/>
  <c r="U417" i="16"/>
  <c r="H417" i="16"/>
  <c r="F417" i="16"/>
  <c r="Y416" i="16"/>
  <c r="V416" i="16"/>
  <c r="W416" i="16" s="1"/>
  <c r="U416" i="16"/>
  <c r="H416" i="16"/>
  <c r="F416" i="16"/>
  <c r="Y415" i="16"/>
  <c r="W415" i="16"/>
  <c r="V415" i="16"/>
  <c r="U415" i="16"/>
  <c r="H415" i="16"/>
  <c r="F415" i="16"/>
  <c r="Y414" i="16"/>
  <c r="V414" i="16"/>
  <c r="W414" i="16" s="1"/>
  <c r="U414" i="16"/>
  <c r="H414" i="16"/>
  <c r="F414" i="16"/>
  <c r="Y413" i="16"/>
  <c r="W413" i="16"/>
  <c r="V413" i="16"/>
  <c r="U413" i="16"/>
  <c r="H413" i="16"/>
  <c r="F413" i="16"/>
  <c r="Y412" i="16"/>
  <c r="V412" i="16"/>
  <c r="W412" i="16" s="1"/>
  <c r="U412" i="16"/>
  <c r="H412" i="16"/>
  <c r="F412" i="16"/>
  <c r="Y411" i="16"/>
  <c r="W411" i="16"/>
  <c r="U411" i="16"/>
  <c r="H411" i="16"/>
  <c r="F411" i="16"/>
  <c r="Y410" i="16"/>
  <c r="W410" i="16"/>
  <c r="V410" i="16"/>
  <c r="U410" i="16"/>
  <c r="H410" i="16"/>
  <c r="F410" i="16"/>
  <c r="Y409" i="16"/>
  <c r="W409" i="16"/>
  <c r="U409" i="16"/>
  <c r="H409" i="16"/>
  <c r="F409" i="16"/>
  <c r="Y408" i="16"/>
  <c r="W408" i="16"/>
  <c r="U408" i="16"/>
  <c r="H408" i="16"/>
  <c r="F408" i="16"/>
  <c r="Y407" i="16"/>
  <c r="W407" i="16"/>
  <c r="U407" i="16"/>
  <c r="H407" i="16"/>
  <c r="F407" i="16"/>
  <c r="Y406" i="16"/>
  <c r="V406" i="16"/>
  <c r="W406" i="16" s="1"/>
  <c r="U406" i="16"/>
  <c r="H406" i="16"/>
  <c r="F406" i="16"/>
  <c r="Y405" i="16"/>
  <c r="W405" i="16"/>
  <c r="V405" i="16"/>
  <c r="U405" i="16"/>
  <c r="H405" i="16"/>
  <c r="F405" i="16"/>
  <c r="Y404" i="16"/>
  <c r="W404" i="16"/>
  <c r="U404" i="16"/>
  <c r="H404" i="16"/>
  <c r="F404" i="16"/>
  <c r="Y403" i="16"/>
  <c r="V403" i="16"/>
  <c r="W403" i="16" s="1"/>
  <c r="U403" i="16"/>
  <c r="H403" i="16"/>
  <c r="F403" i="16"/>
  <c r="Y402" i="16"/>
  <c r="W402" i="16"/>
  <c r="U402" i="16"/>
  <c r="H402" i="16"/>
  <c r="F402" i="16"/>
  <c r="Y401" i="16"/>
  <c r="W401" i="16"/>
  <c r="U401" i="16"/>
  <c r="H401" i="16"/>
  <c r="F401" i="16"/>
  <c r="Y400" i="16"/>
  <c r="W400" i="16"/>
  <c r="U400" i="16"/>
  <c r="H400" i="16"/>
  <c r="F400" i="16"/>
  <c r="Y399" i="16"/>
  <c r="W399" i="16"/>
  <c r="U399" i="16"/>
  <c r="H399" i="16"/>
  <c r="F399" i="16"/>
  <c r="Y398" i="16"/>
  <c r="W398" i="16"/>
  <c r="U398" i="16"/>
  <c r="H398" i="16"/>
  <c r="F398" i="16"/>
  <c r="Y397" i="16"/>
  <c r="W397" i="16"/>
  <c r="U397" i="16"/>
  <c r="H397" i="16"/>
  <c r="F397" i="16"/>
  <c r="Y396" i="16"/>
  <c r="W396" i="16"/>
  <c r="U396" i="16"/>
  <c r="H396" i="16"/>
  <c r="F396" i="16"/>
  <c r="Y395" i="16"/>
  <c r="W395" i="16"/>
  <c r="U395" i="16"/>
  <c r="H395" i="16"/>
  <c r="F395" i="16"/>
  <c r="Y394" i="16"/>
  <c r="W394" i="16"/>
  <c r="U394" i="16"/>
  <c r="H394" i="16"/>
  <c r="F394" i="16"/>
  <c r="Y393" i="16"/>
  <c r="W393" i="16"/>
  <c r="U393" i="16"/>
  <c r="H393" i="16"/>
  <c r="F393" i="16"/>
  <c r="Y392" i="16"/>
  <c r="W392" i="16"/>
  <c r="U392" i="16"/>
  <c r="H392" i="16"/>
  <c r="F392" i="16"/>
  <c r="Y391" i="16"/>
  <c r="V391" i="16"/>
  <c r="W391" i="16" s="1"/>
  <c r="U391" i="16"/>
  <c r="H391" i="16"/>
  <c r="F391" i="16"/>
  <c r="Y390" i="16"/>
  <c r="W390" i="16"/>
  <c r="U390" i="16"/>
  <c r="H390" i="16"/>
  <c r="F390" i="16"/>
  <c r="Y389" i="16"/>
  <c r="W389" i="16"/>
  <c r="U389" i="16"/>
  <c r="H389" i="16"/>
  <c r="F389" i="16"/>
  <c r="Y388" i="16"/>
  <c r="W388" i="16"/>
  <c r="U388" i="16"/>
  <c r="H388" i="16"/>
  <c r="F388" i="16"/>
  <c r="Y387" i="16"/>
  <c r="W387" i="16"/>
  <c r="U387" i="16"/>
  <c r="H387" i="16"/>
  <c r="F387" i="16"/>
  <c r="Y386" i="16"/>
  <c r="W386" i="16"/>
  <c r="U386" i="16"/>
  <c r="H386" i="16"/>
  <c r="F386" i="16"/>
  <c r="Y385" i="16"/>
  <c r="W385" i="16"/>
  <c r="U385" i="16"/>
  <c r="H385" i="16"/>
  <c r="F385" i="16"/>
  <c r="Y384" i="16"/>
  <c r="W384" i="16"/>
  <c r="U384" i="16"/>
  <c r="H384" i="16"/>
  <c r="F384" i="16"/>
  <c r="Y383" i="16"/>
  <c r="W383" i="16"/>
  <c r="U383" i="16"/>
  <c r="H383" i="16"/>
  <c r="F383" i="16"/>
  <c r="AE381" i="16"/>
  <c r="AD381" i="16"/>
  <c r="AC381" i="16"/>
  <c r="AB381" i="16"/>
  <c r="AA381" i="16"/>
  <c r="Z381" i="16"/>
  <c r="X381" i="16"/>
  <c r="Y381" i="16" s="1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G381" i="16"/>
  <c r="E381" i="16"/>
  <c r="D381" i="16"/>
  <c r="C381" i="16"/>
  <c r="F381" i="16" s="1"/>
  <c r="Y380" i="16"/>
  <c r="W380" i="16"/>
  <c r="U380" i="16"/>
  <c r="H380" i="16"/>
  <c r="F380" i="16"/>
  <c r="Y379" i="16"/>
  <c r="V379" i="16"/>
  <c r="W379" i="16" s="1"/>
  <c r="U379" i="16"/>
  <c r="H379" i="16"/>
  <c r="F379" i="16"/>
  <c r="Y378" i="16"/>
  <c r="V378" i="16"/>
  <c r="W378" i="16" s="1"/>
  <c r="U378" i="16"/>
  <c r="H378" i="16"/>
  <c r="F378" i="16"/>
  <c r="Y377" i="16"/>
  <c r="W377" i="16"/>
  <c r="U377" i="16"/>
  <c r="H377" i="16"/>
  <c r="F377" i="16"/>
  <c r="Y376" i="16"/>
  <c r="W376" i="16"/>
  <c r="U376" i="16"/>
  <c r="H376" i="16"/>
  <c r="F376" i="16"/>
  <c r="Y375" i="16"/>
  <c r="W375" i="16"/>
  <c r="U375" i="16"/>
  <c r="H375" i="16"/>
  <c r="F375" i="16"/>
  <c r="Y374" i="16"/>
  <c r="W374" i="16"/>
  <c r="U374" i="16"/>
  <c r="H374" i="16"/>
  <c r="F374" i="16"/>
  <c r="Y373" i="16"/>
  <c r="W373" i="16"/>
  <c r="U373" i="16"/>
  <c r="H373" i="16"/>
  <c r="F373" i="16"/>
  <c r="AE371" i="16"/>
  <c r="AD371" i="16"/>
  <c r="AC371" i="16"/>
  <c r="AB371" i="16"/>
  <c r="AA371" i="16"/>
  <c r="Z371" i="16"/>
  <c r="X371" i="16"/>
  <c r="Y371" i="16" s="1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G371" i="16"/>
  <c r="E371" i="16"/>
  <c r="D371" i="16"/>
  <c r="H371" i="16" s="1"/>
  <c r="C371" i="16"/>
  <c r="F371" i="16" s="1"/>
  <c r="Y370" i="16"/>
  <c r="W370" i="16"/>
  <c r="U370" i="16"/>
  <c r="H370" i="16"/>
  <c r="F370" i="16"/>
  <c r="Y369" i="16"/>
  <c r="W369" i="16"/>
  <c r="U369" i="16"/>
  <c r="H369" i="16"/>
  <c r="F369" i="16"/>
  <c r="Y368" i="16"/>
  <c r="W368" i="16"/>
  <c r="U368" i="16"/>
  <c r="H368" i="16"/>
  <c r="F368" i="16"/>
  <c r="Y367" i="16"/>
  <c r="W367" i="16"/>
  <c r="U367" i="16"/>
  <c r="H367" i="16"/>
  <c r="F367" i="16"/>
  <c r="Y366" i="16"/>
  <c r="V366" i="16"/>
  <c r="W366" i="16" s="1"/>
  <c r="U366" i="16"/>
  <c r="H366" i="16"/>
  <c r="F366" i="16"/>
  <c r="Y365" i="16"/>
  <c r="W365" i="16"/>
  <c r="U365" i="16"/>
  <c r="H365" i="16"/>
  <c r="F365" i="16"/>
  <c r="Y364" i="16"/>
  <c r="V364" i="16"/>
  <c r="W364" i="16" s="1"/>
  <c r="U364" i="16"/>
  <c r="H364" i="16"/>
  <c r="F364" i="16"/>
  <c r="Y363" i="16"/>
  <c r="W363" i="16"/>
  <c r="V363" i="16"/>
  <c r="U363" i="16"/>
  <c r="H363" i="16"/>
  <c r="F363" i="16"/>
  <c r="AE361" i="16"/>
  <c r="AD361" i="16"/>
  <c r="AC361" i="16"/>
  <c r="AB361" i="16"/>
  <c r="AA361" i="16"/>
  <c r="Z361" i="16"/>
  <c r="X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E361" i="16"/>
  <c r="D361" i="16"/>
  <c r="C361" i="16"/>
  <c r="F361" i="16" s="1"/>
  <c r="Y360" i="16"/>
  <c r="V360" i="16"/>
  <c r="W360" i="16" s="1"/>
  <c r="U360" i="16"/>
  <c r="H360" i="16"/>
  <c r="F360" i="16"/>
  <c r="Y359" i="16"/>
  <c r="V359" i="16"/>
  <c r="W359" i="16" s="1"/>
  <c r="U359" i="16"/>
  <c r="H359" i="16"/>
  <c r="F359" i="16"/>
  <c r="Y358" i="16"/>
  <c r="W358" i="16"/>
  <c r="U358" i="16"/>
  <c r="H358" i="16"/>
  <c r="F358" i="16"/>
  <c r="Y357" i="16"/>
  <c r="W357" i="16"/>
  <c r="U357" i="16"/>
  <c r="H357" i="16"/>
  <c r="F357" i="16"/>
  <c r="Y356" i="16"/>
  <c r="V356" i="16"/>
  <c r="W356" i="16" s="1"/>
  <c r="U356" i="16"/>
  <c r="H356" i="16"/>
  <c r="F356" i="16"/>
  <c r="Y355" i="16"/>
  <c r="W355" i="16"/>
  <c r="U355" i="16"/>
  <c r="H355" i="16"/>
  <c r="F355" i="16"/>
  <c r="Y354" i="16"/>
  <c r="V354" i="16"/>
  <c r="W354" i="16" s="1"/>
  <c r="U354" i="16"/>
  <c r="H354" i="16"/>
  <c r="F354" i="16"/>
  <c r="Y353" i="16"/>
  <c r="W353" i="16"/>
  <c r="U353" i="16"/>
  <c r="H353" i="16"/>
  <c r="F353" i="16"/>
  <c r="Y352" i="16"/>
  <c r="W352" i="16"/>
  <c r="U352" i="16"/>
  <c r="H352" i="16"/>
  <c r="F352" i="16"/>
  <c r="Y351" i="16"/>
  <c r="W351" i="16"/>
  <c r="U351" i="16"/>
  <c r="H351" i="16"/>
  <c r="F351" i="16"/>
  <c r="Y350" i="16"/>
  <c r="V350" i="16"/>
  <c r="W350" i="16" s="1"/>
  <c r="U350" i="16"/>
  <c r="H350" i="16"/>
  <c r="F350" i="16"/>
  <c r="Y349" i="16"/>
  <c r="W349" i="16"/>
  <c r="U349" i="16"/>
  <c r="H349" i="16"/>
  <c r="F349" i="16"/>
  <c r="Y348" i="16"/>
  <c r="W348" i="16"/>
  <c r="U348" i="16"/>
  <c r="H348" i="16"/>
  <c r="F348" i="16"/>
  <c r="Y347" i="16"/>
  <c r="W347" i="16"/>
  <c r="U347" i="16"/>
  <c r="H347" i="16"/>
  <c r="F347" i="16"/>
  <c r="Y346" i="16"/>
  <c r="V346" i="16"/>
  <c r="W346" i="16" s="1"/>
  <c r="U346" i="16"/>
  <c r="H346" i="16"/>
  <c r="F346" i="16"/>
  <c r="Y345" i="16"/>
  <c r="W345" i="16"/>
  <c r="U345" i="16"/>
  <c r="H345" i="16"/>
  <c r="F345" i="16"/>
  <c r="Y344" i="16"/>
  <c r="W344" i="16"/>
  <c r="U344" i="16"/>
  <c r="H344" i="16"/>
  <c r="F344" i="16"/>
  <c r="Y343" i="16"/>
  <c r="W343" i="16"/>
  <c r="U343" i="16"/>
  <c r="H343" i="16"/>
  <c r="F343" i="16"/>
  <c r="Y342" i="16"/>
  <c r="V342" i="16"/>
  <c r="W342" i="16" s="1"/>
  <c r="U342" i="16"/>
  <c r="H342" i="16"/>
  <c r="F342" i="16"/>
  <c r="Y341" i="16"/>
  <c r="V341" i="16"/>
  <c r="W341" i="16" s="1"/>
  <c r="U341" i="16"/>
  <c r="H341" i="16"/>
  <c r="F341" i="16"/>
  <c r="Y340" i="16"/>
  <c r="W340" i="16"/>
  <c r="U340" i="16"/>
  <c r="H340" i="16"/>
  <c r="F340" i="16"/>
  <c r="Y339" i="16"/>
  <c r="W339" i="16"/>
  <c r="U339" i="16"/>
  <c r="H339" i="16"/>
  <c r="F339" i="16"/>
  <c r="AE337" i="16"/>
  <c r="AD337" i="16"/>
  <c r="AC337" i="16"/>
  <c r="AB337" i="16"/>
  <c r="AA337" i="16"/>
  <c r="Z337" i="16"/>
  <c r="X337" i="16"/>
  <c r="T337" i="16"/>
  <c r="S337" i="16"/>
  <c r="R337" i="16"/>
  <c r="Q337" i="16"/>
  <c r="P337" i="16"/>
  <c r="O337" i="16"/>
  <c r="U337" i="16" s="1"/>
  <c r="N337" i="16"/>
  <c r="M337" i="16"/>
  <c r="L337" i="16"/>
  <c r="K337" i="16"/>
  <c r="J337" i="16"/>
  <c r="I337" i="16"/>
  <c r="G337" i="16"/>
  <c r="H337" i="16" s="1"/>
  <c r="F337" i="16"/>
  <c r="E337" i="16"/>
  <c r="D337" i="16"/>
  <c r="C337" i="16"/>
  <c r="Y336" i="16"/>
  <c r="V336" i="16"/>
  <c r="W336" i="16" s="1"/>
  <c r="U336" i="16"/>
  <c r="H336" i="16"/>
  <c r="F336" i="16"/>
  <c r="Y335" i="16"/>
  <c r="W335" i="16"/>
  <c r="U335" i="16"/>
  <c r="H335" i="16"/>
  <c r="F335" i="16"/>
  <c r="Y334" i="16"/>
  <c r="W334" i="16"/>
  <c r="V334" i="16"/>
  <c r="V337" i="16" s="1"/>
  <c r="W337" i="16" s="1"/>
  <c r="U334" i="16"/>
  <c r="H334" i="16"/>
  <c r="F334" i="16"/>
  <c r="Y333" i="16"/>
  <c r="W333" i="16"/>
  <c r="U333" i="16"/>
  <c r="H333" i="16"/>
  <c r="F333" i="16"/>
  <c r="Y332" i="16"/>
  <c r="W332" i="16"/>
  <c r="U332" i="16"/>
  <c r="H332" i="16"/>
  <c r="F332" i="16"/>
  <c r="AE330" i="16"/>
  <c r="AD330" i="16"/>
  <c r="AC330" i="16"/>
  <c r="AB330" i="16"/>
  <c r="AA330" i="16"/>
  <c r="Z330" i="16"/>
  <c r="X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G330" i="16"/>
  <c r="H330" i="16" s="1"/>
  <c r="E330" i="16"/>
  <c r="F330" i="16" s="1"/>
  <c r="D330" i="16"/>
  <c r="C330" i="16"/>
  <c r="Y329" i="16"/>
  <c r="W329" i="16"/>
  <c r="V329" i="16"/>
  <c r="U329" i="16"/>
  <c r="H329" i="16"/>
  <c r="F329" i="16"/>
  <c r="Y328" i="16"/>
  <c r="V328" i="16"/>
  <c r="W328" i="16" s="1"/>
  <c r="U328" i="16"/>
  <c r="H328" i="16"/>
  <c r="F328" i="16"/>
  <c r="Y327" i="16"/>
  <c r="W327" i="16"/>
  <c r="V327" i="16"/>
  <c r="U327" i="16"/>
  <c r="H327" i="16"/>
  <c r="F327" i="16"/>
  <c r="Y326" i="16"/>
  <c r="W326" i="16"/>
  <c r="U326" i="16"/>
  <c r="H326" i="16"/>
  <c r="F326" i="16"/>
  <c r="Y325" i="16"/>
  <c r="W325" i="16"/>
  <c r="V325" i="16"/>
  <c r="U325" i="16"/>
  <c r="H325" i="16"/>
  <c r="F325" i="16"/>
  <c r="Y324" i="16"/>
  <c r="V324" i="16"/>
  <c r="W324" i="16" s="1"/>
  <c r="U324" i="16"/>
  <c r="H324" i="16"/>
  <c r="F324" i="16"/>
  <c r="Y323" i="16"/>
  <c r="V323" i="16"/>
  <c r="W323" i="16" s="1"/>
  <c r="U323" i="16"/>
  <c r="H323" i="16"/>
  <c r="F323" i="16"/>
  <c r="Y322" i="16"/>
  <c r="W322" i="16"/>
  <c r="V322" i="16"/>
  <c r="U322" i="16"/>
  <c r="H322" i="16"/>
  <c r="F322" i="16"/>
  <c r="Y321" i="16"/>
  <c r="W321" i="16"/>
  <c r="U321" i="16"/>
  <c r="H321" i="16"/>
  <c r="F321" i="16"/>
  <c r="Y320" i="16"/>
  <c r="W320" i="16"/>
  <c r="U320" i="16"/>
  <c r="H320" i="16"/>
  <c r="F320" i="16"/>
  <c r="Y319" i="16"/>
  <c r="W319" i="16"/>
  <c r="U319" i="16"/>
  <c r="H319" i="16"/>
  <c r="F319" i="16"/>
  <c r="Y318" i="16"/>
  <c r="V318" i="16"/>
  <c r="W318" i="16" s="1"/>
  <c r="U318" i="16"/>
  <c r="H318" i="16"/>
  <c r="F318" i="16"/>
  <c r="Y317" i="16"/>
  <c r="W317" i="16"/>
  <c r="U317" i="16"/>
  <c r="H317" i="16"/>
  <c r="F317" i="16"/>
  <c r="Y316" i="16"/>
  <c r="W316" i="16"/>
  <c r="U316" i="16"/>
  <c r="H316" i="16"/>
  <c r="F316" i="16"/>
  <c r="AE314" i="16"/>
  <c r="AD314" i="16"/>
  <c r="AC314" i="16"/>
  <c r="AB314" i="16"/>
  <c r="AA314" i="16"/>
  <c r="Z314" i="16"/>
  <c r="X314" i="16"/>
  <c r="Y314" i="16" s="1"/>
  <c r="T314" i="16"/>
  <c r="S314" i="16"/>
  <c r="R314" i="16"/>
  <c r="Q314" i="16"/>
  <c r="P314" i="16"/>
  <c r="O314" i="16"/>
  <c r="U314" i="16" s="1"/>
  <c r="N314" i="16"/>
  <c r="M314" i="16"/>
  <c r="L314" i="16"/>
  <c r="K314" i="16"/>
  <c r="J314" i="16"/>
  <c r="I314" i="16"/>
  <c r="G314" i="16"/>
  <c r="H314" i="16" s="1"/>
  <c r="E314" i="16"/>
  <c r="D314" i="16"/>
  <c r="C314" i="16"/>
  <c r="F314" i="16" s="1"/>
  <c r="Y313" i="16"/>
  <c r="V313" i="16"/>
  <c r="W313" i="16" s="1"/>
  <c r="U313" i="16"/>
  <c r="H313" i="16"/>
  <c r="F313" i="16"/>
  <c r="Y312" i="16"/>
  <c r="W312" i="16"/>
  <c r="V312" i="16"/>
  <c r="U312" i="16"/>
  <c r="H312" i="16"/>
  <c r="F312" i="16"/>
  <c r="Y311" i="16"/>
  <c r="W311" i="16"/>
  <c r="U311" i="16"/>
  <c r="H311" i="16"/>
  <c r="F311" i="16"/>
  <c r="Y310" i="16"/>
  <c r="W310" i="16"/>
  <c r="U310" i="16"/>
  <c r="H310" i="16"/>
  <c r="F310" i="16"/>
  <c r="Y309" i="16"/>
  <c r="W309" i="16"/>
  <c r="U309" i="16"/>
  <c r="H309" i="16"/>
  <c r="F309" i="16"/>
  <c r="Y308" i="16"/>
  <c r="W308" i="16"/>
  <c r="U308" i="16"/>
  <c r="H308" i="16"/>
  <c r="F308" i="16"/>
  <c r="Y307" i="16"/>
  <c r="V307" i="16"/>
  <c r="W307" i="16" s="1"/>
  <c r="U307" i="16"/>
  <c r="H307" i="16"/>
  <c r="F307" i="16"/>
  <c r="Y306" i="16"/>
  <c r="V306" i="16"/>
  <c r="W306" i="16" s="1"/>
  <c r="U306" i="16"/>
  <c r="H306" i="16"/>
  <c r="F306" i="16"/>
  <c r="Y305" i="16"/>
  <c r="V305" i="16"/>
  <c r="W305" i="16" s="1"/>
  <c r="U305" i="16"/>
  <c r="H305" i="16"/>
  <c r="F305" i="16"/>
  <c r="Y304" i="16"/>
  <c r="V304" i="16"/>
  <c r="W304" i="16" s="1"/>
  <c r="U304" i="16"/>
  <c r="H304" i="16"/>
  <c r="F304" i="16"/>
  <c r="Y303" i="16"/>
  <c r="V303" i="16"/>
  <c r="W303" i="16" s="1"/>
  <c r="U303" i="16"/>
  <c r="H303" i="16"/>
  <c r="F303" i="16"/>
  <c r="Y302" i="16"/>
  <c r="W302" i="16"/>
  <c r="U302" i="16"/>
  <c r="H302" i="16"/>
  <c r="F302" i="16"/>
  <c r="Y301" i="16"/>
  <c r="W301" i="16"/>
  <c r="U301" i="16"/>
  <c r="H301" i="16"/>
  <c r="F301" i="16"/>
  <c r="Y300" i="16"/>
  <c r="W300" i="16"/>
  <c r="V300" i="16"/>
  <c r="U300" i="16"/>
  <c r="H300" i="16"/>
  <c r="F300" i="16"/>
  <c r="Y299" i="16"/>
  <c r="W299" i="16"/>
  <c r="V299" i="16"/>
  <c r="U299" i="16"/>
  <c r="H299" i="16"/>
  <c r="F299" i="16"/>
  <c r="Y298" i="16"/>
  <c r="W298" i="16"/>
  <c r="U298" i="16"/>
  <c r="H298" i="16"/>
  <c r="F298" i="16"/>
  <c r="Y297" i="16"/>
  <c r="W297" i="16"/>
  <c r="U297" i="16"/>
  <c r="H297" i="16"/>
  <c r="F297" i="16"/>
  <c r="Y296" i="16"/>
  <c r="W296" i="16"/>
  <c r="U296" i="16"/>
  <c r="H296" i="16"/>
  <c r="F296" i="16"/>
  <c r="Y295" i="16"/>
  <c r="W295" i="16"/>
  <c r="U295" i="16"/>
  <c r="H295" i="16"/>
  <c r="F295" i="16"/>
  <c r="Y294" i="16"/>
  <c r="V294" i="16"/>
  <c r="W294" i="16" s="1"/>
  <c r="U294" i="16"/>
  <c r="H294" i="16"/>
  <c r="F294" i="16"/>
  <c r="AE292" i="16"/>
  <c r="AD292" i="16"/>
  <c r="AC292" i="16"/>
  <c r="AB292" i="16"/>
  <c r="AA292" i="16"/>
  <c r="Z292" i="16"/>
  <c r="X292" i="16"/>
  <c r="Y292" i="16" s="1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G292" i="16"/>
  <c r="E292" i="16"/>
  <c r="D292" i="16"/>
  <c r="H292" i="16" s="1"/>
  <c r="C292" i="16"/>
  <c r="Y291" i="16"/>
  <c r="W291" i="16"/>
  <c r="U291" i="16"/>
  <c r="H291" i="16"/>
  <c r="F291" i="16"/>
  <c r="Y290" i="16"/>
  <c r="W290" i="16"/>
  <c r="U290" i="16"/>
  <c r="H290" i="16"/>
  <c r="F290" i="16"/>
  <c r="Y289" i="16"/>
  <c r="V289" i="16"/>
  <c r="W289" i="16" s="1"/>
  <c r="U289" i="16"/>
  <c r="H289" i="16"/>
  <c r="F289" i="16"/>
  <c r="Y288" i="16"/>
  <c r="V288" i="16"/>
  <c r="W288" i="16" s="1"/>
  <c r="U288" i="16"/>
  <c r="H288" i="16"/>
  <c r="F288" i="16"/>
  <c r="Y287" i="16"/>
  <c r="W287" i="16"/>
  <c r="U287" i="16"/>
  <c r="H287" i="16"/>
  <c r="F287" i="16"/>
  <c r="Y286" i="16"/>
  <c r="V286" i="16"/>
  <c r="W286" i="16" s="1"/>
  <c r="U286" i="16"/>
  <c r="H286" i="16"/>
  <c r="F286" i="16"/>
  <c r="Y285" i="16"/>
  <c r="V285" i="16"/>
  <c r="W285" i="16" s="1"/>
  <c r="U285" i="16"/>
  <c r="H285" i="16"/>
  <c r="F285" i="16"/>
  <c r="Y284" i="16"/>
  <c r="W284" i="16"/>
  <c r="U284" i="16"/>
  <c r="H284" i="16"/>
  <c r="F284" i="16"/>
  <c r="Y283" i="16"/>
  <c r="W283" i="16"/>
  <c r="U283" i="16"/>
  <c r="H283" i="16"/>
  <c r="F283" i="16"/>
  <c r="Y282" i="16"/>
  <c r="W282" i="16"/>
  <c r="U282" i="16"/>
  <c r="H282" i="16"/>
  <c r="F282" i="16"/>
  <c r="Y281" i="16"/>
  <c r="W281" i="16"/>
  <c r="U281" i="16"/>
  <c r="H281" i="16"/>
  <c r="F281" i="16"/>
  <c r="Y280" i="16"/>
  <c r="V280" i="16"/>
  <c r="W280" i="16" s="1"/>
  <c r="U280" i="16"/>
  <c r="H280" i="16"/>
  <c r="F280" i="16"/>
  <c r="Y279" i="16"/>
  <c r="W279" i="16"/>
  <c r="U279" i="16"/>
  <c r="H279" i="16"/>
  <c r="F279" i="16"/>
  <c r="Y278" i="16"/>
  <c r="W278" i="16"/>
  <c r="U278" i="16"/>
  <c r="H278" i="16"/>
  <c r="F278" i="16"/>
  <c r="Y277" i="16"/>
  <c r="W277" i="16"/>
  <c r="U277" i="16"/>
  <c r="H277" i="16"/>
  <c r="F277" i="16"/>
  <c r="Y276" i="16"/>
  <c r="W276" i="16"/>
  <c r="U276" i="16"/>
  <c r="H276" i="16"/>
  <c r="F276" i="16"/>
  <c r="Y275" i="16"/>
  <c r="W275" i="16"/>
  <c r="U275" i="16"/>
  <c r="H275" i="16"/>
  <c r="F275" i="16"/>
  <c r="Y274" i="16"/>
  <c r="W274" i="16"/>
  <c r="U274" i="16"/>
  <c r="H274" i="16"/>
  <c r="F274" i="16"/>
  <c r="Y273" i="16"/>
  <c r="W273" i="16"/>
  <c r="U273" i="16"/>
  <c r="H273" i="16"/>
  <c r="F273" i="16"/>
  <c r="Y272" i="16"/>
  <c r="W272" i="16"/>
  <c r="U272" i="16"/>
  <c r="H272" i="16"/>
  <c r="F272" i="16"/>
  <c r="Y271" i="16"/>
  <c r="V271" i="16"/>
  <c r="W271" i="16" s="1"/>
  <c r="U271" i="16"/>
  <c r="H271" i="16"/>
  <c r="F271" i="16"/>
  <c r="Y270" i="16"/>
  <c r="W270" i="16"/>
  <c r="U270" i="16"/>
  <c r="H270" i="16"/>
  <c r="F270" i="16"/>
  <c r="Y269" i="16"/>
  <c r="V269" i="16"/>
  <c r="W269" i="16" s="1"/>
  <c r="U269" i="16"/>
  <c r="H269" i="16"/>
  <c r="F269" i="16"/>
  <c r="Y268" i="16"/>
  <c r="V268" i="16"/>
  <c r="W268" i="16" s="1"/>
  <c r="U268" i="16"/>
  <c r="H268" i="16"/>
  <c r="F268" i="16"/>
  <c r="Y267" i="16"/>
  <c r="W267" i="16"/>
  <c r="U267" i="16"/>
  <c r="H267" i="16"/>
  <c r="F267" i="16"/>
  <c r="Y266" i="16"/>
  <c r="W266" i="16"/>
  <c r="U266" i="16"/>
  <c r="H266" i="16"/>
  <c r="F266" i="16"/>
  <c r="Y265" i="16"/>
  <c r="W265" i="16"/>
  <c r="U265" i="16"/>
  <c r="H265" i="16"/>
  <c r="F265" i="16"/>
  <c r="Y264" i="16"/>
  <c r="W264" i="16"/>
  <c r="U264" i="16"/>
  <c r="H264" i="16"/>
  <c r="F264" i="16"/>
  <c r="Y263" i="16"/>
  <c r="V263" i="16"/>
  <c r="W263" i="16" s="1"/>
  <c r="U263" i="16"/>
  <c r="H263" i="16"/>
  <c r="F263" i="16"/>
  <c r="Y262" i="16"/>
  <c r="W262" i="16"/>
  <c r="U262" i="16"/>
  <c r="H262" i="16"/>
  <c r="F262" i="16"/>
  <c r="Y261" i="16"/>
  <c r="W261" i="16"/>
  <c r="U261" i="16"/>
  <c r="H261" i="16"/>
  <c r="F261" i="16"/>
  <c r="Y260" i="16"/>
  <c r="W260" i="16"/>
  <c r="U260" i="16"/>
  <c r="H260" i="16"/>
  <c r="F260" i="16"/>
  <c r="Y259" i="16"/>
  <c r="W259" i="16"/>
  <c r="U259" i="16"/>
  <c r="H259" i="16"/>
  <c r="F259" i="16"/>
  <c r="Y258" i="16"/>
  <c r="V258" i="16"/>
  <c r="W258" i="16" s="1"/>
  <c r="U258" i="16"/>
  <c r="H258" i="16"/>
  <c r="F258" i="16"/>
  <c r="Y257" i="16"/>
  <c r="W257" i="16"/>
  <c r="U257" i="16"/>
  <c r="H257" i="16"/>
  <c r="F257" i="16"/>
  <c r="Y256" i="16"/>
  <c r="W256" i="16"/>
  <c r="U256" i="16"/>
  <c r="H256" i="16"/>
  <c r="F256" i="16"/>
  <c r="Y255" i="16"/>
  <c r="W255" i="16"/>
  <c r="U255" i="16"/>
  <c r="H255" i="16"/>
  <c r="F255" i="16"/>
  <c r="Y254" i="16"/>
  <c r="W254" i="16"/>
  <c r="U254" i="16"/>
  <c r="H254" i="16"/>
  <c r="F254" i="16"/>
  <c r="Y253" i="16"/>
  <c r="W253" i="16"/>
  <c r="U253" i="16"/>
  <c r="H253" i="16"/>
  <c r="F253" i="16"/>
  <c r="Y252" i="16"/>
  <c r="W252" i="16"/>
  <c r="U252" i="16"/>
  <c r="H252" i="16"/>
  <c r="F252" i="16"/>
  <c r="Y251" i="16"/>
  <c r="W251" i="16"/>
  <c r="U251" i="16"/>
  <c r="H251" i="16"/>
  <c r="F251" i="16"/>
  <c r="Y250" i="16"/>
  <c r="W250" i="16"/>
  <c r="V250" i="16"/>
  <c r="U250" i="16"/>
  <c r="H250" i="16"/>
  <c r="F250" i="16"/>
  <c r="Y249" i="16"/>
  <c r="W249" i="16"/>
  <c r="V249" i="16"/>
  <c r="U249" i="16"/>
  <c r="H249" i="16"/>
  <c r="F249" i="16"/>
  <c r="Y248" i="16"/>
  <c r="W248" i="16"/>
  <c r="U248" i="16"/>
  <c r="H248" i="16"/>
  <c r="F248" i="16"/>
  <c r="Y247" i="16"/>
  <c r="W247" i="16"/>
  <c r="U247" i="16"/>
  <c r="H247" i="16"/>
  <c r="F247" i="16"/>
  <c r="Y246" i="16"/>
  <c r="W246" i="16"/>
  <c r="U246" i="16"/>
  <c r="H246" i="16"/>
  <c r="F246" i="16"/>
  <c r="Y245" i="16"/>
  <c r="W245" i="16"/>
  <c r="U245" i="16"/>
  <c r="H245" i="16"/>
  <c r="F245" i="16"/>
  <c r="Y244" i="16"/>
  <c r="W244" i="16"/>
  <c r="U244" i="16"/>
  <c r="H244" i="16"/>
  <c r="F244" i="16"/>
  <c r="Y243" i="16"/>
  <c r="W243" i="16"/>
  <c r="U243" i="16"/>
  <c r="H243" i="16"/>
  <c r="F243" i="16"/>
  <c r="AE241" i="16"/>
  <c r="AD241" i="16"/>
  <c r="AC241" i="16"/>
  <c r="AB241" i="16"/>
  <c r="AA241" i="16"/>
  <c r="Z241" i="16"/>
  <c r="X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G241" i="16"/>
  <c r="H241" i="16" s="1"/>
  <c r="F241" i="16"/>
  <c r="E241" i="16"/>
  <c r="D241" i="16"/>
  <c r="C241" i="16"/>
  <c r="Y240" i="16"/>
  <c r="W240" i="16"/>
  <c r="U240" i="16"/>
  <c r="H240" i="16"/>
  <c r="F240" i="16"/>
  <c r="Y239" i="16"/>
  <c r="W239" i="16"/>
  <c r="V239" i="16"/>
  <c r="U239" i="16"/>
  <c r="H239" i="16"/>
  <c r="F239" i="16"/>
  <c r="Y238" i="16"/>
  <c r="W238" i="16"/>
  <c r="U238" i="16"/>
  <c r="H238" i="16"/>
  <c r="F238" i="16"/>
  <c r="Y237" i="16"/>
  <c r="V237" i="16"/>
  <c r="W237" i="16" s="1"/>
  <c r="U237" i="16"/>
  <c r="H237" i="16"/>
  <c r="F237" i="16"/>
  <c r="Y236" i="16"/>
  <c r="V236" i="16"/>
  <c r="W236" i="16" s="1"/>
  <c r="U236" i="16"/>
  <c r="H236" i="16"/>
  <c r="F236" i="16"/>
  <c r="Y235" i="16"/>
  <c r="V235" i="16"/>
  <c r="W235" i="16" s="1"/>
  <c r="U235" i="16"/>
  <c r="H235" i="16"/>
  <c r="F235" i="16"/>
  <c r="Y234" i="16"/>
  <c r="V234" i="16"/>
  <c r="W234" i="16" s="1"/>
  <c r="U234" i="16"/>
  <c r="H234" i="16"/>
  <c r="F234" i="16"/>
  <c r="Y233" i="16"/>
  <c r="V233" i="16"/>
  <c r="W233" i="16" s="1"/>
  <c r="U233" i="16"/>
  <c r="H233" i="16"/>
  <c r="F233" i="16"/>
  <c r="Y232" i="16"/>
  <c r="W232" i="16"/>
  <c r="U232" i="16"/>
  <c r="H232" i="16"/>
  <c r="F232" i="16"/>
  <c r="Y231" i="16"/>
  <c r="W231" i="16"/>
  <c r="U231" i="16"/>
  <c r="H231" i="16"/>
  <c r="F231" i="16"/>
  <c r="Y230" i="16"/>
  <c r="W230" i="16"/>
  <c r="U230" i="16"/>
  <c r="H230" i="16"/>
  <c r="F230" i="16"/>
  <c r="Y229" i="16"/>
  <c r="W229" i="16"/>
  <c r="U229" i="16"/>
  <c r="H229" i="16"/>
  <c r="F229" i="16"/>
  <c r="Y228" i="16"/>
  <c r="W228" i="16"/>
  <c r="U228" i="16"/>
  <c r="H228" i="16"/>
  <c r="F228" i="16"/>
  <c r="Y227" i="16"/>
  <c r="W227" i="16"/>
  <c r="U227" i="16"/>
  <c r="H227" i="16"/>
  <c r="F227" i="16"/>
  <c r="Y226" i="16"/>
  <c r="W226" i="16"/>
  <c r="U226" i="16"/>
  <c r="H226" i="16"/>
  <c r="F226" i="16"/>
  <c r="Y225" i="16"/>
  <c r="W225" i="16"/>
  <c r="U225" i="16"/>
  <c r="H225" i="16"/>
  <c r="F225" i="16"/>
  <c r="Y224" i="16"/>
  <c r="W224" i="16"/>
  <c r="U224" i="16"/>
  <c r="H224" i="16"/>
  <c r="F224" i="16"/>
  <c r="Y223" i="16"/>
  <c r="W223" i="16"/>
  <c r="U223" i="16"/>
  <c r="H223" i="16"/>
  <c r="F223" i="16"/>
  <c r="Y222" i="16"/>
  <c r="V222" i="16"/>
  <c r="W222" i="16" s="1"/>
  <c r="U222" i="16"/>
  <c r="H222" i="16"/>
  <c r="F222" i="16"/>
  <c r="Y221" i="16"/>
  <c r="W221" i="16"/>
  <c r="U221" i="16"/>
  <c r="H221" i="16"/>
  <c r="F221" i="16"/>
  <c r="Y220" i="16"/>
  <c r="W220" i="16"/>
  <c r="U220" i="16"/>
  <c r="H220" i="16"/>
  <c r="F220" i="16"/>
  <c r="Y219" i="16"/>
  <c r="V219" i="16"/>
  <c r="W219" i="16" s="1"/>
  <c r="U219" i="16"/>
  <c r="H219" i="16"/>
  <c r="F219" i="16"/>
  <c r="Y218" i="16"/>
  <c r="W218" i="16"/>
  <c r="U218" i="16"/>
  <c r="H218" i="16"/>
  <c r="F218" i="16"/>
  <c r="Y217" i="16"/>
  <c r="W217" i="16"/>
  <c r="U217" i="16"/>
  <c r="H217" i="16"/>
  <c r="F217" i="16"/>
  <c r="Y216" i="16"/>
  <c r="V216" i="16"/>
  <c r="W216" i="16" s="1"/>
  <c r="U216" i="16"/>
  <c r="H216" i="16"/>
  <c r="F216" i="16"/>
  <c r="Y215" i="16"/>
  <c r="W215" i="16"/>
  <c r="U215" i="16"/>
  <c r="H215" i="16"/>
  <c r="F215" i="16"/>
  <c r="Y214" i="16"/>
  <c r="W214" i="16"/>
  <c r="U214" i="16"/>
  <c r="H214" i="16"/>
  <c r="F214" i="16"/>
  <c r="Y213" i="16"/>
  <c r="V213" i="16"/>
  <c r="W213" i="16" s="1"/>
  <c r="U213" i="16"/>
  <c r="H213" i="16"/>
  <c r="F213" i="16"/>
  <c r="Y212" i="16"/>
  <c r="V212" i="16"/>
  <c r="U212" i="16"/>
  <c r="H212" i="16"/>
  <c r="F212" i="16"/>
  <c r="AE210" i="16"/>
  <c r="AD210" i="16"/>
  <c r="AC210" i="16"/>
  <c r="AB210" i="16"/>
  <c r="AA210" i="16"/>
  <c r="Z210" i="16"/>
  <c r="X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G210" i="16"/>
  <c r="H210" i="16" s="1"/>
  <c r="E210" i="16"/>
  <c r="D210" i="16"/>
  <c r="C210" i="16"/>
  <c r="Y209" i="16"/>
  <c r="V209" i="16"/>
  <c r="W209" i="16" s="1"/>
  <c r="U209" i="16"/>
  <c r="H209" i="16"/>
  <c r="F209" i="16"/>
  <c r="Y208" i="16"/>
  <c r="W208" i="16"/>
  <c r="U208" i="16"/>
  <c r="H208" i="16"/>
  <c r="F208" i="16"/>
  <c r="Y207" i="16"/>
  <c r="V207" i="16"/>
  <c r="W207" i="16" s="1"/>
  <c r="U207" i="16"/>
  <c r="H207" i="16"/>
  <c r="F207" i="16"/>
  <c r="Y206" i="16"/>
  <c r="V206" i="16"/>
  <c r="W206" i="16" s="1"/>
  <c r="U206" i="16"/>
  <c r="H206" i="16"/>
  <c r="F206" i="16"/>
  <c r="Y205" i="16"/>
  <c r="W205" i="16"/>
  <c r="U205" i="16"/>
  <c r="H205" i="16"/>
  <c r="F205" i="16"/>
  <c r="Y204" i="16"/>
  <c r="W204" i="16"/>
  <c r="U204" i="16"/>
  <c r="H204" i="16"/>
  <c r="F204" i="16"/>
  <c r="Y203" i="16"/>
  <c r="V203" i="16"/>
  <c r="W203" i="16" s="1"/>
  <c r="U203" i="16"/>
  <c r="H203" i="16"/>
  <c r="F203" i="16"/>
  <c r="Y202" i="16"/>
  <c r="V202" i="16"/>
  <c r="W202" i="16" s="1"/>
  <c r="U202" i="16"/>
  <c r="H202" i="16"/>
  <c r="F202" i="16"/>
  <c r="Y201" i="16"/>
  <c r="W201" i="16"/>
  <c r="U201" i="16"/>
  <c r="H201" i="16"/>
  <c r="F201" i="16"/>
  <c r="Y200" i="16"/>
  <c r="V200" i="16"/>
  <c r="W200" i="16" s="1"/>
  <c r="U200" i="16"/>
  <c r="H200" i="16"/>
  <c r="F200" i="16"/>
  <c r="Y199" i="16"/>
  <c r="W199" i="16"/>
  <c r="V199" i="16"/>
  <c r="U199" i="16"/>
  <c r="H199" i="16"/>
  <c r="F199" i="16"/>
  <c r="Y198" i="16"/>
  <c r="W198" i="16"/>
  <c r="V198" i="16"/>
  <c r="U198" i="16"/>
  <c r="H198" i="16"/>
  <c r="F198" i="16"/>
  <c r="Y197" i="16"/>
  <c r="W197" i="16"/>
  <c r="U197" i="16"/>
  <c r="H197" i="16"/>
  <c r="F197" i="16"/>
  <c r="Y196" i="16"/>
  <c r="W196" i="16"/>
  <c r="U196" i="16"/>
  <c r="H196" i="16"/>
  <c r="F196" i="16"/>
  <c r="Y195" i="16"/>
  <c r="W195" i="16"/>
  <c r="U195" i="16"/>
  <c r="U210" i="16" s="1"/>
  <c r="H195" i="16"/>
  <c r="F195" i="16"/>
  <c r="AE193" i="16"/>
  <c r="AD193" i="16"/>
  <c r="AC193" i="16"/>
  <c r="AB193" i="16"/>
  <c r="AA193" i="16"/>
  <c r="Z193" i="16"/>
  <c r="X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G193" i="16"/>
  <c r="E193" i="16"/>
  <c r="D193" i="16"/>
  <c r="H193" i="16" s="1"/>
  <c r="C193" i="16"/>
  <c r="Y192" i="16"/>
  <c r="W192" i="16"/>
  <c r="V192" i="16"/>
  <c r="U192" i="16"/>
  <c r="H192" i="16"/>
  <c r="F192" i="16"/>
  <c r="Y191" i="16"/>
  <c r="V191" i="16"/>
  <c r="W191" i="16" s="1"/>
  <c r="U191" i="16"/>
  <c r="H191" i="16"/>
  <c r="F191" i="16"/>
  <c r="Y190" i="16"/>
  <c r="V190" i="16"/>
  <c r="W190" i="16" s="1"/>
  <c r="U190" i="16"/>
  <c r="H190" i="16"/>
  <c r="F190" i="16"/>
  <c r="Y189" i="16"/>
  <c r="W189" i="16"/>
  <c r="V189" i="16"/>
  <c r="U189" i="16"/>
  <c r="H189" i="16"/>
  <c r="F189" i="16"/>
  <c r="Y188" i="16"/>
  <c r="W188" i="16"/>
  <c r="V188" i="16"/>
  <c r="U188" i="16"/>
  <c r="H188" i="16"/>
  <c r="F188" i="16"/>
  <c r="Y187" i="16"/>
  <c r="V187" i="16"/>
  <c r="W187" i="16" s="1"/>
  <c r="U187" i="16"/>
  <c r="H187" i="16"/>
  <c r="F187" i="16"/>
  <c r="Y186" i="16"/>
  <c r="W186" i="16"/>
  <c r="U186" i="16"/>
  <c r="H186" i="16"/>
  <c r="F186" i="16"/>
  <c r="Y185" i="16"/>
  <c r="W185" i="16"/>
  <c r="U185" i="16"/>
  <c r="H185" i="16"/>
  <c r="F185" i="16"/>
  <c r="Y184" i="16"/>
  <c r="V184" i="16"/>
  <c r="U184" i="16"/>
  <c r="H184" i="16"/>
  <c r="F184" i="16"/>
  <c r="Y183" i="16"/>
  <c r="W183" i="16"/>
  <c r="U183" i="16"/>
  <c r="H183" i="16"/>
  <c r="F183" i="16"/>
  <c r="AE181" i="16"/>
  <c r="AD181" i="16"/>
  <c r="AC181" i="16"/>
  <c r="AB181" i="16"/>
  <c r="AA181" i="16"/>
  <c r="Z181" i="16"/>
  <c r="X181" i="16"/>
  <c r="V181" i="16"/>
  <c r="W181" i="16" s="1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G181" i="16"/>
  <c r="H181" i="16" s="1"/>
  <c r="E181" i="16"/>
  <c r="D181" i="16"/>
  <c r="C181" i="16"/>
  <c r="Y180" i="16"/>
  <c r="W180" i="16"/>
  <c r="V180" i="16"/>
  <c r="U180" i="16"/>
  <c r="H180" i="16"/>
  <c r="F180" i="16"/>
  <c r="Y179" i="16"/>
  <c r="W179" i="16"/>
  <c r="V179" i="16"/>
  <c r="U179" i="16"/>
  <c r="H179" i="16"/>
  <c r="F179" i="16"/>
  <c r="Y178" i="16"/>
  <c r="V178" i="16"/>
  <c r="W178" i="16" s="1"/>
  <c r="U178" i="16"/>
  <c r="H178" i="16"/>
  <c r="F178" i="16"/>
  <c r="Y177" i="16"/>
  <c r="V177" i="16"/>
  <c r="W177" i="16" s="1"/>
  <c r="U177" i="16"/>
  <c r="H177" i="16"/>
  <c r="F177" i="16"/>
  <c r="Y176" i="16"/>
  <c r="W176" i="16"/>
  <c r="V176" i="16"/>
  <c r="U176" i="16"/>
  <c r="H176" i="16"/>
  <c r="F176" i="16"/>
  <c r="Y175" i="16"/>
  <c r="W175" i="16"/>
  <c r="V175" i="16"/>
  <c r="U175" i="16"/>
  <c r="H175" i="16"/>
  <c r="F175" i="16"/>
  <c r="Y174" i="16"/>
  <c r="V174" i="16"/>
  <c r="W174" i="16" s="1"/>
  <c r="U174" i="16"/>
  <c r="H174" i="16"/>
  <c r="F174" i="16"/>
  <c r="Y173" i="16"/>
  <c r="V173" i="16"/>
  <c r="W173" i="16" s="1"/>
  <c r="U173" i="16"/>
  <c r="H173" i="16"/>
  <c r="F173" i="16"/>
  <c r="Y172" i="16"/>
  <c r="W172" i="16"/>
  <c r="V172" i="16"/>
  <c r="U172" i="16"/>
  <c r="H172" i="16"/>
  <c r="F172" i="16"/>
  <c r="Y171" i="16"/>
  <c r="W171" i="16"/>
  <c r="V171" i="16"/>
  <c r="U171" i="16"/>
  <c r="H171" i="16"/>
  <c r="F171" i="16"/>
  <c r="Y170" i="16"/>
  <c r="W170" i="16"/>
  <c r="V170" i="16"/>
  <c r="U170" i="16"/>
  <c r="H170" i="16"/>
  <c r="F170" i="16"/>
  <c r="Y169" i="16"/>
  <c r="V169" i="16"/>
  <c r="W169" i="16" s="1"/>
  <c r="U169" i="16"/>
  <c r="H169" i="16"/>
  <c r="F169" i="16"/>
  <c r="Y168" i="16"/>
  <c r="W168" i="16"/>
  <c r="V168" i="16"/>
  <c r="U168" i="16"/>
  <c r="H168" i="16"/>
  <c r="F168" i="16"/>
  <c r="AE166" i="16"/>
  <c r="AD166" i="16"/>
  <c r="AC166" i="16"/>
  <c r="AB166" i="16"/>
  <c r="AA166" i="16"/>
  <c r="Z166" i="16"/>
  <c r="X166" i="16"/>
  <c r="Y166" i="16" s="1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G166" i="16"/>
  <c r="E166" i="16"/>
  <c r="D166" i="16"/>
  <c r="C166" i="16"/>
  <c r="Y165" i="16"/>
  <c r="W165" i="16"/>
  <c r="U165" i="16"/>
  <c r="F165" i="16"/>
  <c r="Y164" i="16"/>
  <c r="W164" i="16"/>
  <c r="V164" i="16"/>
  <c r="U164" i="16"/>
  <c r="F164" i="16"/>
  <c r="Y163" i="16"/>
  <c r="W163" i="16"/>
  <c r="U163" i="16"/>
  <c r="F163" i="16"/>
  <c r="Y162" i="16"/>
  <c r="V162" i="16"/>
  <c r="W162" i="16" s="1"/>
  <c r="U162" i="16"/>
  <c r="F162" i="16"/>
  <c r="Y161" i="16"/>
  <c r="W161" i="16"/>
  <c r="U161" i="16"/>
  <c r="F161" i="16"/>
  <c r="AE159" i="16"/>
  <c r="AD159" i="16"/>
  <c r="AC159" i="16"/>
  <c r="AB159" i="16"/>
  <c r="AA159" i="16"/>
  <c r="Z159" i="16"/>
  <c r="X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G159" i="16"/>
  <c r="H159" i="16" s="1"/>
  <c r="E159" i="16"/>
  <c r="D159" i="16"/>
  <c r="C159" i="16"/>
  <c r="Y158" i="16"/>
  <c r="W158" i="16"/>
  <c r="U158" i="16"/>
  <c r="H158" i="16"/>
  <c r="F158" i="16"/>
  <c r="Y157" i="16"/>
  <c r="W157" i="16"/>
  <c r="U157" i="16"/>
  <c r="H157" i="16"/>
  <c r="F157" i="16"/>
  <c r="Y156" i="16"/>
  <c r="W156" i="16"/>
  <c r="U156" i="16"/>
  <c r="H156" i="16"/>
  <c r="F156" i="16"/>
  <c r="Y155" i="16"/>
  <c r="W155" i="16"/>
  <c r="U155" i="16"/>
  <c r="H155" i="16"/>
  <c r="F155" i="16"/>
  <c r="Y154" i="16"/>
  <c r="W154" i="16"/>
  <c r="U154" i="16"/>
  <c r="H154" i="16"/>
  <c r="F154" i="16"/>
  <c r="Y153" i="16"/>
  <c r="W153" i="16"/>
  <c r="U153" i="16"/>
  <c r="H153" i="16"/>
  <c r="F153" i="16"/>
  <c r="Y152" i="16"/>
  <c r="W152" i="16"/>
  <c r="U152" i="16"/>
  <c r="H152" i="16"/>
  <c r="F152" i="16"/>
  <c r="Y151" i="16"/>
  <c r="W151" i="16"/>
  <c r="U151" i="16"/>
  <c r="H151" i="16"/>
  <c r="F151" i="16"/>
  <c r="Y150" i="16"/>
  <c r="W150" i="16"/>
  <c r="U150" i="16"/>
  <c r="H150" i="16"/>
  <c r="F150" i="16"/>
  <c r="Y149" i="16"/>
  <c r="W149" i="16"/>
  <c r="U149" i="16"/>
  <c r="H149" i="16"/>
  <c r="F149" i="16"/>
  <c r="Y148" i="16"/>
  <c r="W148" i="16"/>
  <c r="U148" i="16"/>
  <c r="H148" i="16"/>
  <c r="F148" i="16"/>
  <c r="Y147" i="16"/>
  <c r="W147" i="16"/>
  <c r="U147" i="16"/>
  <c r="H147" i="16"/>
  <c r="F147" i="16"/>
  <c r="Y146" i="16"/>
  <c r="W146" i="16"/>
  <c r="U146" i="16"/>
  <c r="H146" i="16"/>
  <c r="F146" i="16"/>
  <c r="Y145" i="16"/>
  <c r="W145" i="16"/>
  <c r="U145" i="16"/>
  <c r="H145" i="16"/>
  <c r="F145" i="16"/>
  <c r="Y144" i="16"/>
  <c r="W144" i="16"/>
  <c r="U144" i="16"/>
  <c r="H144" i="16"/>
  <c r="F144" i="16"/>
  <c r="Y143" i="16"/>
  <c r="V143" i="16"/>
  <c r="V159" i="16" s="1"/>
  <c r="W159" i="16" s="1"/>
  <c r="U143" i="16"/>
  <c r="H143" i="16"/>
  <c r="F143" i="16"/>
  <c r="Y142" i="16"/>
  <c r="W142" i="16"/>
  <c r="U142" i="16"/>
  <c r="H142" i="16"/>
  <c r="F142" i="16"/>
  <c r="Y141" i="16"/>
  <c r="W141" i="16"/>
  <c r="U141" i="16"/>
  <c r="H141" i="16"/>
  <c r="F141" i="16"/>
  <c r="Y140" i="16"/>
  <c r="W140" i="16"/>
  <c r="U140" i="16"/>
  <c r="H140" i="16"/>
  <c r="F140" i="16"/>
  <c r="AE138" i="16"/>
  <c r="AD138" i="16"/>
  <c r="AC138" i="16"/>
  <c r="AB138" i="16"/>
  <c r="AA138" i="16"/>
  <c r="Z138" i="16"/>
  <c r="X138" i="16"/>
  <c r="W138" i="16"/>
  <c r="V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G138" i="16"/>
  <c r="H138" i="16" s="1"/>
  <c r="E138" i="16"/>
  <c r="D138" i="16"/>
  <c r="C138" i="16"/>
  <c r="Y137" i="16"/>
  <c r="W137" i="16"/>
  <c r="U137" i="16"/>
  <c r="H137" i="16"/>
  <c r="F137" i="16"/>
  <c r="Y136" i="16"/>
  <c r="W136" i="16"/>
  <c r="U136" i="16"/>
  <c r="H136" i="16"/>
  <c r="F136" i="16"/>
  <c r="Y135" i="16"/>
  <c r="W135" i="16"/>
  <c r="U135" i="16"/>
  <c r="H135" i="16"/>
  <c r="F135" i="16"/>
  <c r="Y134" i="16"/>
  <c r="W134" i="16"/>
  <c r="U134" i="16"/>
  <c r="H134" i="16"/>
  <c r="F134" i="16"/>
  <c r="Y133" i="16"/>
  <c r="W133" i="16"/>
  <c r="U133" i="16"/>
  <c r="H133" i="16"/>
  <c r="F133" i="16"/>
  <c r="Y132" i="16"/>
  <c r="W132" i="16"/>
  <c r="U132" i="16"/>
  <c r="H132" i="16"/>
  <c r="F132" i="16"/>
  <c r="Y131" i="16"/>
  <c r="W131" i="16"/>
  <c r="U131" i="16"/>
  <c r="H131" i="16"/>
  <c r="F131" i="16"/>
  <c r="Y130" i="16"/>
  <c r="W130" i="16"/>
  <c r="U130" i="16"/>
  <c r="H130" i="16"/>
  <c r="F130" i="16"/>
  <c r="Y129" i="16"/>
  <c r="W129" i="16"/>
  <c r="U129" i="16"/>
  <c r="H129" i="16"/>
  <c r="F129" i="16"/>
  <c r="Y128" i="16"/>
  <c r="W128" i="16"/>
  <c r="U128" i="16"/>
  <c r="H128" i="16"/>
  <c r="F128" i="16"/>
  <c r="Y127" i="16"/>
  <c r="W127" i="16"/>
  <c r="U127" i="16"/>
  <c r="H127" i="16"/>
  <c r="F127" i="16"/>
  <c r="Y126" i="16"/>
  <c r="W126" i="16"/>
  <c r="U126" i="16"/>
  <c r="H126" i="16"/>
  <c r="F126" i="16"/>
  <c r="Y125" i="16"/>
  <c r="W125" i="16"/>
  <c r="U125" i="16"/>
  <c r="H125" i="16"/>
  <c r="F125" i="16"/>
  <c r="Y124" i="16"/>
  <c r="W124" i="16"/>
  <c r="U124" i="16"/>
  <c r="H124" i="16"/>
  <c r="F124" i="16"/>
  <c r="Y123" i="16"/>
  <c r="W123" i="16"/>
  <c r="U123" i="16"/>
  <c r="H123" i="16"/>
  <c r="F123" i="16"/>
  <c r="Y122" i="16"/>
  <c r="W122" i="16"/>
  <c r="U122" i="16"/>
  <c r="H122" i="16"/>
  <c r="F122" i="16"/>
  <c r="Y121" i="16"/>
  <c r="W121" i="16"/>
  <c r="U121" i="16"/>
  <c r="H121" i="16"/>
  <c r="F121" i="16"/>
  <c r="Y120" i="16"/>
  <c r="W120" i="16"/>
  <c r="U120" i="16"/>
  <c r="H120" i="16"/>
  <c r="F120" i="16"/>
  <c r="Y119" i="16"/>
  <c r="W119" i="16"/>
  <c r="U119" i="16"/>
  <c r="H119" i="16"/>
  <c r="F119" i="16"/>
  <c r="Y118" i="16"/>
  <c r="W118" i="16"/>
  <c r="U118" i="16"/>
  <c r="H118" i="16"/>
  <c r="F118" i="16"/>
  <c r="AE116" i="16"/>
  <c r="AE688" i="16" s="1"/>
  <c r="AD116" i="16"/>
  <c r="AC116" i="16"/>
  <c r="AB116" i="16"/>
  <c r="AA116" i="16"/>
  <c r="Z116" i="16"/>
  <c r="X116" i="16"/>
  <c r="Y116" i="16" s="1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G116" i="16"/>
  <c r="H116" i="16" s="1"/>
  <c r="E116" i="16"/>
  <c r="F116" i="16" s="1"/>
  <c r="D116" i="16"/>
  <c r="C116" i="16"/>
  <c r="Y115" i="16"/>
  <c r="W115" i="16"/>
  <c r="V115" i="16"/>
  <c r="U115" i="16"/>
  <c r="H115" i="16"/>
  <c r="F115" i="16"/>
  <c r="Y114" i="16"/>
  <c r="W114" i="16"/>
  <c r="U114" i="16"/>
  <c r="H114" i="16"/>
  <c r="F114" i="16"/>
  <c r="Y113" i="16"/>
  <c r="W113" i="16"/>
  <c r="U113" i="16"/>
  <c r="H113" i="16"/>
  <c r="F113" i="16"/>
  <c r="Y112" i="16"/>
  <c r="V112" i="16"/>
  <c r="W112" i="16" s="1"/>
  <c r="U112" i="16"/>
  <c r="H112" i="16"/>
  <c r="F112" i="16"/>
  <c r="Y111" i="16"/>
  <c r="W111" i="16"/>
  <c r="U111" i="16"/>
  <c r="H111" i="16"/>
  <c r="F111" i="16"/>
  <c r="Y110" i="16"/>
  <c r="W110" i="16"/>
  <c r="U110" i="16"/>
  <c r="H110" i="16"/>
  <c r="F110" i="16"/>
  <c r="Y109" i="16"/>
  <c r="W109" i="16"/>
  <c r="U109" i="16"/>
  <c r="H109" i="16"/>
  <c r="F109" i="16"/>
  <c r="Y108" i="16"/>
  <c r="W108" i="16"/>
  <c r="U108" i="16"/>
  <c r="H108" i="16"/>
  <c r="F108" i="16"/>
  <c r="Y107" i="16"/>
  <c r="W107" i="16"/>
  <c r="U107" i="16"/>
  <c r="H107" i="16"/>
  <c r="F107" i="16"/>
  <c r="Y106" i="16"/>
  <c r="V106" i="16"/>
  <c r="V116" i="16" s="1"/>
  <c r="W116" i="16" s="1"/>
  <c r="U106" i="16"/>
  <c r="H106" i="16"/>
  <c r="F106" i="16"/>
  <c r="AE104" i="16"/>
  <c r="AD104" i="16"/>
  <c r="AC104" i="16"/>
  <c r="AB104" i="16"/>
  <c r="AA104" i="16"/>
  <c r="Z104" i="16"/>
  <c r="X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G104" i="16"/>
  <c r="E104" i="16"/>
  <c r="F104" i="16" s="1"/>
  <c r="D104" i="16"/>
  <c r="C104" i="16"/>
  <c r="Y103" i="16"/>
  <c r="V103" i="16"/>
  <c r="W103" i="16" s="1"/>
  <c r="U103" i="16"/>
  <c r="H103" i="16"/>
  <c r="F103" i="16"/>
  <c r="Y102" i="16"/>
  <c r="V102" i="16"/>
  <c r="W102" i="16" s="1"/>
  <c r="U102" i="16"/>
  <c r="H102" i="16"/>
  <c r="F102" i="16"/>
  <c r="Y101" i="16"/>
  <c r="V101" i="16"/>
  <c r="W101" i="16" s="1"/>
  <c r="U101" i="16"/>
  <c r="H101" i="16"/>
  <c r="F101" i="16"/>
  <c r="Y100" i="16"/>
  <c r="V100" i="16"/>
  <c r="W100" i="16" s="1"/>
  <c r="U100" i="16"/>
  <c r="H100" i="16"/>
  <c r="F100" i="16"/>
  <c r="Y99" i="16"/>
  <c r="V99" i="16"/>
  <c r="W99" i="16" s="1"/>
  <c r="U99" i="16"/>
  <c r="H99" i="16"/>
  <c r="F99" i="16"/>
  <c r="Y98" i="16"/>
  <c r="V98" i="16"/>
  <c r="W98" i="16" s="1"/>
  <c r="U98" i="16"/>
  <c r="H98" i="16"/>
  <c r="F98" i="16"/>
  <c r="Y97" i="16"/>
  <c r="V97" i="16"/>
  <c r="U97" i="16"/>
  <c r="H97" i="16"/>
  <c r="F97" i="16"/>
  <c r="AE95" i="16"/>
  <c r="AD95" i="16"/>
  <c r="AC95" i="16"/>
  <c r="AB95" i="16"/>
  <c r="AA95" i="16"/>
  <c r="Z95" i="16"/>
  <c r="X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G95" i="16"/>
  <c r="E95" i="16"/>
  <c r="D95" i="16"/>
  <c r="C95" i="16"/>
  <c r="Y94" i="16"/>
  <c r="V94" i="16"/>
  <c r="W94" i="16" s="1"/>
  <c r="U94" i="16"/>
  <c r="H94" i="16"/>
  <c r="F94" i="16"/>
  <c r="Y93" i="16"/>
  <c r="W93" i="16"/>
  <c r="V93" i="16"/>
  <c r="U93" i="16"/>
  <c r="H93" i="16"/>
  <c r="F93" i="16"/>
  <c r="Y92" i="16"/>
  <c r="V92" i="16"/>
  <c r="W92" i="16" s="1"/>
  <c r="U92" i="16"/>
  <c r="H92" i="16"/>
  <c r="F92" i="16"/>
  <c r="Y91" i="16"/>
  <c r="V91" i="16"/>
  <c r="W91" i="16" s="1"/>
  <c r="U91" i="16"/>
  <c r="H91" i="16"/>
  <c r="F91" i="16"/>
  <c r="Y90" i="16"/>
  <c r="V90" i="16"/>
  <c r="W90" i="16" s="1"/>
  <c r="U90" i="16"/>
  <c r="H90" i="16"/>
  <c r="F90" i="16"/>
  <c r="Y89" i="16"/>
  <c r="W89" i="16"/>
  <c r="V89" i="16"/>
  <c r="U89" i="16"/>
  <c r="H89" i="16"/>
  <c r="F89" i="16"/>
  <c r="Y88" i="16"/>
  <c r="V88" i="16"/>
  <c r="W88" i="16" s="1"/>
  <c r="U88" i="16"/>
  <c r="H88" i="16"/>
  <c r="F88" i="16"/>
  <c r="Y87" i="16"/>
  <c r="V87" i="16"/>
  <c r="W87" i="16" s="1"/>
  <c r="U87" i="16"/>
  <c r="H87" i="16"/>
  <c r="F87" i="16"/>
  <c r="Y86" i="16"/>
  <c r="W86" i="16"/>
  <c r="U86" i="16"/>
  <c r="H86" i="16"/>
  <c r="F86" i="16"/>
  <c r="Y85" i="16"/>
  <c r="V85" i="16"/>
  <c r="W85" i="16" s="1"/>
  <c r="U85" i="16"/>
  <c r="H85" i="16"/>
  <c r="F85" i="16"/>
  <c r="Y84" i="16"/>
  <c r="V84" i="16"/>
  <c r="W84" i="16" s="1"/>
  <c r="U84" i="16"/>
  <c r="H84" i="16"/>
  <c r="F84" i="16"/>
  <c r="Y83" i="16"/>
  <c r="V83" i="16"/>
  <c r="W83" i="16" s="1"/>
  <c r="U83" i="16"/>
  <c r="H83" i="16"/>
  <c r="F83" i="16"/>
  <c r="Y82" i="16"/>
  <c r="W82" i="16"/>
  <c r="U82" i="16"/>
  <c r="H82" i="16"/>
  <c r="F82" i="16"/>
  <c r="Y81" i="16"/>
  <c r="V81" i="16"/>
  <c r="W81" i="16" s="1"/>
  <c r="U81" i="16"/>
  <c r="H81" i="16"/>
  <c r="F81" i="16"/>
  <c r="Y80" i="16"/>
  <c r="V80" i="16"/>
  <c r="W80" i="16" s="1"/>
  <c r="U80" i="16"/>
  <c r="H80" i="16"/>
  <c r="F80" i="16"/>
  <c r="Y79" i="16"/>
  <c r="V79" i="16"/>
  <c r="W79" i="16" s="1"/>
  <c r="U79" i="16"/>
  <c r="H79" i="16"/>
  <c r="F79" i="16"/>
  <c r="Y78" i="16"/>
  <c r="V78" i="16"/>
  <c r="W78" i="16" s="1"/>
  <c r="U78" i="16"/>
  <c r="H78" i="16"/>
  <c r="F78" i="16"/>
  <c r="Y77" i="16"/>
  <c r="V77" i="16"/>
  <c r="W77" i="16" s="1"/>
  <c r="U77" i="16"/>
  <c r="H77" i="16"/>
  <c r="F77" i="16"/>
  <c r="Y76" i="16"/>
  <c r="V76" i="16"/>
  <c r="W76" i="16" s="1"/>
  <c r="U76" i="16"/>
  <c r="H76" i="16"/>
  <c r="F76" i="16"/>
  <c r="Y75" i="16"/>
  <c r="V75" i="16"/>
  <c r="W75" i="16" s="1"/>
  <c r="U75" i="16"/>
  <c r="H75" i="16"/>
  <c r="F75" i="16"/>
  <c r="Y74" i="16"/>
  <c r="V74" i="16"/>
  <c r="W74" i="16" s="1"/>
  <c r="U74" i="16"/>
  <c r="H74" i="16"/>
  <c r="F74" i="16"/>
  <c r="Y73" i="16"/>
  <c r="V73" i="16"/>
  <c r="W73" i="16" s="1"/>
  <c r="U73" i="16"/>
  <c r="H73" i="16"/>
  <c r="F73" i="16"/>
  <c r="Y72" i="16"/>
  <c r="W72" i="16"/>
  <c r="U72" i="16"/>
  <c r="H72" i="16"/>
  <c r="F72" i="16"/>
  <c r="Y71" i="16"/>
  <c r="W71" i="16"/>
  <c r="U71" i="16"/>
  <c r="H71" i="16"/>
  <c r="F71" i="16"/>
  <c r="Y70" i="16"/>
  <c r="W70" i="16"/>
  <c r="U70" i="16"/>
  <c r="H70" i="16"/>
  <c r="F70" i="16"/>
  <c r="Y69" i="16"/>
  <c r="V69" i="16"/>
  <c r="W69" i="16" s="1"/>
  <c r="U69" i="16"/>
  <c r="H69" i="16"/>
  <c r="F69" i="16"/>
  <c r="Y68" i="16"/>
  <c r="W68" i="16"/>
  <c r="V68" i="16"/>
  <c r="U68" i="16"/>
  <c r="H68" i="16"/>
  <c r="F68" i="16"/>
  <c r="Y67" i="16"/>
  <c r="W67" i="16"/>
  <c r="V67" i="16"/>
  <c r="U67" i="16"/>
  <c r="H67" i="16"/>
  <c r="F67" i="16"/>
  <c r="Y66" i="16"/>
  <c r="W66" i="16"/>
  <c r="V66" i="16"/>
  <c r="U66" i="16"/>
  <c r="H66" i="16"/>
  <c r="F66" i="16"/>
  <c r="Y65" i="16"/>
  <c r="W65" i="16"/>
  <c r="U65" i="16"/>
  <c r="H65" i="16"/>
  <c r="F65" i="16"/>
  <c r="Y64" i="16"/>
  <c r="V64" i="16"/>
  <c r="W64" i="16" s="1"/>
  <c r="U64" i="16"/>
  <c r="H64" i="16"/>
  <c r="F64" i="16"/>
  <c r="Y63" i="16"/>
  <c r="W63" i="16"/>
  <c r="U63" i="16"/>
  <c r="H63" i="16"/>
  <c r="F63" i="16"/>
  <c r="Y62" i="16"/>
  <c r="V62" i="16"/>
  <c r="W62" i="16" s="1"/>
  <c r="U62" i="16"/>
  <c r="H62" i="16"/>
  <c r="F62" i="16"/>
  <c r="Y61" i="16"/>
  <c r="V61" i="16"/>
  <c r="W61" i="16" s="1"/>
  <c r="U61" i="16"/>
  <c r="H61" i="16"/>
  <c r="F61" i="16"/>
  <c r="Y60" i="16"/>
  <c r="W60" i="16"/>
  <c r="U60" i="16"/>
  <c r="H60" i="16"/>
  <c r="F60" i="16"/>
  <c r="Y59" i="16"/>
  <c r="W59" i="16"/>
  <c r="U59" i="16"/>
  <c r="H59" i="16"/>
  <c r="F59" i="16"/>
  <c r="Y58" i="16"/>
  <c r="W58" i="16"/>
  <c r="U58" i="16"/>
  <c r="H58" i="16"/>
  <c r="F58" i="16"/>
  <c r="Y57" i="16"/>
  <c r="W57" i="16"/>
  <c r="U57" i="16"/>
  <c r="H57" i="16"/>
  <c r="F57" i="16"/>
  <c r="Y56" i="16"/>
  <c r="W56" i="16"/>
  <c r="U56" i="16"/>
  <c r="H56" i="16"/>
  <c r="F56" i="16"/>
  <c r="Y55" i="16"/>
  <c r="W55" i="16"/>
  <c r="U55" i="16"/>
  <c r="H55" i="16"/>
  <c r="F55" i="16"/>
  <c r="Y54" i="16"/>
  <c r="V54" i="16"/>
  <c r="W54" i="16" s="1"/>
  <c r="U54" i="16"/>
  <c r="H54" i="16"/>
  <c r="F54" i="16"/>
  <c r="Y53" i="16"/>
  <c r="V53" i="16"/>
  <c r="W53" i="16" s="1"/>
  <c r="U53" i="16"/>
  <c r="H53" i="16"/>
  <c r="F53" i="16"/>
  <c r="Y52" i="16"/>
  <c r="V52" i="16"/>
  <c r="W52" i="16" s="1"/>
  <c r="U52" i="16"/>
  <c r="H52" i="16"/>
  <c r="F52" i="16"/>
  <c r="Y51" i="16"/>
  <c r="V51" i="16"/>
  <c r="W51" i="16" s="1"/>
  <c r="U51" i="16"/>
  <c r="H51" i="16"/>
  <c r="F51" i="16"/>
  <c r="Y50" i="16"/>
  <c r="V50" i="16"/>
  <c r="W50" i="16" s="1"/>
  <c r="U50" i="16"/>
  <c r="H50" i="16"/>
  <c r="F50" i="16"/>
  <c r="Y49" i="16"/>
  <c r="W49" i="16"/>
  <c r="U49" i="16"/>
  <c r="H49" i="16"/>
  <c r="F49" i="16"/>
  <c r="Y48" i="16"/>
  <c r="V48" i="16"/>
  <c r="W48" i="16" s="1"/>
  <c r="U48" i="16"/>
  <c r="H48" i="16"/>
  <c r="F48" i="16"/>
  <c r="Y47" i="16"/>
  <c r="V47" i="16"/>
  <c r="W47" i="16" s="1"/>
  <c r="U47" i="16"/>
  <c r="H47" i="16"/>
  <c r="F47" i="16"/>
  <c r="Y46" i="16"/>
  <c r="V46" i="16"/>
  <c r="W46" i="16" s="1"/>
  <c r="U46" i="16"/>
  <c r="H46" i="16"/>
  <c r="F46" i="16"/>
  <c r="Y45" i="16"/>
  <c r="V45" i="16"/>
  <c r="W45" i="16" s="1"/>
  <c r="U45" i="16"/>
  <c r="H45" i="16"/>
  <c r="F45" i="16"/>
  <c r="Y44" i="16"/>
  <c r="V44" i="16"/>
  <c r="W44" i="16" s="1"/>
  <c r="U44" i="16"/>
  <c r="H44" i="16"/>
  <c r="F44" i="16"/>
  <c r="Y43" i="16"/>
  <c r="V43" i="16"/>
  <c r="W43" i="16" s="1"/>
  <c r="U43" i="16"/>
  <c r="H43" i="16"/>
  <c r="F43" i="16"/>
  <c r="Y42" i="16"/>
  <c r="V42" i="16"/>
  <c r="W42" i="16" s="1"/>
  <c r="U42" i="16"/>
  <c r="H42" i="16"/>
  <c r="F42" i="16"/>
  <c r="Y41" i="16"/>
  <c r="W41" i="16"/>
  <c r="U41" i="16"/>
  <c r="H41" i="16"/>
  <c r="F41" i="16"/>
  <c r="Y40" i="16"/>
  <c r="W40" i="16"/>
  <c r="U40" i="16"/>
  <c r="H40" i="16"/>
  <c r="F40" i="16"/>
  <c r="Y39" i="16"/>
  <c r="V39" i="16"/>
  <c r="W39" i="16" s="1"/>
  <c r="U39" i="16"/>
  <c r="H39" i="16"/>
  <c r="F39" i="16"/>
  <c r="Y38" i="16"/>
  <c r="V38" i="16"/>
  <c r="W38" i="16" s="1"/>
  <c r="U38" i="16"/>
  <c r="H38" i="16"/>
  <c r="F38" i="16"/>
  <c r="Y37" i="16"/>
  <c r="V37" i="16"/>
  <c r="W37" i="16" s="1"/>
  <c r="U37" i="16"/>
  <c r="H37" i="16"/>
  <c r="F37" i="16"/>
  <c r="AA35" i="16"/>
  <c r="Z35" i="16"/>
  <c r="X35" i="16"/>
  <c r="V35" i="16"/>
  <c r="T35" i="16"/>
  <c r="S35" i="16"/>
  <c r="R35" i="16"/>
  <c r="Q35" i="16"/>
  <c r="P35" i="16"/>
  <c r="O35" i="16"/>
  <c r="N35" i="16"/>
  <c r="M35" i="16"/>
  <c r="M688" i="16" s="1"/>
  <c r="L35" i="16"/>
  <c r="K35" i="16"/>
  <c r="J35" i="16"/>
  <c r="I35" i="16"/>
  <c r="G35" i="16"/>
  <c r="H35" i="16" s="1"/>
  <c r="E35" i="16"/>
  <c r="D35" i="16"/>
  <c r="C35" i="16"/>
  <c r="Y34" i="16"/>
  <c r="W34" i="16"/>
  <c r="U34" i="16"/>
  <c r="H34" i="16"/>
  <c r="F34" i="16"/>
  <c r="Y33" i="16"/>
  <c r="V33" i="16"/>
  <c r="W33" i="16" s="1"/>
  <c r="U33" i="16"/>
  <c r="H33" i="16"/>
  <c r="F33" i="16"/>
  <c r="Y32" i="16"/>
  <c r="V32" i="16"/>
  <c r="W32" i="16" s="1"/>
  <c r="U32" i="16"/>
  <c r="H32" i="16"/>
  <c r="F32" i="16"/>
  <c r="Y31" i="16"/>
  <c r="W31" i="16"/>
  <c r="U31" i="16"/>
  <c r="H31" i="16"/>
  <c r="F31" i="16"/>
  <c r="Y30" i="16"/>
  <c r="W30" i="16"/>
  <c r="V30" i="16"/>
  <c r="U30" i="16"/>
  <c r="H30" i="16"/>
  <c r="F30" i="16"/>
  <c r="Y29" i="16"/>
  <c r="V29" i="16"/>
  <c r="W29" i="16" s="1"/>
  <c r="U29" i="16"/>
  <c r="H29" i="16"/>
  <c r="F29" i="16"/>
  <c r="Y28" i="16"/>
  <c r="W28" i="16"/>
  <c r="V28" i="16"/>
  <c r="U28" i="16"/>
  <c r="H28" i="16"/>
  <c r="F28" i="16"/>
  <c r="Y27" i="16"/>
  <c r="W27" i="16"/>
  <c r="U27" i="16"/>
  <c r="H27" i="16"/>
  <c r="F27" i="16"/>
  <c r="Y26" i="16"/>
  <c r="W26" i="16"/>
  <c r="U26" i="16"/>
  <c r="H26" i="16"/>
  <c r="F26" i="16"/>
  <c r="Y25" i="16"/>
  <c r="W25" i="16"/>
  <c r="U25" i="16"/>
  <c r="H25" i="16"/>
  <c r="F25" i="16"/>
  <c r="Y24" i="16"/>
  <c r="V24" i="16"/>
  <c r="W24" i="16" s="1"/>
  <c r="U24" i="16"/>
  <c r="H24" i="16"/>
  <c r="F24" i="16"/>
  <c r="Y23" i="16"/>
  <c r="W23" i="16"/>
  <c r="U23" i="16"/>
  <c r="H23" i="16"/>
  <c r="F23" i="16"/>
  <c r="Y22" i="16"/>
  <c r="W22" i="16"/>
  <c r="U22" i="16"/>
  <c r="H22" i="16"/>
  <c r="F22" i="16"/>
  <c r="Y21" i="16"/>
  <c r="W21" i="16"/>
  <c r="U21" i="16"/>
  <c r="H21" i="16"/>
  <c r="F21" i="16"/>
  <c r="Y20" i="16"/>
  <c r="V20" i="16"/>
  <c r="W20" i="16" s="1"/>
  <c r="U20" i="16"/>
  <c r="H20" i="16"/>
  <c r="F20" i="16"/>
  <c r="Y19" i="16"/>
  <c r="W19" i="16"/>
  <c r="U19" i="16"/>
  <c r="H19" i="16"/>
  <c r="F19" i="16"/>
  <c r="Y18" i="16"/>
  <c r="W18" i="16"/>
  <c r="U18" i="16"/>
  <c r="H18" i="16"/>
  <c r="F18" i="16"/>
  <c r="Y17" i="16"/>
  <c r="W17" i="16"/>
  <c r="U17" i="16"/>
  <c r="H17" i="16"/>
  <c r="F17" i="16"/>
  <c r="Y16" i="16"/>
  <c r="W16" i="16"/>
  <c r="U16" i="16"/>
  <c r="H16" i="16"/>
  <c r="F16" i="16"/>
  <c r="Y15" i="16"/>
  <c r="W15" i="16"/>
  <c r="V15" i="16"/>
  <c r="U15" i="16"/>
  <c r="H15" i="16"/>
  <c r="F15" i="16"/>
  <c r="Y14" i="16"/>
  <c r="V14" i="16"/>
  <c r="W14" i="16" s="1"/>
  <c r="U14" i="16"/>
  <c r="H14" i="16"/>
  <c r="F14" i="16"/>
  <c r="Y13" i="16"/>
  <c r="V13" i="16"/>
  <c r="W13" i="16" s="1"/>
  <c r="U13" i="16"/>
  <c r="H13" i="16"/>
  <c r="F13" i="16"/>
  <c r="Y531" i="16" l="1"/>
  <c r="D688" i="16"/>
  <c r="V193" i="16"/>
  <c r="W193" i="16" s="1"/>
  <c r="U241" i="16"/>
  <c r="U381" i="16"/>
  <c r="W510" i="16"/>
  <c r="U531" i="16"/>
  <c r="Y585" i="16"/>
  <c r="U593" i="16"/>
  <c r="H674" i="16"/>
  <c r="Y687" i="16"/>
  <c r="E688" i="16"/>
  <c r="U181" i="16"/>
  <c r="W184" i="16"/>
  <c r="U371" i="16"/>
  <c r="H593" i="16"/>
  <c r="F674" i="16"/>
  <c r="U674" i="16"/>
  <c r="Y674" i="16"/>
  <c r="P688" i="16"/>
  <c r="U116" i="16"/>
  <c r="Y330" i="16"/>
  <c r="Q688" i="16"/>
  <c r="V166" i="16"/>
  <c r="W166" i="16" s="1"/>
  <c r="Y193" i="16"/>
  <c r="V210" i="16"/>
  <c r="W210" i="16" s="1"/>
  <c r="F292" i="16"/>
  <c r="U330" i="16"/>
  <c r="F432" i="16"/>
  <c r="U432" i="16"/>
  <c r="V482" i="16"/>
  <c r="W482" i="16" s="1"/>
  <c r="V505" i="16"/>
  <c r="W505" i="16" s="1"/>
  <c r="Y649" i="16"/>
  <c r="H687" i="16"/>
  <c r="J688" i="16"/>
  <c r="U95" i="16"/>
  <c r="U166" i="16"/>
  <c r="U193" i="16"/>
  <c r="U292" i="16"/>
  <c r="Y361" i="16"/>
  <c r="H432" i="16"/>
  <c r="F482" i="16"/>
  <c r="W485" i="16"/>
  <c r="W511" i="16"/>
  <c r="U511" i="16"/>
  <c r="Y565" i="16"/>
  <c r="Y620" i="16"/>
  <c r="F678" i="16"/>
  <c r="Y337" i="16"/>
  <c r="U482" i="16"/>
  <c r="U649" i="16"/>
  <c r="V667" i="16"/>
  <c r="W667" i="16" s="1"/>
  <c r="U159" i="16"/>
  <c r="K688" i="16"/>
  <c r="S688" i="16"/>
  <c r="AB688" i="16"/>
  <c r="H104" i="16"/>
  <c r="U104" i="16"/>
  <c r="U138" i="16"/>
  <c r="F159" i="16"/>
  <c r="Y241" i="16"/>
  <c r="U361" i="16"/>
  <c r="V371" i="16"/>
  <c r="W371" i="16" s="1"/>
  <c r="V381" i="16"/>
  <c r="W381" i="16" s="1"/>
  <c r="F505" i="16"/>
  <c r="Y505" i="16"/>
  <c r="U552" i="16"/>
  <c r="Y593" i="16"/>
  <c r="V649" i="16"/>
  <c r="W649" i="16" s="1"/>
  <c r="Y667" i="16"/>
  <c r="V95" i="16"/>
  <c r="W95" i="16" s="1"/>
  <c r="V241" i="16"/>
  <c r="W241" i="16" s="1"/>
  <c r="W212" i="16"/>
  <c r="V552" i="16"/>
  <c r="W552" i="16" s="1"/>
  <c r="AD688" i="16"/>
  <c r="W106" i="16"/>
  <c r="V531" i="16"/>
  <c r="W531" i="16" s="1"/>
  <c r="W513" i="16"/>
  <c r="G688" i="16"/>
  <c r="H688" i="16" s="1"/>
  <c r="F35" i="16"/>
  <c r="L688" i="16"/>
  <c r="R688" i="16"/>
  <c r="X688" i="16"/>
  <c r="Y688" i="16" s="1"/>
  <c r="Y104" i="16"/>
  <c r="Y159" i="16"/>
  <c r="F166" i="16"/>
  <c r="V423" i="16"/>
  <c r="W423" i="16" s="1"/>
  <c r="V432" i="16"/>
  <c r="W432" i="16" s="1"/>
  <c r="W425" i="16"/>
  <c r="Y35" i="16"/>
  <c r="Y138" i="16"/>
  <c r="F138" i="16"/>
  <c r="Y181" i="16"/>
  <c r="F181" i="16"/>
  <c r="H381" i="16"/>
  <c r="V687" i="16"/>
  <c r="W687" i="16" s="1"/>
  <c r="AC688" i="16"/>
  <c r="V104" i="16"/>
  <c r="W104" i="16" s="1"/>
  <c r="W97" i="16"/>
  <c r="N688" i="16"/>
  <c r="T688" i="16"/>
  <c r="Z688" i="16"/>
  <c r="Y95" i="16"/>
  <c r="F95" i="16"/>
  <c r="V292" i="16"/>
  <c r="W292" i="16" s="1"/>
  <c r="Y423" i="16"/>
  <c r="W35" i="16"/>
  <c r="C688" i="16"/>
  <c r="F688" i="16" s="1"/>
  <c r="I688" i="16"/>
  <c r="O688" i="16"/>
  <c r="U35" i="16"/>
  <c r="AA688" i="16"/>
  <c r="H95" i="16"/>
  <c r="Y210" i="16"/>
  <c r="F210" i="16"/>
  <c r="U444" i="16"/>
  <c r="Y511" i="16"/>
  <c r="F511" i="16"/>
  <c r="V565" i="16"/>
  <c r="W565" i="16" s="1"/>
  <c r="W555" i="16"/>
  <c r="V585" i="16"/>
  <c r="W585" i="16" s="1"/>
  <c r="V593" i="16"/>
  <c r="W593" i="16" s="1"/>
  <c r="W592" i="16"/>
  <c r="V620" i="16"/>
  <c r="W620" i="16" s="1"/>
  <c r="W604" i="16"/>
  <c r="V361" i="16"/>
  <c r="W361" i="16" s="1"/>
  <c r="V330" i="16"/>
  <c r="W330" i="16" s="1"/>
  <c r="W682" i="16"/>
  <c r="F193" i="16"/>
  <c r="V314" i="16"/>
  <c r="W314" i="16" s="1"/>
  <c r="V444" i="16"/>
  <c r="W444" i="16" s="1"/>
  <c r="W678" i="16"/>
  <c r="W143" i="16"/>
  <c r="V688" i="16" l="1"/>
  <c r="W688" i="16" s="1"/>
  <c r="U688" i="16"/>
  <c r="AE687" i="15" l="1"/>
  <c r="AD687" i="15"/>
  <c r="AC687" i="15"/>
  <c r="AB687" i="15"/>
  <c r="AA687" i="15"/>
  <c r="Z687" i="15"/>
  <c r="X687" i="15"/>
  <c r="V687" i="15"/>
  <c r="T687" i="15"/>
  <c r="S687" i="15"/>
  <c r="R687" i="15"/>
  <c r="Q687" i="15"/>
  <c r="P687" i="15"/>
  <c r="O687" i="15"/>
  <c r="U687" i="15" s="1"/>
  <c r="N687" i="15"/>
  <c r="M687" i="15"/>
  <c r="L687" i="15"/>
  <c r="K687" i="15"/>
  <c r="J687" i="15"/>
  <c r="I687" i="15"/>
  <c r="G687" i="15"/>
  <c r="E687" i="15"/>
  <c r="F687" i="15" s="1"/>
  <c r="D687" i="15"/>
  <c r="C687" i="15"/>
  <c r="Y686" i="15"/>
  <c r="W686" i="15"/>
  <c r="U686" i="15"/>
  <c r="H686" i="15"/>
  <c r="F686" i="15"/>
  <c r="Y685" i="15"/>
  <c r="W685" i="15"/>
  <c r="U685" i="15"/>
  <c r="H685" i="15"/>
  <c r="F685" i="15"/>
  <c r="Y684" i="15"/>
  <c r="W684" i="15"/>
  <c r="U684" i="15"/>
  <c r="H684" i="15"/>
  <c r="F684" i="15"/>
  <c r="Y683" i="15"/>
  <c r="W683" i="15"/>
  <c r="U683" i="15"/>
  <c r="H683" i="15"/>
  <c r="F683" i="15"/>
  <c r="Y682" i="15"/>
  <c r="W682" i="15"/>
  <c r="U682" i="15"/>
  <c r="H682" i="15"/>
  <c r="F682" i="15"/>
  <c r="Y681" i="15"/>
  <c r="W681" i="15"/>
  <c r="U681" i="15"/>
  <c r="H681" i="15"/>
  <c r="F681" i="15"/>
  <c r="Y680" i="15"/>
  <c r="W680" i="15"/>
  <c r="U680" i="15"/>
  <c r="H680" i="15"/>
  <c r="F680" i="15"/>
  <c r="AE678" i="15"/>
  <c r="AD678" i="15"/>
  <c r="AC678" i="15"/>
  <c r="AB678" i="15"/>
  <c r="AA678" i="15"/>
  <c r="Z678" i="15"/>
  <c r="X678" i="15"/>
  <c r="T678" i="15"/>
  <c r="S678" i="15"/>
  <c r="R678" i="15"/>
  <c r="Q678" i="15"/>
  <c r="P678" i="15"/>
  <c r="O678" i="15"/>
  <c r="N678" i="15"/>
  <c r="M678" i="15"/>
  <c r="L678" i="15"/>
  <c r="K678" i="15"/>
  <c r="J678" i="15"/>
  <c r="I678" i="15"/>
  <c r="G678" i="15"/>
  <c r="E678" i="15"/>
  <c r="Y678" i="15" s="1"/>
  <c r="D678" i="15"/>
  <c r="C678" i="15"/>
  <c r="Y677" i="15"/>
  <c r="W677" i="15"/>
  <c r="V677" i="15"/>
  <c r="U677" i="15"/>
  <c r="H677" i="15"/>
  <c r="F677" i="15"/>
  <c r="Y676" i="15"/>
  <c r="V676" i="15"/>
  <c r="V678" i="15" s="1"/>
  <c r="U676" i="15"/>
  <c r="U678" i="15" s="1"/>
  <c r="H676" i="15"/>
  <c r="H678" i="15" s="1"/>
  <c r="F676" i="15"/>
  <c r="AE674" i="15"/>
  <c r="AD674" i="15"/>
  <c r="AC674" i="15"/>
  <c r="AB674" i="15"/>
  <c r="AA674" i="15"/>
  <c r="Z674" i="15"/>
  <c r="Y674" i="15"/>
  <c r="X674" i="15"/>
  <c r="V674" i="15"/>
  <c r="T674" i="15"/>
  <c r="S674" i="15"/>
  <c r="R674" i="15"/>
  <c r="Q674" i="15"/>
  <c r="P674" i="15"/>
  <c r="O674" i="15"/>
  <c r="N674" i="15"/>
  <c r="M674" i="15"/>
  <c r="L674" i="15"/>
  <c r="K674" i="15"/>
  <c r="J674" i="15"/>
  <c r="I674" i="15"/>
  <c r="G674" i="15"/>
  <c r="H674" i="15" s="1"/>
  <c r="F674" i="15"/>
  <c r="E674" i="15"/>
  <c r="D674" i="15"/>
  <c r="C674" i="15"/>
  <c r="Y673" i="15"/>
  <c r="W673" i="15"/>
  <c r="U673" i="15"/>
  <c r="H673" i="15"/>
  <c r="F673" i="15"/>
  <c r="Y672" i="15"/>
  <c r="W672" i="15"/>
  <c r="U672" i="15"/>
  <c r="H672" i="15"/>
  <c r="F672" i="15"/>
  <c r="Y671" i="15"/>
  <c r="W671" i="15"/>
  <c r="U671" i="15"/>
  <c r="H671" i="15"/>
  <c r="F671" i="15"/>
  <c r="Y670" i="15"/>
  <c r="W670" i="15"/>
  <c r="U670" i="15"/>
  <c r="H670" i="15"/>
  <c r="F670" i="15"/>
  <c r="Y669" i="15"/>
  <c r="W669" i="15"/>
  <c r="U669" i="15"/>
  <c r="H669" i="15"/>
  <c r="F669" i="15"/>
  <c r="AE667" i="15"/>
  <c r="AD667" i="15"/>
  <c r="AC667" i="15"/>
  <c r="AB667" i="15"/>
  <c r="AA667" i="15"/>
  <c r="Z667" i="15"/>
  <c r="X667" i="15"/>
  <c r="Y667" i="15" s="1"/>
  <c r="V667" i="15"/>
  <c r="W667" i="15" s="1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G667" i="15"/>
  <c r="E667" i="15"/>
  <c r="D667" i="15"/>
  <c r="C667" i="15"/>
  <c r="F667" i="15" s="1"/>
  <c r="Y666" i="15"/>
  <c r="W666" i="15"/>
  <c r="U666" i="15"/>
  <c r="H666" i="15"/>
  <c r="F666" i="15"/>
  <c r="Y665" i="15"/>
  <c r="W665" i="15"/>
  <c r="U665" i="15"/>
  <c r="H665" i="15"/>
  <c r="F665" i="15"/>
  <c r="Y664" i="15"/>
  <c r="W664" i="15"/>
  <c r="U664" i="15"/>
  <c r="H664" i="15"/>
  <c r="F664" i="15"/>
  <c r="Y663" i="15"/>
  <c r="W663" i="15"/>
  <c r="U663" i="15"/>
  <c r="H663" i="15"/>
  <c r="F663" i="15"/>
  <c r="Y662" i="15"/>
  <c r="W662" i="15"/>
  <c r="U662" i="15"/>
  <c r="H662" i="15"/>
  <c r="F662" i="15"/>
  <c r="Y661" i="15"/>
  <c r="W661" i="15"/>
  <c r="U661" i="15"/>
  <c r="H661" i="15"/>
  <c r="F661" i="15"/>
  <c r="Y660" i="15"/>
  <c r="W660" i="15"/>
  <c r="U660" i="15"/>
  <c r="H660" i="15"/>
  <c r="F660" i="15"/>
  <c r="Y659" i="15"/>
  <c r="W659" i="15"/>
  <c r="U659" i="15"/>
  <c r="H659" i="15"/>
  <c r="F659" i="15"/>
  <c r="Y658" i="15"/>
  <c r="W658" i="15"/>
  <c r="U658" i="15"/>
  <c r="H658" i="15"/>
  <c r="F658" i="15"/>
  <c r="Y657" i="15"/>
  <c r="W657" i="15"/>
  <c r="U657" i="15"/>
  <c r="H657" i="15"/>
  <c r="F657" i="15"/>
  <c r="Y656" i="15"/>
  <c r="W656" i="15"/>
  <c r="U656" i="15"/>
  <c r="H656" i="15"/>
  <c r="F656" i="15"/>
  <c r="Y655" i="15"/>
  <c r="W655" i="15"/>
  <c r="U655" i="15"/>
  <c r="H655" i="15"/>
  <c r="F655" i="15"/>
  <c r="Y654" i="15"/>
  <c r="W654" i="15"/>
  <c r="U654" i="15"/>
  <c r="H654" i="15"/>
  <c r="F654" i="15"/>
  <c r="Y653" i="15"/>
  <c r="W653" i="15"/>
  <c r="U653" i="15"/>
  <c r="H653" i="15"/>
  <c r="F653" i="15"/>
  <c r="Y652" i="15"/>
  <c r="W652" i="15"/>
  <c r="U652" i="15"/>
  <c r="H652" i="15"/>
  <c r="F652" i="15"/>
  <c r="Y651" i="15"/>
  <c r="W651" i="15"/>
  <c r="U651" i="15"/>
  <c r="H651" i="15"/>
  <c r="F651" i="15"/>
  <c r="AE649" i="15"/>
  <c r="AD649" i="15"/>
  <c r="AC649" i="15"/>
  <c r="AB649" i="15"/>
  <c r="AA649" i="15"/>
  <c r="Z649" i="15"/>
  <c r="X649" i="15"/>
  <c r="V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G649" i="15"/>
  <c r="H649" i="15" s="1"/>
  <c r="E649" i="15"/>
  <c r="Y649" i="15" s="1"/>
  <c r="D649" i="15"/>
  <c r="C649" i="15"/>
  <c r="Y648" i="15"/>
  <c r="W648" i="15"/>
  <c r="U648" i="15"/>
  <c r="H648" i="15"/>
  <c r="F648" i="15"/>
  <c r="Y647" i="15"/>
  <c r="W647" i="15"/>
  <c r="U647" i="15"/>
  <c r="H647" i="15"/>
  <c r="F647" i="15"/>
  <c r="Y646" i="15"/>
  <c r="W646" i="15"/>
  <c r="U646" i="15"/>
  <c r="H646" i="15"/>
  <c r="F646" i="15"/>
  <c r="Y645" i="15"/>
  <c r="W645" i="15"/>
  <c r="U645" i="15"/>
  <c r="H645" i="15"/>
  <c r="F645" i="15"/>
  <c r="Y644" i="15"/>
  <c r="W644" i="15"/>
  <c r="U644" i="15"/>
  <c r="H644" i="15"/>
  <c r="F644" i="15"/>
  <c r="Y643" i="15"/>
  <c r="W643" i="15"/>
  <c r="U643" i="15"/>
  <c r="H643" i="15"/>
  <c r="F643" i="15"/>
  <c r="Y642" i="15"/>
  <c r="W642" i="15"/>
  <c r="U642" i="15"/>
  <c r="H642" i="15"/>
  <c r="F642" i="15"/>
  <c r="Y641" i="15"/>
  <c r="W641" i="15"/>
  <c r="U641" i="15"/>
  <c r="H641" i="15"/>
  <c r="F641" i="15"/>
  <c r="Y640" i="15"/>
  <c r="W640" i="15"/>
  <c r="U640" i="15"/>
  <c r="H640" i="15"/>
  <c r="F640" i="15"/>
  <c r="Y639" i="15"/>
  <c r="W639" i="15"/>
  <c r="U639" i="15"/>
  <c r="H639" i="15"/>
  <c r="F639" i="15"/>
  <c r="Y638" i="15"/>
  <c r="W638" i="15"/>
  <c r="U638" i="15"/>
  <c r="H638" i="15"/>
  <c r="F638" i="15"/>
  <c r="Y637" i="15"/>
  <c r="W637" i="15"/>
  <c r="U637" i="15"/>
  <c r="H637" i="15"/>
  <c r="F637" i="15"/>
  <c r="Y636" i="15"/>
  <c r="W636" i="15"/>
  <c r="U636" i="15"/>
  <c r="H636" i="15"/>
  <c r="F636" i="15"/>
  <c r="Y635" i="15"/>
  <c r="W635" i="15"/>
  <c r="U635" i="15"/>
  <c r="H635" i="15"/>
  <c r="F635" i="15"/>
  <c r="Y634" i="15"/>
  <c r="W634" i="15"/>
  <c r="U634" i="15"/>
  <c r="H634" i="15"/>
  <c r="F634" i="15"/>
  <c r="Y633" i="15"/>
  <c r="W633" i="15"/>
  <c r="U633" i="15"/>
  <c r="H633" i="15"/>
  <c r="F633" i="15"/>
  <c r="Y632" i="15"/>
  <c r="W632" i="15"/>
  <c r="U632" i="15"/>
  <c r="H632" i="15"/>
  <c r="F632" i="15"/>
  <c r="Y631" i="15"/>
  <c r="W631" i="15"/>
  <c r="U631" i="15"/>
  <c r="H631" i="15"/>
  <c r="F631" i="15"/>
  <c r="Y630" i="15"/>
  <c r="W630" i="15"/>
  <c r="U630" i="15"/>
  <c r="H630" i="15"/>
  <c r="F630" i="15"/>
  <c r="Y629" i="15"/>
  <c r="W629" i="15"/>
  <c r="U629" i="15"/>
  <c r="H629" i="15"/>
  <c r="F629" i="15"/>
  <c r="Y628" i="15"/>
  <c r="W628" i="15"/>
  <c r="U628" i="15"/>
  <c r="H628" i="15"/>
  <c r="F628" i="15"/>
  <c r="Y627" i="15"/>
  <c r="W627" i="15"/>
  <c r="U627" i="15"/>
  <c r="H627" i="15"/>
  <c r="F627" i="15"/>
  <c r="Y626" i="15"/>
  <c r="W626" i="15"/>
  <c r="U626" i="15"/>
  <c r="H626" i="15"/>
  <c r="F626" i="15"/>
  <c r="Y625" i="15"/>
  <c r="W625" i="15"/>
  <c r="U625" i="15"/>
  <c r="H625" i="15"/>
  <c r="F625" i="15"/>
  <c r="Y624" i="15"/>
  <c r="W624" i="15"/>
  <c r="U624" i="15"/>
  <c r="H624" i="15"/>
  <c r="F624" i="15"/>
  <c r="Y623" i="15"/>
  <c r="W623" i="15"/>
  <c r="U623" i="15"/>
  <c r="H623" i="15"/>
  <c r="F623" i="15"/>
  <c r="Y622" i="15"/>
  <c r="W622" i="15"/>
  <c r="U622" i="15"/>
  <c r="H622" i="15"/>
  <c r="F622" i="15"/>
  <c r="AE620" i="15"/>
  <c r="AD620" i="15"/>
  <c r="AC620" i="15"/>
  <c r="AB620" i="15"/>
  <c r="AA620" i="15"/>
  <c r="Z620" i="15"/>
  <c r="X620" i="15"/>
  <c r="Y620" i="15" s="1"/>
  <c r="U620" i="15"/>
  <c r="T620" i="15"/>
  <c r="S620" i="15"/>
  <c r="R620" i="15"/>
  <c r="Q620" i="15"/>
  <c r="P620" i="15"/>
  <c r="O620" i="15"/>
  <c r="N620" i="15"/>
  <c r="M620" i="15"/>
  <c r="L620" i="15"/>
  <c r="K620" i="15"/>
  <c r="J620" i="15"/>
  <c r="I620" i="15"/>
  <c r="G620" i="15"/>
  <c r="E620" i="15"/>
  <c r="D620" i="15"/>
  <c r="C620" i="15"/>
  <c r="Y619" i="15"/>
  <c r="W619" i="15"/>
  <c r="U619" i="15"/>
  <c r="H619" i="15"/>
  <c r="F619" i="15"/>
  <c r="Y618" i="15"/>
  <c r="V618" i="15"/>
  <c r="W618" i="15" s="1"/>
  <c r="U618" i="15"/>
  <c r="H618" i="15"/>
  <c r="F618" i="15"/>
  <c r="Y617" i="15"/>
  <c r="W617" i="15"/>
  <c r="U617" i="15"/>
  <c r="H617" i="15"/>
  <c r="F617" i="15"/>
  <c r="Y616" i="15"/>
  <c r="W616" i="15"/>
  <c r="V616" i="15"/>
  <c r="U616" i="15"/>
  <c r="H616" i="15"/>
  <c r="F616" i="15"/>
  <c r="Y615" i="15"/>
  <c r="W615" i="15"/>
  <c r="U615" i="15"/>
  <c r="H615" i="15"/>
  <c r="F615" i="15"/>
  <c r="Y614" i="15"/>
  <c r="V614" i="15"/>
  <c r="W614" i="15" s="1"/>
  <c r="U614" i="15"/>
  <c r="H614" i="15"/>
  <c r="F614" i="15"/>
  <c r="Y613" i="15"/>
  <c r="W613" i="15"/>
  <c r="U613" i="15"/>
  <c r="H613" i="15"/>
  <c r="F613" i="15"/>
  <c r="Y612" i="15"/>
  <c r="W612" i="15"/>
  <c r="U612" i="15"/>
  <c r="H612" i="15"/>
  <c r="F612" i="15"/>
  <c r="Y611" i="15"/>
  <c r="V611" i="15"/>
  <c r="W611" i="15" s="1"/>
  <c r="U611" i="15"/>
  <c r="H611" i="15"/>
  <c r="F611" i="15"/>
  <c r="Y610" i="15"/>
  <c r="W610" i="15"/>
  <c r="U610" i="15"/>
  <c r="H610" i="15"/>
  <c r="F610" i="15"/>
  <c r="Y609" i="15"/>
  <c r="W609" i="15"/>
  <c r="U609" i="15"/>
  <c r="H609" i="15"/>
  <c r="F609" i="15"/>
  <c r="Y608" i="15"/>
  <c r="V608" i="15"/>
  <c r="W608" i="15" s="1"/>
  <c r="U608" i="15"/>
  <c r="H608" i="15"/>
  <c r="F608" i="15"/>
  <c r="Y607" i="15"/>
  <c r="V607" i="15"/>
  <c r="W607" i="15" s="1"/>
  <c r="U607" i="15"/>
  <c r="H607" i="15"/>
  <c r="F607" i="15"/>
  <c r="Y606" i="15"/>
  <c r="V606" i="15"/>
  <c r="W606" i="15" s="1"/>
  <c r="U606" i="15"/>
  <c r="H606" i="15"/>
  <c r="F606" i="15"/>
  <c r="Y605" i="15"/>
  <c r="V605" i="15"/>
  <c r="W605" i="15" s="1"/>
  <c r="U605" i="15"/>
  <c r="H605" i="15"/>
  <c r="F605" i="15"/>
  <c r="Y604" i="15"/>
  <c r="V604" i="15"/>
  <c r="W604" i="15" s="1"/>
  <c r="U604" i="15"/>
  <c r="H604" i="15"/>
  <c r="F604" i="15"/>
  <c r="Y603" i="15"/>
  <c r="V603" i="15"/>
  <c r="W603" i="15" s="1"/>
  <c r="U603" i="15"/>
  <c r="H603" i="15"/>
  <c r="F603" i="15"/>
  <c r="Y602" i="15"/>
  <c r="V602" i="15"/>
  <c r="W602" i="15" s="1"/>
  <c r="U602" i="15"/>
  <c r="H602" i="15"/>
  <c r="F602" i="15"/>
  <c r="Y601" i="15"/>
  <c r="V601" i="15"/>
  <c r="W601" i="15" s="1"/>
  <c r="U601" i="15"/>
  <c r="H601" i="15"/>
  <c r="F601" i="15"/>
  <c r="Y600" i="15"/>
  <c r="V600" i="15"/>
  <c r="W600" i="15" s="1"/>
  <c r="U600" i="15"/>
  <c r="H600" i="15"/>
  <c r="F600" i="15"/>
  <c r="Y599" i="15"/>
  <c r="V599" i="15"/>
  <c r="W599" i="15" s="1"/>
  <c r="U599" i="15"/>
  <c r="H599" i="15"/>
  <c r="F599" i="15"/>
  <c r="Y598" i="15"/>
  <c r="V598" i="15"/>
  <c r="W598" i="15" s="1"/>
  <c r="U598" i="15"/>
  <c r="H598" i="15"/>
  <c r="F598" i="15"/>
  <c r="Y597" i="15"/>
  <c r="V597" i="15"/>
  <c r="W597" i="15" s="1"/>
  <c r="U597" i="15"/>
  <c r="H597" i="15"/>
  <c r="F597" i="15"/>
  <c r="Y596" i="15"/>
  <c r="V596" i="15"/>
  <c r="W596" i="15" s="1"/>
  <c r="U596" i="15"/>
  <c r="H596" i="15"/>
  <c r="F596" i="15"/>
  <c r="Y595" i="15"/>
  <c r="V595" i="15"/>
  <c r="U595" i="15"/>
  <c r="H595" i="15"/>
  <c r="F595" i="15"/>
  <c r="AE593" i="15"/>
  <c r="AD593" i="15"/>
  <c r="AC593" i="15"/>
  <c r="AB593" i="15"/>
  <c r="AA593" i="15"/>
  <c r="Z593" i="15"/>
  <c r="X593" i="15"/>
  <c r="V593" i="15"/>
  <c r="T593" i="15"/>
  <c r="S593" i="15"/>
  <c r="R593" i="15"/>
  <c r="Q593" i="15"/>
  <c r="P593" i="15"/>
  <c r="O593" i="15"/>
  <c r="N593" i="15"/>
  <c r="M593" i="15"/>
  <c r="L593" i="15"/>
  <c r="K593" i="15"/>
  <c r="J593" i="15"/>
  <c r="I593" i="15"/>
  <c r="G593" i="15"/>
  <c r="H593" i="15" s="1"/>
  <c r="E593" i="15"/>
  <c r="Y593" i="15" s="1"/>
  <c r="D593" i="15"/>
  <c r="C593" i="15"/>
  <c r="Y592" i="15"/>
  <c r="W592" i="15"/>
  <c r="U592" i="15"/>
  <c r="H592" i="15"/>
  <c r="F592" i="15"/>
  <c r="Y591" i="15"/>
  <c r="W591" i="15"/>
  <c r="U591" i="15"/>
  <c r="H591" i="15"/>
  <c r="F591" i="15"/>
  <c r="Y590" i="15"/>
  <c r="W590" i="15"/>
  <c r="U590" i="15"/>
  <c r="H590" i="15"/>
  <c r="F590" i="15"/>
  <c r="Y589" i="15"/>
  <c r="W589" i="15"/>
  <c r="U589" i="15"/>
  <c r="H589" i="15"/>
  <c r="F589" i="15"/>
  <c r="Y588" i="15"/>
  <c r="W588" i="15"/>
  <c r="U588" i="15"/>
  <c r="H588" i="15"/>
  <c r="F588" i="15"/>
  <c r="Y587" i="15"/>
  <c r="W587" i="15"/>
  <c r="U587" i="15"/>
  <c r="H587" i="15"/>
  <c r="F587" i="15"/>
  <c r="AE585" i="15"/>
  <c r="AD585" i="15"/>
  <c r="AC585" i="15"/>
  <c r="AB585" i="15"/>
  <c r="AA585" i="15"/>
  <c r="Z585" i="15"/>
  <c r="X585" i="15"/>
  <c r="T585" i="15"/>
  <c r="S585" i="15"/>
  <c r="R585" i="15"/>
  <c r="Q585" i="15"/>
  <c r="P585" i="15"/>
  <c r="O585" i="15"/>
  <c r="N585" i="15"/>
  <c r="M585" i="15"/>
  <c r="L585" i="15"/>
  <c r="K585" i="15"/>
  <c r="J585" i="15"/>
  <c r="I585" i="15"/>
  <c r="G585" i="15"/>
  <c r="E585" i="15"/>
  <c r="D585" i="15"/>
  <c r="C585" i="15"/>
  <c r="F585" i="15" s="1"/>
  <c r="Y584" i="15"/>
  <c r="W584" i="15"/>
  <c r="U584" i="15"/>
  <c r="H584" i="15"/>
  <c r="F584" i="15"/>
  <c r="Y583" i="15"/>
  <c r="V583" i="15"/>
  <c r="W583" i="15" s="1"/>
  <c r="U583" i="15"/>
  <c r="H583" i="15"/>
  <c r="F583" i="15"/>
  <c r="Y582" i="15"/>
  <c r="V582" i="15"/>
  <c r="W582" i="15" s="1"/>
  <c r="U582" i="15"/>
  <c r="H582" i="15"/>
  <c r="F582" i="15"/>
  <c r="Y581" i="15"/>
  <c r="V581" i="15"/>
  <c r="W581" i="15" s="1"/>
  <c r="U581" i="15"/>
  <c r="H581" i="15"/>
  <c r="F581" i="15"/>
  <c r="Y580" i="15"/>
  <c r="V580" i="15"/>
  <c r="W580" i="15" s="1"/>
  <c r="U580" i="15"/>
  <c r="H580" i="15"/>
  <c r="F580" i="15"/>
  <c r="Y579" i="15"/>
  <c r="V579" i="15"/>
  <c r="W579" i="15" s="1"/>
  <c r="U579" i="15"/>
  <c r="H579" i="15"/>
  <c r="F579" i="15"/>
  <c r="Y578" i="15"/>
  <c r="V578" i="15"/>
  <c r="W578" i="15" s="1"/>
  <c r="U578" i="15"/>
  <c r="H578" i="15"/>
  <c r="F578" i="15"/>
  <c r="Y577" i="15"/>
  <c r="V577" i="15"/>
  <c r="W577" i="15" s="1"/>
  <c r="U577" i="15"/>
  <c r="H577" i="15"/>
  <c r="F577" i="15"/>
  <c r="Y576" i="15"/>
  <c r="W576" i="15"/>
  <c r="U576" i="15"/>
  <c r="H576" i="15"/>
  <c r="F576" i="15"/>
  <c r="Y575" i="15"/>
  <c r="V575" i="15"/>
  <c r="W575" i="15" s="1"/>
  <c r="U575" i="15"/>
  <c r="H575" i="15"/>
  <c r="F575" i="15"/>
  <c r="Y574" i="15"/>
  <c r="V574" i="15"/>
  <c r="W574" i="15" s="1"/>
  <c r="U574" i="15"/>
  <c r="H574" i="15"/>
  <c r="F574" i="15"/>
  <c r="Y573" i="15"/>
  <c r="V573" i="15"/>
  <c r="W573" i="15" s="1"/>
  <c r="U573" i="15"/>
  <c r="H573" i="15"/>
  <c r="F573" i="15"/>
  <c r="Y572" i="15"/>
  <c r="V572" i="15"/>
  <c r="W572" i="15" s="1"/>
  <c r="U572" i="15"/>
  <c r="H572" i="15"/>
  <c r="F572" i="15"/>
  <c r="Y571" i="15"/>
  <c r="V571" i="15"/>
  <c r="W571" i="15" s="1"/>
  <c r="U571" i="15"/>
  <c r="H571" i="15"/>
  <c r="F571" i="15"/>
  <c r="Y570" i="15"/>
  <c r="V570" i="15"/>
  <c r="W570" i="15" s="1"/>
  <c r="U570" i="15"/>
  <c r="H570" i="15"/>
  <c r="F570" i="15"/>
  <c r="Y569" i="15"/>
  <c r="W569" i="15"/>
  <c r="U569" i="15"/>
  <c r="H569" i="15"/>
  <c r="F569" i="15"/>
  <c r="Y568" i="15"/>
  <c r="W568" i="15"/>
  <c r="V568" i="15"/>
  <c r="U568" i="15"/>
  <c r="H568" i="15"/>
  <c r="F568" i="15"/>
  <c r="Y567" i="15"/>
  <c r="V567" i="15"/>
  <c r="V585" i="15" s="1"/>
  <c r="W585" i="15" s="1"/>
  <c r="U567" i="15"/>
  <c r="H567" i="15"/>
  <c r="F567" i="15"/>
  <c r="AE565" i="15"/>
  <c r="AD565" i="15"/>
  <c r="AC565" i="15"/>
  <c r="AB565" i="15"/>
  <c r="AA565" i="15"/>
  <c r="Z565" i="15"/>
  <c r="X565" i="15"/>
  <c r="V565" i="15"/>
  <c r="T565" i="15"/>
  <c r="S565" i="15"/>
  <c r="R565" i="15"/>
  <c r="Q565" i="15"/>
  <c r="P565" i="15"/>
  <c r="O565" i="15"/>
  <c r="N565" i="15"/>
  <c r="M565" i="15"/>
  <c r="L565" i="15"/>
  <c r="K565" i="15"/>
  <c r="J565" i="15"/>
  <c r="I565" i="15"/>
  <c r="H565" i="15"/>
  <c r="G565" i="15"/>
  <c r="F565" i="15"/>
  <c r="E565" i="15"/>
  <c r="D565" i="15"/>
  <c r="C565" i="15"/>
  <c r="Y564" i="15"/>
  <c r="W564" i="15"/>
  <c r="U564" i="15"/>
  <c r="H564" i="15"/>
  <c r="F564" i="15"/>
  <c r="Y563" i="15"/>
  <c r="W563" i="15"/>
  <c r="U563" i="15"/>
  <c r="H563" i="15"/>
  <c r="F563" i="15"/>
  <c r="Y562" i="15"/>
  <c r="W562" i="15"/>
  <c r="U562" i="15"/>
  <c r="H562" i="15"/>
  <c r="F562" i="15"/>
  <c r="Y561" i="15"/>
  <c r="W561" i="15"/>
  <c r="U561" i="15"/>
  <c r="H561" i="15"/>
  <c r="F561" i="15"/>
  <c r="Y560" i="15"/>
  <c r="W560" i="15"/>
  <c r="U560" i="15"/>
  <c r="H560" i="15"/>
  <c r="F560" i="15"/>
  <c r="Y559" i="15"/>
  <c r="W559" i="15"/>
  <c r="U559" i="15"/>
  <c r="H559" i="15"/>
  <c r="F559" i="15"/>
  <c r="Y558" i="15"/>
  <c r="W558" i="15"/>
  <c r="U558" i="15"/>
  <c r="H558" i="15"/>
  <c r="F558" i="15"/>
  <c r="Y557" i="15"/>
  <c r="W557" i="15"/>
  <c r="U557" i="15"/>
  <c r="H557" i="15"/>
  <c r="F557" i="15"/>
  <c r="Y556" i="15"/>
  <c r="W556" i="15"/>
  <c r="U556" i="15"/>
  <c r="H556" i="15"/>
  <c r="F556" i="15"/>
  <c r="Y555" i="15"/>
  <c r="W555" i="15"/>
  <c r="U555" i="15"/>
  <c r="H555" i="15"/>
  <c r="F555" i="15"/>
  <c r="Y554" i="15"/>
  <c r="W554" i="15"/>
  <c r="U554" i="15"/>
  <c r="U565" i="15" s="1"/>
  <c r="H554" i="15"/>
  <c r="F554" i="15"/>
  <c r="AE552" i="15"/>
  <c r="AD552" i="15"/>
  <c r="AC552" i="15"/>
  <c r="AB552" i="15"/>
  <c r="AA552" i="15"/>
  <c r="Z552" i="15"/>
  <c r="X552" i="15"/>
  <c r="T552" i="15"/>
  <c r="S552" i="15"/>
  <c r="R552" i="15"/>
  <c r="Q552" i="15"/>
  <c r="P552" i="15"/>
  <c r="O552" i="15"/>
  <c r="N552" i="15"/>
  <c r="M552" i="15"/>
  <c r="L552" i="15"/>
  <c r="K552" i="15"/>
  <c r="J552" i="15"/>
  <c r="I552" i="15"/>
  <c r="H552" i="15"/>
  <c r="G552" i="15"/>
  <c r="F552" i="15"/>
  <c r="E552" i="15"/>
  <c r="D552" i="15"/>
  <c r="C552" i="15"/>
  <c r="Y551" i="15"/>
  <c r="V551" i="15"/>
  <c r="W551" i="15" s="1"/>
  <c r="U551" i="15"/>
  <c r="H551" i="15"/>
  <c r="F551" i="15"/>
  <c r="Y550" i="15"/>
  <c r="V550" i="15"/>
  <c r="W550" i="15" s="1"/>
  <c r="U550" i="15"/>
  <c r="H550" i="15"/>
  <c r="F550" i="15"/>
  <c r="Y549" i="15"/>
  <c r="V549" i="15"/>
  <c r="W549" i="15" s="1"/>
  <c r="U549" i="15"/>
  <c r="H549" i="15"/>
  <c r="F549" i="15"/>
  <c r="Y548" i="15"/>
  <c r="V548" i="15"/>
  <c r="W548" i="15" s="1"/>
  <c r="U548" i="15"/>
  <c r="H548" i="15"/>
  <c r="F548" i="15"/>
  <c r="Y547" i="15"/>
  <c r="V547" i="15"/>
  <c r="W547" i="15" s="1"/>
  <c r="U547" i="15"/>
  <c r="H547" i="15"/>
  <c r="F547" i="15"/>
  <c r="Y546" i="15"/>
  <c r="V546" i="15"/>
  <c r="W546" i="15" s="1"/>
  <c r="U546" i="15"/>
  <c r="H546" i="15"/>
  <c r="F546" i="15"/>
  <c r="Y545" i="15"/>
  <c r="W545" i="15"/>
  <c r="U545" i="15"/>
  <c r="H545" i="15"/>
  <c r="F545" i="15"/>
  <c r="Y544" i="15"/>
  <c r="W544" i="15"/>
  <c r="U544" i="15"/>
  <c r="H544" i="15"/>
  <c r="F544" i="15"/>
  <c r="Y543" i="15"/>
  <c r="V543" i="15"/>
  <c r="W543" i="15" s="1"/>
  <c r="U543" i="15"/>
  <c r="H543" i="15"/>
  <c r="F543" i="15"/>
  <c r="Y542" i="15"/>
  <c r="V542" i="15"/>
  <c r="W542" i="15" s="1"/>
  <c r="U542" i="15"/>
  <c r="H542" i="15"/>
  <c r="F542" i="15"/>
  <c r="Y541" i="15"/>
  <c r="V541" i="15"/>
  <c r="W541" i="15" s="1"/>
  <c r="U541" i="15"/>
  <c r="H541" i="15"/>
  <c r="F541" i="15"/>
  <c r="Y540" i="15"/>
  <c r="V540" i="15"/>
  <c r="W540" i="15" s="1"/>
  <c r="U540" i="15"/>
  <c r="H540" i="15"/>
  <c r="F540" i="15"/>
  <c r="Y539" i="15"/>
  <c r="V539" i="15"/>
  <c r="W539" i="15" s="1"/>
  <c r="U539" i="15"/>
  <c r="H539" i="15"/>
  <c r="F539" i="15"/>
  <c r="Y538" i="15"/>
  <c r="V538" i="15"/>
  <c r="W538" i="15" s="1"/>
  <c r="U538" i="15"/>
  <c r="H538" i="15"/>
  <c r="F538" i="15"/>
  <c r="Y537" i="15"/>
  <c r="V537" i="15"/>
  <c r="W537" i="15" s="1"/>
  <c r="U537" i="15"/>
  <c r="H537" i="15"/>
  <c r="F537" i="15"/>
  <c r="Y536" i="15"/>
  <c r="V536" i="15"/>
  <c r="W536" i="15" s="1"/>
  <c r="U536" i="15"/>
  <c r="H536" i="15"/>
  <c r="F536" i="15"/>
  <c r="Y535" i="15"/>
  <c r="V535" i="15"/>
  <c r="W535" i="15" s="1"/>
  <c r="U535" i="15"/>
  <c r="H535" i="15"/>
  <c r="F535" i="15"/>
  <c r="Y534" i="15"/>
  <c r="V534" i="15"/>
  <c r="W534" i="15" s="1"/>
  <c r="U534" i="15"/>
  <c r="H534" i="15"/>
  <c r="F534" i="15"/>
  <c r="Y533" i="15"/>
  <c r="V533" i="15"/>
  <c r="U533" i="15"/>
  <c r="H533" i="15"/>
  <c r="F533" i="15"/>
  <c r="AE531" i="15"/>
  <c r="AD531" i="15"/>
  <c r="AC531" i="15"/>
  <c r="AB531" i="15"/>
  <c r="AA531" i="15"/>
  <c r="Z531" i="15"/>
  <c r="X531" i="15"/>
  <c r="V531" i="15"/>
  <c r="T531" i="15"/>
  <c r="S531" i="15"/>
  <c r="R531" i="15"/>
  <c r="Q531" i="15"/>
  <c r="P531" i="15"/>
  <c r="O531" i="15"/>
  <c r="N531" i="15"/>
  <c r="M531" i="15"/>
  <c r="L531" i="15"/>
  <c r="K531" i="15"/>
  <c r="J531" i="15"/>
  <c r="I531" i="15"/>
  <c r="G531" i="15"/>
  <c r="H531" i="15" s="1"/>
  <c r="E531" i="15"/>
  <c r="F531" i="15" s="1"/>
  <c r="D531" i="15"/>
  <c r="C531" i="15"/>
  <c r="Y530" i="15"/>
  <c r="W530" i="15"/>
  <c r="U530" i="15"/>
  <c r="H530" i="15"/>
  <c r="F530" i="15"/>
  <c r="Y529" i="15"/>
  <c r="W529" i="15"/>
  <c r="U529" i="15"/>
  <c r="H529" i="15"/>
  <c r="F529" i="15"/>
  <c r="Y528" i="15"/>
  <c r="W528" i="15"/>
  <c r="U528" i="15"/>
  <c r="H528" i="15"/>
  <c r="F528" i="15"/>
  <c r="Y527" i="15"/>
  <c r="W527" i="15"/>
  <c r="U527" i="15"/>
  <c r="H527" i="15"/>
  <c r="F527" i="15"/>
  <c r="Y526" i="15"/>
  <c r="W526" i="15"/>
  <c r="U526" i="15"/>
  <c r="H526" i="15"/>
  <c r="F526" i="15"/>
  <c r="Y525" i="15"/>
  <c r="W525" i="15"/>
  <c r="U525" i="15"/>
  <c r="H525" i="15"/>
  <c r="F525" i="15"/>
  <c r="Y524" i="15"/>
  <c r="W524" i="15"/>
  <c r="U524" i="15"/>
  <c r="H524" i="15"/>
  <c r="F524" i="15"/>
  <c r="Y523" i="15"/>
  <c r="W523" i="15"/>
  <c r="U523" i="15"/>
  <c r="H523" i="15"/>
  <c r="F523" i="15"/>
  <c r="Y522" i="15"/>
  <c r="W522" i="15"/>
  <c r="U522" i="15"/>
  <c r="H522" i="15"/>
  <c r="F522" i="15"/>
  <c r="Y521" i="15"/>
  <c r="W521" i="15"/>
  <c r="U521" i="15"/>
  <c r="H521" i="15"/>
  <c r="F521" i="15"/>
  <c r="Y520" i="15"/>
  <c r="W520" i="15"/>
  <c r="U520" i="15"/>
  <c r="H520" i="15"/>
  <c r="F520" i="15"/>
  <c r="Y519" i="15"/>
  <c r="W519" i="15"/>
  <c r="U519" i="15"/>
  <c r="H519" i="15"/>
  <c r="F519" i="15"/>
  <c r="Y518" i="15"/>
  <c r="W518" i="15"/>
  <c r="U518" i="15"/>
  <c r="H518" i="15"/>
  <c r="F518" i="15"/>
  <c r="Y517" i="15"/>
  <c r="W517" i="15"/>
  <c r="U517" i="15"/>
  <c r="H517" i="15"/>
  <c r="F517" i="15"/>
  <c r="Y516" i="15"/>
  <c r="W516" i="15"/>
  <c r="U516" i="15"/>
  <c r="H516" i="15"/>
  <c r="F516" i="15"/>
  <c r="Y515" i="15"/>
  <c r="W515" i="15"/>
  <c r="U515" i="15"/>
  <c r="H515" i="15"/>
  <c r="F515" i="15"/>
  <c r="Y514" i="15"/>
  <c r="W514" i="15"/>
  <c r="U514" i="15"/>
  <c r="H514" i="15"/>
  <c r="F514" i="15"/>
  <c r="Y513" i="15"/>
  <c r="W513" i="15"/>
  <c r="U513" i="15"/>
  <c r="H513" i="15"/>
  <c r="F513" i="15"/>
  <c r="AE511" i="15"/>
  <c r="AD511" i="15"/>
  <c r="AC511" i="15"/>
  <c r="AB511" i="15"/>
  <c r="AA511" i="15"/>
  <c r="Z511" i="15"/>
  <c r="X511" i="15"/>
  <c r="V511" i="15"/>
  <c r="T511" i="15"/>
  <c r="S511" i="15"/>
  <c r="R511" i="15"/>
  <c r="Q511" i="15"/>
  <c r="P511" i="15"/>
  <c r="O511" i="15"/>
  <c r="N511" i="15"/>
  <c r="M511" i="15"/>
  <c r="L511" i="15"/>
  <c r="K511" i="15"/>
  <c r="J511" i="15"/>
  <c r="I511" i="15"/>
  <c r="G511" i="15"/>
  <c r="H511" i="15" s="1"/>
  <c r="E511" i="15"/>
  <c r="D511" i="15"/>
  <c r="C511" i="15"/>
  <c r="Y510" i="15"/>
  <c r="W510" i="15"/>
  <c r="U510" i="15"/>
  <c r="H510" i="15"/>
  <c r="F510" i="15"/>
  <c r="Y509" i="15"/>
  <c r="W509" i="15"/>
  <c r="U509" i="15"/>
  <c r="H509" i="15"/>
  <c r="F509" i="15"/>
  <c r="Y508" i="15"/>
  <c r="W508" i="15"/>
  <c r="U508" i="15"/>
  <c r="H508" i="15"/>
  <c r="F508" i="15"/>
  <c r="Y507" i="15"/>
  <c r="W507" i="15"/>
  <c r="U507" i="15"/>
  <c r="H507" i="15"/>
  <c r="F507" i="15"/>
  <c r="AE505" i="15"/>
  <c r="AD505" i="15"/>
  <c r="AC505" i="15"/>
  <c r="AB505" i="15"/>
  <c r="AA505" i="15"/>
  <c r="Z505" i="15"/>
  <c r="X505" i="15"/>
  <c r="T505" i="15"/>
  <c r="S505" i="15"/>
  <c r="R505" i="15"/>
  <c r="Q505" i="15"/>
  <c r="P505" i="15"/>
  <c r="O505" i="15"/>
  <c r="U505" i="15" s="1"/>
  <c r="N505" i="15"/>
  <c r="M505" i="15"/>
  <c r="L505" i="15"/>
  <c r="K505" i="15"/>
  <c r="J505" i="15"/>
  <c r="I505" i="15"/>
  <c r="G505" i="15"/>
  <c r="E505" i="15"/>
  <c r="F505" i="15" s="1"/>
  <c r="D505" i="15"/>
  <c r="C505" i="15"/>
  <c r="Y504" i="15"/>
  <c r="V504" i="15"/>
  <c r="W504" i="15" s="1"/>
  <c r="U504" i="15"/>
  <c r="H504" i="15"/>
  <c r="F504" i="15"/>
  <c r="Y503" i="15"/>
  <c r="V503" i="15"/>
  <c r="W503" i="15" s="1"/>
  <c r="U503" i="15"/>
  <c r="H503" i="15"/>
  <c r="F503" i="15"/>
  <c r="Y502" i="15"/>
  <c r="V502" i="15"/>
  <c r="W502" i="15" s="1"/>
  <c r="U502" i="15"/>
  <c r="H502" i="15"/>
  <c r="F502" i="15"/>
  <c r="Y501" i="15"/>
  <c r="V501" i="15"/>
  <c r="W501" i="15" s="1"/>
  <c r="U501" i="15"/>
  <c r="H501" i="15"/>
  <c r="F501" i="15"/>
  <c r="Y500" i="15"/>
  <c r="V500" i="15"/>
  <c r="W500" i="15" s="1"/>
  <c r="U500" i="15"/>
  <c r="H500" i="15"/>
  <c r="F500" i="15"/>
  <c r="Y499" i="15"/>
  <c r="V499" i="15"/>
  <c r="W499" i="15" s="1"/>
  <c r="U499" i="15"/>
  <c r="H499" i="15"/>
  <c r="F499" i="15"/>
  <c r="Y498" i="15"/>
  <c r="W498" i="15"/>
  <c r="U498" i="15"/>
  <c r="H498" i="15"/>
  <c r="F498" i="15"/>
  <c r="Y497" i="15"/>
  <c r="W497" i="15"/>
  <c r="U497" i="15"/>
  <c r="H497" i="15"/>
  <c r="F497" i="15"/>
  <c r="Y496" i="15"/>
  <c r="W496" i="15"/>
  <c r="V496" i="15"/>
  <c r="U496" i="15"/>
  <c r="H496" i="15"/>
  <c r="F496" i="15"/>
  <c r="Y495" i="15"/>
  <c r="V495" i="15"/>
  <c r="W495" i="15" s="1"/>
  <c r="U495" i="15"/>
  <c r="H495" i="15"/>
  <c r="F495" i="15"/>
  <c r="Y494" i="15"/>
  <c r="W494" i="15"/>
  <c r="V494" i="15"/>
  <c r="U494" i="15"/>
  <c r="H494" i="15"/>
  <c r="F494" i="15"/>
  <c r="Y493" i="15"/>
  <c r="V493" i="15"/>
  <c r="W493" i="15" s="1"/>
  <c r="U493" i="15"/>
  <c r="H493" i="15"/>
  <c r="F493" i="15"/>
  <c r="Y492" i="15"/>
  <c r="W492" i="15"/>
  <c r="V492" i="15"/>
  <c r="U492" i="15"/>
  <c r="H492" i="15"/>
  <c r="F492" i="15"/>
  <c r="Y491" i="15"/>
  <c r="W491" i="15"/>
  <c r="V491" i="15"/>
  <c r="U491" i="15"/>
  <c r="H491" i="15"/>
  <c r="F491" i="15"/>
  <c r="Y490" i="15"/>
  <c r="W490" i="15"/>
  <c r="V490" i="15"/>
  <c r="U490" i="15"/>
  <c r="H490" i="15"/>
  <c r="F490" i="15"/>
  <c r="Y489" i="15"/>
  <c r="W489" i="15"/>
  <c r="U489" i="15"/>
  <c r="H489" i="15"/>
  <c r="F489" i="15"/>
  <c r="Y488" i="15"/>
  <c r="W488" i="15"/>
  <c r="U488" i="15"/>
  <c r="H488" i="15"/>
  <c r="F488" i="15"/>
  <c r="Y487" i="15"/>
  <c r="W487" i="15"/>
  <c r="V487" i="15"/>
  <c r="U487" i="15"/>
  <c r="H487" i="15"/>
  <c r="F487" i="15"/>
  <c r="Y486" i="15"/>
  <c r="V486" i="15"/>
  <c r="W486" i="15" s="1"/>
  <c r="U486" i="15"/>
  <c r="H486" i="15"/>
  <c r="F486" i="15"/>
  <c r="Y485" i="15"/>
  <c r="W485" i="15"/>
  <c r="V485" i="15"/>
  <c r="U485" i="15"/>
  <c r="H485" i="15"/>
  <c r="F485" i="15"/>
  <c r="Y484" i="15"/>
  <c r="W484" i="15"/>
  <c r="V484" i="15"/>
  <c r="U484" i="15"/>
  <c r="H484" i="15"/>
  <c r="F484" i="15"/>
  <c r="AE482" i="15"/>
  <c r="AD482" i="15"/>
  <c r="AC482" i="15"/>
  <c r="AB482" i="15"/>
  <c r="AA482" i="15"/>
  <c r="Z482" i="15"/>
  <c r="X482" i="15"/>
  <c r="V482" i="15"/>
  <c r="T482" i="15"/>
  <c r="S482" i="15"/>
  <c r="R482" i="15"/>
  <c r="Q482" i="15"/>
  <c r="P482" i="15"/>
  <c r="O482" i="15"/>
  <c r="N482" i="15"/>
  <c r="M482" i="15"/>
  <c r="L482" i="15"/>
  <c r="K482" i="15"/>
  <c r="J482" i="15"/>
  <c r="I482" i="15"/>
  <c r="G482" i="15"/>
  <c r="E482" i="15"/>
  <c r="F482" i="15" s="1"/>
  <c r="D482" i="15"/>
  <c r="C482" i="15"/>
  <c r="Y481" i="15"/>
  <c r="W481" i="15"/>
  <c r="U481" i="15"/>
  <c r="H481" i="15"/>
  <c r="F481" i="15"/>
  <c r="Y480" i="15"/>
  <c r="W480" i="15"/>
  <c r="U480" i="15"/>
  <c r="H480" i="15"/>
  <c r="F480" i="15"/>
  <c r="Y479" i="15"/>
  <c r="W479" i="15"/>
  <c r="U479" i="15"/>
  <c r="H479" i="15"/>
  <c r="F479" i="15"/>
  <c r="Y478" i="15"/>
  <c r="W478" i="15"/>
  <c r="U478" i="15"/>
  <c r="H478" i="15"/>
  <c r="F478" i="15"/>
  <c r="Y477" i="15"/>
  <c r="W477" i="15"/>
  <c r="U477" i="15"/>
  <c r="H477" i="15"/>
  <c r="F477" i="15"/>
  <c r="Y476" i="15"/>
  <c r="W476" i="15"/>
  <c r="U476" i="15"/>
  <c r="H476" i="15"/>
  <c r="F476" i="15"/>
  <c r="Y475" i="15"/>
  <c r="W475" i="15"/>
  <c r="U475" i="15"/>
  <c r="H475" i="15"/>
  <c r="F475" i="15"/>
  <c r="Y474" i="15"/>
  <c r="W474" i="15"/>
  <c r="U474" i="15"/>
  <c r="H474" i="15"/>
  <c r="F474" i="15"/>
  <c r="Y473" i="15"/>
  <c r="W473" i="15"/>
  <c r="U473" i="15"/>
  <c r="H473" i="15"/>
  <c r="F473" i="15"/>
  <c r="Y472" i="15"/>
  <c r="W472" i="15"/>
  <c r="U472" i="15"/>
  <c r="H472" i="15"/>
  <c r="F472" i="15"/>
  <c r="Y471" i="15"/>
  <c r="W471" i="15"/>
  <c r="U471" i="15"/>
  <c r="H471" i="15"/>
  <c r="F471" i="15"/>
  <c r="Y470" i="15"/>
  <c r="W470" i="15"/>
  <c r="U470" i="15"/>
  <c r="H470" i="15"/>
  <c r="F470" i="15"/>
  <c r="Y469" i="15"/>
  <c r="W469" i="15"/>
  <c r="U469" i="15"/>
  <c r="H469" i="15"/>
  <c r="F469" i="15"/>
  <c r="Y468" i="15"/>
  <c r="W468" i="15"/>
  <c r="U468" i="15"/>
  <c r="H468" i="15"/>
  <c r="F468" i="15"/>
  <c r="Y467" i="15"/>
  <c r="W467" i="15"/>
  <c r="U467" i="15"/>
  <c r="H467" i="15"/>
  <c r="F467" i="15"/>
  <c r="Y466" i="15"/>
  <c r="W466" i="15"/>
  <c r="U466" i="15"/>
  <c r="H466" i="15"/>
  <c r="F466" i="15"/>
  <c r="Y465" i="15"/>
  <c r="W465" i="15"/>
  <c r="U465" i="15"/>
  <c r="H465" i="15"/>
  <c r="F465" i="15"/>
  <c r="Y464" i="15"/>
  <c r="W464" i="15"/>
  <c r="U464" i="15"/>
  <c r="H464" i="15"/>
  <c r="F464" i="15"/>
  <c r="Y463" i="15"/>
  <c r="W463" i="15"/>
  <c r="U463" i="15"/>
  <c r="H463" i="15"/>
  <c r="F463" i="15"/>
  <c r="Y462" i="15"/>
  <c r="W462" i="15"/>
  <c r="U462" i="15"/>
  <c r="H462" i="15"/>
  <c r="F462" i="15"/>
  <c r="Y461" i="15"/>
  <c r="W461" i="15"/>
  <c r="U461" i="15"/>
  <c r="H461" i="15"/>
  <c r="F461" i="15"/>
  <c r="Y460" i="15"/>
  <c r="W460" i="15"/>
  <c r="U460" i="15"/>
  <c r="H460" i="15"/>
  <c r="F460" i="15"/>
  <c r="Y459" i="15"/>
  <c r="W459" i="15"/>
  <c r="U459" i="15"/>
  <c r="H459" i="15"/>
  <c r="F459" i="15"/>
  <c r="Y458" i="15"/>
  <c r="W458" i="15"/>
  <c r="U458" i="15"/>
  <c r="H458" i="15"/>
  <c r="F458" i="15"/>
  <c r="Y457" i="15"/>
  <c r="W457" i="15"/>
  <c r="U457" i="15"/>
  <c r="H457" i="15"/>
  <c r="F457" i="15"/>
  <c r="Y456" i="15"/>
  <c r="W456" i="15"/>
  <c r="U456" i="15"/>
  <c r="H456" i="15"/>
  <c r="F456" i="15"/>
  <c r="Y455" i="15"/>
  <c r="W455" i="15"/>
  <c r="U455" i="15"/>
  <c r="H455" i="15"/>
  <c r="F455" i="15"/>
  <c r="Y454" i="15"/>
  <c r="W454" i="15"/>
  <c r="U454" i="15"/>
  <c r="H454" i="15"/>
  <c r="F454" i="15"/>
  <c r="Y453" i="15"/>
  <c r="W453" i="15"/>
  <c r="U453" i="15"/>
  <c r="H453" i="15"/>
  <c r="F453" i="15"/>
  <c r="Y452" i="15"/>
  <c r="W452" i="15"/>
  <c r="U452" i="15"/>
  <c r="H452" i="15"/>
  <c r="F452" i="15"/>
  <c r="Y451" i="15"/>
  <c r="W451" i="15"/>
  <c r="U451" i="15"/>
  <c r="H451" i="15"/>
  <c r="F451" i="15"/>
  <c r="Y450" i="15"/>
  <c r="W450" i="15"/>
  <c r="U450" i="15"/>
  <c r="H450" i="15"/>
  <c r="F450" i="15"/>
  <c r="Y449" i="15"/>
  <c r="W449" i="15"/>
  <c r="U449" i="15"/>
  <c r="H449" i="15"/>
  <c r="F449" i="15"/>
  <c r="Y448" i="15"/>
  <c r="W448" i="15"/>
  <c r="U448" i="15"/>
  <c r="H448" i="15"/>
  <c r="F448" i="15"/>
  <c r="Y447" i="15"/>
  <c r="W447" i="15"/>
  <c r="U447" i="15"/>
  <c r="H447" i="15"/>
  <c r="F447" i="15"/>
  <c r="Y446" i="15"/>
  <c r="W446" i="15"/>
  <c r="U446" i="15"/>
  <c r="H446" i="15"/>
  <c r="F446" i="15"/>
  <c r="AE444" i="15"/>
  <c r="AD444" i="15"/>
  <c r="AC444" i="15"/>
  <c r="AB444" i="15"/>
  <c r="AA444" i="15"/>
  <c r="Z444" i="15"/>
  <c r="X444" i="15"/>
  <c r="T444" i="15"/>
  <c r="S444" i="15"/>
  <c r="R444" i="15"/>
  <c r="Q444" i="15"/>
  <c r="P444" i="15"/>
  <c r="O444" i="15"/>
  <c r="U444" i="15" s="1"/>
  <c r="N444" i="15"/>
  <c r="M444" i="15"/>
  <c r="L444" i="15"/>
  <c r="K444" i="15"/>
  <c r="J444" i="15"/>
  <c r="I444" i="15"/>
  <c r="G444" i="15"/>
  <c r="E444" i="15"/>
  <c r="F444" i="15" s="1"/>
  <c r="D444" i="15"/>
  <c r="C444" i="15"/>
  <c r="Y443" i="15"/>
  <c r="V443" i="15"/>
  <c r="W443" i="15" s="1"/>
  <c r="U443" i="15"/>
  <c r="H443" i="15"/>
  <c r="F443" i="15"/>
  <c r="Y442" i="15"/>
  <c r="V442" i="15"/>
  <c r="W442" i="15" s="1"/>
  <c r="U442" i="15"/>
  <c r="H442" i="15"/>
  <c r="F442" i="15"/>
  <c r="Y441" i="15"/>
  <c r="V441" i="15"/>
  <c r="W441" i="15" s="1"/>
  <c r="U441" i="15"/>
  <c r="H441" i="15"/>
  <c r="F441" i="15"/>
  <c r="Y440" i="15"/>
  <c r="V440" i="15"/>
  <c r="W440" i="15" s="1"/>
  <c r="U440" i="15"/>
  <c r="H440" i="15"/>
  <c r="F440" i="15"/>
  <c r="Y439" i="15"/>
  <c r="V439" i="15"/>
  <c r="W439" i="15" s="1"/>
  <c r="U439" i="15"/>
  <c r="H439" i="15"/>
  <c r="F439" i="15"/>
  <c r="Y438" i="15"/>
  <c r="V438" i="15"/>
  <c r="W438" i="15" s="1"/>
  <c r="U438" i="15"/>
  <c r="H438" i="15"/>
  <c r="F438" i="15"/>
  <c r="Y437" i="15"/>
  <c r="V437" i="15"/>
  <c r="W437" i="15" s="1"/>
  <c r="U437" i="15"/>
  <c r="H437" i="15"/>
  <c r="F437" i="15"/>
  <c r="Y436" i="15"/>
  <c r="V436" i="15"/>
  <c r="W436" i="15" s="1"/>
  <c r="U436" i="15"/>
  <c r="H436" i="15"/>
  <c r="F436" i="15"/>
  <c r="Y435" i="15"/>
  <c r="V435" i="15"/>
  <c r="W435" i="15" s="1"/>
  <c r="U435" i="15"/>
  <c r="H435" i="15"/>
  <c r="F435" i="15"/>
  <c r="Y434" i="15"/>
  <c r="V434" i="15"/>
  <c r="W434" i="15" s="1"/>
  <c r="U434" i="15"/>
  <c r="H434" i="15"/>
  <c r="F434" i="15"/>
  <c r="AE432" i="15"/>
  <c r="AD432" i="15"/>
  <c r="AC432" i="15"/>
  <c r="AB432" i="15"/>
  <c r="AA432" i="15"/>
  <c r="Z432" i="15"/>
  <c r="X432" i="15"/>
  <c r="V432" i="15"/>
  <c r="T432" i="15"/>
  <c r="S432" i="15"/>
  <c r="R432" i="15"/>
  <c r="Q432" i="15"/>
  <c r="P432" i="15"/>
  <c r="O432" i="15"/>
  <c r="N432" i="15"/>
  <c r="M432" i="15"/>
  <c r="L432" i="15"/>
  <c r="K432" i="15"/>
  <c r="J432" i="15"/>
  <c r="I432" i="15"/>
  <c r="H432" i="15"/>
  <c r="G432" i="15"/>
  <c r="E432" i="15"/>
  <c r="F432" i="15" s="1"/>
  <c r="D432" i="15"/>
  <c r="C432" i="15"/>
  <c r="Y431" i="15"/>
  <c r="W431" i="15"/>
  <c r="U431" i="15"/>
  <c r="H431" i="15"/>
  <c r="F431" i="15"/>
  <c r="Y430" i="15"/>
  <c r="W430" i="15"/>
  <c r="U430" i="15"/>
  <c r="H430" i="15"/>
  <c r="F430" i="15"/>
  <c r="Y429" i="15"/>
  <c r="W429" i="15"/>
  <c r="U429" i="15"/>
  <c r="H429" i="15"/>
  <c r="F429" i="15"/>
  <c r="Y428" i="15"/>
  <c r="W428" i="15"/>
  <c r="U428" i="15"/>
  <c r="H428" i="15"/>
  <c r="F428" i="15"/>
  <c r="Y427" i="15"/>
  <c r="W427" i="15"/>
  <c r="U427" i="15"/>
  <c r="H427" i="15"/>
  <c r="F427" i="15"/>
  <c r="Y426" i="15"/>
  <c r="W426" i="15"/>
  <c r="U426" i="15"/>
  <c r="H426" i="15"/>
  <c r="F426" i="15"/>
  <c r="Y425" i="15"/>
  <c r="W425" i="15"/>
  <c r="U425" i="15"/>
  <c r="H425" i="15"/>
  <c r="F425" i="15"/>
  <c r="AE423" i="15"/>
  <c r="AD423" i="15"/>
  <c r="AC423" i="15"/>
  <c r="AB423" i="15"/>
  <c r="AA423" i="15"/>
  <c r="Z423" i="15"/>
  <c r="X423" i="15"/>
  <c r="V423" i="15"/>
  <c r="T423" i="15"/>
  <c r="S423" i="15"/>
  <c r="R423" i="15"/>
  <c r="Q423" i="15"/>
  <c r="P423" i="15"/>
  <c r="O423" i="15"/>
  <c r="N423" i="15"/>
  <c r="M423" i="15"/>
  <c r="L423" i="15"/>
  <c r="K423" i="15"/>
  <c r="J423" i="15"/>
  <c r="I423" i="15"/>
  <c r="G423" i="15"/>
  <c r="H423" i="15" s="1"/>
  <c r="E423" i="15"/>
  <c r="F423" i="15" s="1"/>
  <c r="D423" i="15"/>
  <c r="C423" i="15"/>
  <c r="Y422" i="15"/>
  <c r="W422" i="15"/>
  <c r="U422" i="15"/>
  <c r="H422" i="15"/>
  <c r="F422" i="15"/>
  <c r="Y421" i="15"/>
  <c r="W421" i="15"/>
  <c r="U421" i="15"/>
  <c r="H421" i="15"/>
  <c r="F421" i="15"/>
  <c r="Y420" i="15"/>
  <c r="W420" i="15"/>
  <c r="U420" i="15"/>
  <c r="H420" i="15"/>
  <c r="F420" i="15"/>
  <c r="Y419" i="15"/>
  <c r="W419" i="15"/>
  <c r="U419" i="15"/>
  <c r="H419" i="15"/>
  <c r="F419" i="15"/>
  <c r="Y418" i="15"/>
  <c r="W418" i="15"/>
  <c r="U418" i="15"/>
  <c r="H418" i="15"/>
  <c r="F418" i="15"/>
  <c r="Y417" i="15"/>
  <c r="W417" i="15"/>
  <c r="U417" i="15"/>
  <c r="H417" i="15"/>
  <c r="F417" i="15"/>
  <c r="Y416" i="15"/>
  <c r="W416" i="15"/>
  <c r="U416" i="15"/>
  <c r="H416" i="15"/>
  <c r="F416" i="15"/>
  <c r="Y415" i="15"/>
  <c r="W415" i="15"/>
  <c r="U415" i="15"/>
  <c r="H415" i="15"/>
  <c r="F415" i="15"/>
  <c r="Y414" i="15"/>
  <c r="W414" i="15"/>
  <c r="U414" i="15"/>
  <c r="H414" i="15"/>
  <c r="F414" i="15"/>
  <c r="Y413" i="15"/>
  <c r="W413" i="15"/>
  <c r="U413" i="15"/>
  <c r="H413" i="15"/>
  <c r="F413" i="15"/>
  <c r="Y412" i="15"/>
  <c r="W412" i="15"/>
  <c r="U412" i="15"/>
  <c r="H412" i="15"/>
  <c r="F412" i="15"/>
  <c r="Y411" i="15"/>
  <c r="W411" i="15"/>
  <c r="U411" i="15"/>
  <c r="H411" i="15"/>
  <c r="F411" i="15"/>
  <c r="Y410" i="15"/>
  <c r="W410" i="15"/>
  <c r="U410" i="15"/>
  <c r="H410" i="15"/>
  <c r="F410" i="15"/>
  <c r="Y409" i="15"/>
  <c r="W409" i="15"/>
  <c r="U409" i="15"/>
  <c r="H409" i="15"/>
  <c r="F409" i="15"/>
  <c r="Y408" i="15"/>
  <c r="W408" i="15"/>
  <c r="U408" i="15"/>
  <c r="H408" i="15"/>
  <c r="F408" i="15"/>
  <c r="Y407" i="15"/>
  <c r="W407" i="15"/>
  <c r="U407" i="15"/>
  <c r="H407" i="15"/>
  <c r="F407" i="15"/>
  <c r="Y406" i="15"/>
  <c r="W406" i="15"/>
  <c r="U406" i="15"/>
  <c r="H406" i="15"/>
  <c r="F406" i="15"/>
  <c r="Y405" i="15"/>
  <c r="W405" i="15"/>
  <c r="U405" i="15"/>
  <c r="H405" i="15"/>
  <c r="F405" i="15"/>
  <c r="Y404" i="15"/>
  <c r="W404" i="15"/>
  <c r="U404" i="15"/>
  <c r="H404" i="15"/>
  <c r="F404" i="15"/>
  <c r="Y403" i="15"/>
  <c r="W403" i="15"/>
  <c r="U403" i="15"/>
  <c r="H403" i="15"/>
  <c r="F403" i="15"/>
  <c r="Y402" i="15"/>
  <c r="W402" i="15"/>
  <c r="U402" i="15"/>
  <c r="H402" i="15"/>
  <c r="F402" i="15"/>
  <c r="Y401" i="15"/>
  <c r="W401" i="15"/>
  <c r="U401" i="15"/>
  <c r="H401" i="15"/>
  <c r="F401" i="15"/>
  <c r="Y400" i="15"/>
  <c r="W400" i="15"/>
  <c r="U400" i="15"/>
  <c r="H400" i="15"/>
  <c r="F400" i="15"/>
  <c r="Y399" i="15"/>
  <c r="W399" i="15"/>
  <c r="U399" i="15"/>
  <c r="H399" i="15"/>
  <c r="F399" i="15"/>
  <c r="Y398" i="15"/>
  <c r="W398" i="15"/>
  <c r="U398" i="15"/>
  <c r="H398" i="15"/>
  <c r="F398" i="15"/>
  <c r="Y397" i="15"/>
  <c r="W397" i="15"/>
  <c r="U397" i="15"/>
  <c r="H397" i="15"/>
  <c r="F397" i="15"/>
  <c r="Y396" i="15"/>
  <c r="W396" i="15"/>
  <c r="U396" i="15"/>
  <c r="H396" i="15"/>
  <c r="F396" i="15"/>
  <c r="Y395" i="15"/>
  <c r="W395" i="15"/>
  <c r="U395" i="15"/>
  <c r="H395" i="15"/>
  <c r="F395" i="15"/>
  <c r="Y394" i="15"/>
  <c r="W394" i="15"/>
  <c r="U394" i="15"/>
  <c r="H394" i="15"/>
  <c r="F394" i="15"/>
  <c r="Y393" i="15"/>
  <c r="W393" i="15"/>
  <c r="U393" i="15"/>
  <c r="H393" i="15"/>
  <c r="F393" i="15"/>
  <c r="Y392" i="15"/>
  <c r="W392" i="15"/>
  <c r="U392" i="15"/>
  <c r="H392" i="15"/>
  <c r="F392" i="15"/>
  <c r="Y391" i="15"/>
  <c r="W391" i="15"/>
  <c r="U391" i="15"/>
  <c r="H391" i="15"/>
  <c r="F391" i="15"/>
  <c r="Y390" i="15"/>
  <c r="W390" i="15"/>
  <c r="U390" i="15"/>
  <c r="H390" i="15"/>
  <c r="F390" i="15"/>
  <c r="Y389" i="15"/>
  <c r="W389" i="15"/>
  <c r="U389" i="15"/>
  <c r="H389" i="15"/>
  <c r="F389" i="15"/>
  <c r="Y388" i="15"/>
  <c r="W388" i="15"/>
  <c r="U388" i="15"/>
  <c r="H388" i="15"/>
  <c r="F388" i="15"/>
  <c r="Y387" i="15"/>
  <c r="W387" i="15"/>
  <c r="U387" i="15"/>
  <c r="H387" i="15"/>
  <c r="F387" i="15"/>
  <c r="Y386" i="15"/>
  <c r="W386" i="15"/>
  <c r="U386" i="15"/>
  <c r="H386" i="15"/>
  <c r="F386" i="15"/>
  <c r="Y385" i="15"/>
  <c r="W385" i="15"/>
  <c r="U385" i="15"/>
  <c r="H385" i="15"/>
  <c r="F385" i="15"/>
  <c r="Y384" i="15"/>
  <c r="W384" i="15"/>
  <c r="U384" i="15"/>
  <c r="H384" i="15"/>
  <c r="F384" i="15"/>
  <c r="Y383" i="15"/>
  <c r="W383" i="15"/>
  <c r="U383" i="15"/>
  <c r="H383" i="15"/>
  <c r="F383" i="15"/>
  <c r="AE381" i="15"/>
  <c r="AD381" i="15"/>
  <c r="AC381" i="15"/>
  <c r="AB381" i="15"/>
  <c r="AA381" i="15"/>
  <c r="Z381" i="15"/>
  <c r="X381" i="15"/>
  <c r="V381" i="15"/>
  <c r="T381" i="15"/>
  <c r="S381" i="15"/>
  <c r="R381" i="15"/>
  <c r="Q381" i="15"/>
  <c r="P381" i="15"/>
  <c r="O381" i="15"/>
  <c r="N381" i="15"/>
  <c r="M381" i="15"/>
  <c r="L381" i="15"/>
  <c r="K381" i="15"/>
  <c r="J381" i="15"/>
  <c r="I381" i="15"/>
  <c r="G381" i="15"/>
  <c r="H381" i="15" s="1"/>
  <c r="E381" i="15"/>
  <c r="F381" i="15" s="1"/>
  <c r="D381" i="15"/>
  <c r="C381" i="15"/>
  <c r="Y380" i="15"/>
  <c r="W380" i="15"/>
  <c r="U380" i="15"/>
  <c r="H380" i="15"/>
  <c r="F380" i="15"/>
  <c r="Y379" i="15"/>
  <c r="W379" i="15"/>
  <c r="U379" i="15"/>
  <c r="H379" i="15"/>
  <c r="F379" i="15"/>
  <c r="Y378" i="15"/>
  <c r="W378" i="15"/>
  <c r="U378" i="15"/>
  <c r="H378" i="15"/>
  <c r="F378" i="15"/>
  <c r="Y377" i="15"/>
  <c r="W377" i="15"/>
  <c r="U377" i="15"/>
  <c r="H377" i="15"/>
  <c r="F377" i="15"/>
  <c r="Y376" i="15"/>
  <c r="W376" i="15"/>
  <c r="U376" i="15"/>
  <c r="H376" i="15"/>
  <c r="F376" i="15"/>
  <c r="Y375" i="15"/>
  <c r="W375" i="15"/>
  <c r="U375" i="15"/>
  <c r="H375" i="15"/>
  <c r="F375" i="15"/>
  <c r="Y374" i="15"/>
  <c r="W374" i="15"/>
  <c r="U374" i="15"/>
  <c r="H374" i="15"/>
  <c r="F374" i="15"/>
  <c r="Y373" i="15"/>
  <c r="W373" i="15"/>
  <c r="U373" i="15"/>
  <c r="H373" i="15"/>
  <c r="F373" i="15"/>
  <c r="AE371" i="15"/>
  <c r="AD371" i="15"/>
  <c r="AC371" i="15"/>
  <c r="AB371" i="15"/>
  <c r="AA371" i="15"/>
  <c r="Z371" i="15"/>
  <c r="X371" i="15"/>
  <c r="V371" i="15"/>
  <c r="T371" i="15"/>
  <c r="S371" i="15"/>
  <c r="R371" i="15"/>
  <c r="Q371" i="15"/>
  <c r="P371" i="15"/>
  <c r="O371" i="15"/>
  <c r="N371" i="15"/>
  <c r="M371" i="15"/>
  <c r="L371" i="15"/>
  <c r="K371" i="15"/>
  <c r="J371" i="15"/>
  <c r="I371" i="15"/>
  <c r="G371" i="15"/>
  <c r="H371" i="15" s="1"/>
  <c r="F371" i="15"/>
  <c r="E371" i="15"/>
  <c r="D371" i="15"/>
  <c r="C371" i="15"/>
  <c r="Y370" i="15"/>
  <c r="W370" i="15"/>
  <c r="U370" i="15"/>
  <c r="H370" i="15"/>
  <c r="F370" i="15"/>
  <c r="Y369" i="15"/>
  <c r="W369" i="15"/>
  <c r="U369" i="15"/>
  <c r="H369" i="15"/>
  <c r="F369" i="15"/>
  <c r="Y368" i="15"/>
  <c r="W368" i="15"/>
  <c r="U368" i="15"/>
  <c r="H368" i="15"/>
  <c r="F368" i="15"/>
  <c r="Y367" i="15"/>
  <c r="W367" i="15"/>
  <c r="U367" i="15"/>
  <c r="H367" i="15"/>
  <c r="F367" i="15"/>
  <c r="Y366" i="15"/>
  <c r="W366" i="15"/>
  <c r="U366" i="15"/>
  <c r="H366" i="15"/>
  <c r="F366" i="15"/>
  <c r="Y365" i="15"/>
  <c r="W365" i="15"/>
  <c r="U365" i="15"/>
  <c r="H365" i="15"/>
  <c r="F365" i="15"/>
  <c r="Y364" i="15"/>
  <c r="W364" i="15"/>
  <c r="U364" i="15"/>
  <c r="H364" i="15"/>
  <c r="F364" i="15"/>
  <c r="Y363" i="15"/>
  <c r="W363" i="15"/>
  <c r="U363" i="15"/>
  <c r="H363" i="15"/>
  <c r="F363" i="15"/>
  <c r="AE361" i="15"/>
  <c r="AD361" i="15"/>
  <c r="AC361" i="15"/>
  <c r="AB361" i="15"/>
  <c r="AA361" i="15"/>
  <c r="Z361" i="15"/>
  <c r="X361" i="15"/>
  <c r="Y361" i="15" s="1"/>
  <c r="V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G361" i="15"/>
  <c r="E361" i="15"/>
  <c r="D361" i="15"/>
  <c r="C361" i="15"/>
  <c r="Y360" i="15"/>
  <c r="W360" i="15"/>
  <c r="U360" i="15"/>
  <c r="H360" i="15"/>
  <c r="F360" i="15"/>
  <c r="Y359" i="15"/>
  <c r="W359" i="15"/>
  <c r="U359" i="15"/>
  <c r="H359" i="15"/>
  <c r="F359" i="15"/>
  <c r="Y358" i="15"/>
  <c r="W358" i="15"/>
  <c r="U358" i="15"/>
  <c r="H358" i="15"/>
  <c r="F358" i="15"/>
  <c r="Y357" i="15"/>
  <c r="W357" i="15"/>
  <c r="U357" i="15"/>
  <c r="H357" i="15"/>
  <c r="F357" i="15"/>
  <c r="Y356" i="15"/>
  <c r="W356" i="15"/>
  <c r="U356" i="15"/>
  <c r="H356" i="15"/>
  <c r="F356" i="15"/>
  <c r="Y355" i="15"/>
  <c r="W355" i="15"/>
  <c r="U355" i="15"/>
  <c r="H355" i="15"/>
  <c r="F355" i="15"/>
  <c r="Y354" i="15"/>
  <c r="W354" i="15"/>
  <c r="U354" i="15"/>
  <c r="H354" i="15"/>
  <c r="F354" i="15"/>
  <c r="Y353" i="15"/>
  <c r="W353" i="15"/>
  <c r="U353" i="15"/>
  <c r="H353" i="15"/>
  <c r="F353" i="15"/>
  <c r="Y352" i="15"/>
  <c r="W352" i="15"/>
  <c r="U352" i="15"/>
  <c r="H352" i="15"/>
  <c r="F352" i="15"/>
  <c r="Y351" i="15"/>
  <c r="W351" i="15"/>
  <c r="U351" i="15"/>
  <c r="H351" i="15"/>
  <c r="F351" i="15"/>
  <c r="Y350" i="15"/>
  <c r="W350" i="15"/>
  <c r="U350" i="15"/>
  <c r="H350" i="15"/>
  <c r="F350" i="15"/>
  <c r="Y349" i="15"/>
  <c r="W349" i="15"/>
  <c r="U349" i="15"/>
  <c r="H349" i="15"/>
  <c r="F349" i="15"/>
  <c r="Y348" i="15"/>
  <c r="W348" i="15"/>
  <c r="U348" i="15"/>
  <c r="H348" i="15"/>
  <c r="F348" i="15"/>
  <c r="Y347" i="15"/>
  <c r="W347" i="15"/>
  <c r="U347" i="15"/>
  <c r="H347" i="15"/>
  <c r="F347" i="15"/>
  <c r="Y346" i="15"/>
  <c r="W346" i="15"/>
  <c r="U346" i="15"/>
  <c r="H346" i="15"/>
  <c r="F346" i="15"/>
  <c r="Y345" i="15"/>
  <c r="W345" i="15"/>
  <c r="U345" i="15"/>
  <c r="H345" i="15"/>
  <c r="F345" i="15"/>
  <c r="Y344" i="15"/>
  <c r="W344" i="15"/>
  <c r="U344" i="15"/>
  <c r="H344" i="15"/>
  <c r="F344" i="15"/>
  <c r="Y343" i="15"/>
  <c r="W343" i="15"/>
  <c r="U343" i="15"/>
  <c r="H343" i="15"/>
  <c r="F343" i="15"/>
  <c r="Y342" i="15"/>
  <c r="W342" i="15"/>
  <c r="U342" i="15"/>
  <c r="H342" i="15"/>
  <c r="F342" i="15"/>
  <c r="Y341" i="15"/>
  <c r="W341" i="15"/>
  <c r="U341" i="15"/>
  <c r="H341" i="15"/>
  <c r="F341" i="15"/>
  <c r="Y340" i="15"/>
  <c r="W340" i="15"/>
  <c r="U340" i="15"/>
  <c r="H340" i="15"/>
  <c r="F340" i="15"/>
  <c r="Y339" i="15"/>
  <c r="W339" i="15"/>
  <c r="U339" i="15"/>
  <c r="H339" i="15"/>
  <c r="F339" i="15"/>
  <c r="AE337" i="15"/>
  <c r="AD337" i="15"/>
  <c r="AC337" i="15"/>
  <c r="AB337" i="15"/>
  <c r="AA337" i="15"/>
  <c r="Z337" i="15"/>
  <c r="X337" i="15"/>
  <c r="V337" i="15"/>
  <c r="W337" i="15" s="1"/>
  <c r="T337" i="15"/>
  <c r="S337" i="15"/>
  <c r="R337" i="15"/>
  <c r="Q337" i="15"/>
  <c r="P337" i="15"/>
  <c r="O337" i="15"/>
  <c r="N337" i="15"/>
  <c r="M337" i="15"/>
  <c r="L337" i="15"/>
  <c r="K337" i="15"/>
  <c r="J337" i="15"/>
  <c r="I337" i="15"/>
  <c r="H337" i="15"/>
  <c r="G337" i="15"/>
  <c r="E337" i="15"/>
  <c r="D337" i="15"/>
  <c r="C337" i="15"/>
  <c r="Y336" i="15"/>
  <c r="W336" i="15"/>
  <c r="U336" i="15"/>
  <c r="H336" i="15"/>
  <c r="F336" i="15"/>
  <c r="Y335" i="15"/>
  <c r="W335" i="15"/>
  <c r="U335" i="15"/>
  <c r="H335" i="15"/>
  <c r="F335" i="15"/>
  <c r="Y334" i="15"/>
  <c r="W334" i="15"/>
  <c r="U334" i="15"/>
  <c r="H334" i="15"/>
  <c r="F334" i="15"/>
  <c r="Y333" i="15"/>
  <c r="W333" i="15"/>
  <c r="U333" i="15"/>
  <c r="H333" i="15"/>
  <c r="F333" i="15"/>
  <c r="Y332" i="15"/>
  <c r="W332" i="15"/>
  <c r="U332" i="15"/>
  <c r="H332" i="15"/>
  <c r="F332" i="15"/>
  <c r="AE330" i="15"/>
  <c r="AD330" i="15"/>
  <c r="AC330" i="15"/>
  <c r="AB330" i="15"/>
  <c r="AA330" i="15"/>
  <c r="Z330" i="15"/>
  <c r="X330" i="15"/>
  <c r="V330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G330" i="15"/>
  <c r="H330" i="15" s="1"/>
  <c r="E330" i="15"/>
  <c r="F330" i="15" s="1"/>
  <c r="D330" i="15"/>
  <c r="C330" i="15"/>
  <c r="Y329" i="15"/>
  <c r="W329" i="15"/>
  <c r="U329" i="15"/>
  <c r="H329" i="15"/>
  <c r="F329" i="15"/>
  <c r="Y328" i="15"/>
  <c r="W328" i="15"/>
  <c r="U328" i="15"/>
  <c r="H328" i="15"/>
  <c r="F328" i="15"/>
  <c r="Y327" i="15"/>
  <c r="W327" i="15"/>
  <c r="U327" i="15"/>
  <c r="H327" i="15"/>
  <c r="F327" i="15"/>
  <c r="Y326" i="15"/>
  <c r="W326" i="15"/>
  <c r="U326" i="15"/>
  <c r="H326" i="15"/>
  <c r="F326" i="15"/>
  <c r="Y325" i="15"/>
  <c r="W325" i="15"/>
  <c r="U325" i="15"/>
  <c r="H325" i="15"/>
  <c r="F325" i="15"/>
  <c r="Y324" i="15"/>
  <c r="W324" i="15"/>
  <c r="U324" i="15"/>
  <c r="H324" i="15"/>
  <c r="F324" i="15"/>
  <c r="Y323" i="15"/>
  <c r="W323" i="15"/>
  <c r="U323" i="15"/>
  <c r="H323" i="15"/>
  <c r="F323" i="15"/>
  <c r="Y322" i="15"/>
  <c r="W322" i="15"/>
  <c r="U322" i="15"/>
  <c r="H322" i="15"/>
  <c r="F322" i="15"/>
  <c r="Y321" i="15"/>
  <c r="W321" i="15"/>
  <c r="U321" i="15"/>
  <c r="H321" i="15"/>
  <c r="F321" i="15"/>
  <c r="Y320" i="15"/>
  <c r="W320" i="15"/>
  <c r="U320" i="15"/>
  <c r="H320" i="15"/>
  <c r="F320" i="15"/>
  <c r="Y319" i="15"/>
  <c r="W319" i="15"/>
  <c r="U319" i="15"/>
  <c r="H319" i="15"/>
  <c r="F319" i="15"/>
  <c r="Y318" i="15"/>
  <c r="W318" i="15"/>
  <c r="U318" i="15"/>
  <c r="H318" i="15"/>
  <c r="F318" i="15"/>
  <c r="Y317" i="15"/>
  <c r="W317" i="15"/>
  <c r="U317" i="15"/>
  <c r="H317" i="15"/>
  <c r="F317" i="15"/>
  <c r="Y316" i="15"/>
  <c r="W316" i="15"/>
  <c r="U316" i="15"/>
  <c r="H316" i="15"/>
  <c r="F316" i="15"/>
  <c r="AE314" i="15"/>
  <c r="AD314" i="15"/>
  <c r="AC314" i="15"/>
  <c r="AB314" i="15"/>
  <c r="AA314" i="15"/>
  <c r="Z314" i="15"/>
  <c r="X314" i="15"/>
  <c r="V314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G314" i="15"/>
  <c r="H314" i="15" s="1"/>
  <c r="E314" i="15"/>
  <c r="W314" i="15" s="1"/>
  <c r="D314" i="15"/>
  <c r="C314" i="15"/>
  <c r="Y313" i="15"/>
  <c r="W313" i="15"/>
  <c r="U313" i="15"/>
  <c r="H313" i="15"/>
  <c r="F313" i="15"/>
  <c r="Y312" i="15"/>
  <c r="W312" i="15"/>
  <c r="U312" i="15"/>
  <c r="H312" i="15"/>
  <c r="F312" i="15"/>
  <c r="Y311" i="15"/>
  <c r="W311" i="15"/>
  <c r="U311" i="15"/>
  <c r="H311" i="15"/>
  <c r="F311" i="15"/>
  <c r="Y310" i="15"/>
  <c r="W310" i="15"/>
  <c r="U310" i="15"/>
  <c r="H310" i="15"/>
  <c r="F310" i="15"/>
  <c r="Y309" i="15"/>
  <c r="W309" i="15"/>
  <c r="U309" i="15"/>
  <c r="H309" i="15"/>
  <c r="F309" i="15"/>
  <c r="Y308" i="15"/>
  <c r="W308" i="15"/>
  <c r="U308" i="15"/>
  <c r="H308" i="15"/>
  <c r="F308" i="15"/>
  <c r="Y307" i="15"/>
  <c r="W307" i="15"/>
  <c r="U307" i="15"/>
  <c r="H307" i="15"/>
  <c r="F307" i="15"/>
  <c r="Y306" i="15"/>
  <c r="W306" i="15"/>
  <c r="U306" i="15"/>
  <c r="H306" i="15"/>
  <c r="F306" i="15"/>
  <c r="Y305" i="15"/>
  <c r="W305" i="15"/>
  <c r="U305" i="15"/>
  <c r="H305" i="15"/>
  <c r="F305" i="15"/>
  <c r="Y304" i="15"/>
  <c r="W304" i="15"/>
  <c r="U304" i="15"/>
  <c r="H304" i="15"/>
  <c r="F304" i="15"/>
  <c r="Y303" i="15"/>
  <c r="W303" i="15"/>
  <c r="U303" i="15"/>
  <c r="H303" i="15"/>
  <c r="F303" i="15"/>
  <c r="Y302" i="15"/>
  <c r="W302" i="15"/>
  <c r="U302" i="15"/>
  <c r="H302" i="15"/>
  <c r="F302" i="15"/>
  <c r="Y301" i="15"/>
  <c r="W301" i="15"/>
  <c r="U301" i="15"/>
  <c r="H301" i="15"/>
  <c r="F301" i="15"/>
  <c r="Y300" i="15"/>
  <c r="W300" i="15"/>
  <c r="U300" i="15"/>
  <c r="H300" i="15"/>
  <c r="F300" i="15"/>
  <c r="Y299" i="15"/>
  <c r="W299" i="15"/>
  <c r="U299" i="15"/>
  <c r="H299" i="15"/>
  <c r="F299" i="15"/>
  <c r="Y298" i="15"/>
  <c r="W298" i="15"/>
  <c r="U298" i="15"/>
  <c r="H298" i="15"/>
  <c r="F298" i="15"/>
  <c r="Y297" i="15"/>
  <c r="W297" i="15"/>
  <c r="U297" i="15"/>
  <c r="H297" i="15"/>
  <c r="F297" i="15"/>
  <c r="Y296" i="15"/>
  <c r="W296" i="15"/>
  <c r="U296" i="15"/>
  <c r="H296" i="15"/>
  <c r="F296" i="15"/>
  <c r="Y295" i="15"/>
  <c r="W295" i="15"/>
  <c r="U295" i="15"/>
  <c r="H295" i="15"/>
  <c r="F295" i="15"/>
  <c r="Y294" i="15"/>
  <c r="W294" i="15"/>
  <c r="U294" i="15"/>
  <c r="H294" i="15"/>
  <c r="F294" i="15"/>
  <c r="AE292" i="15"/>
  <c r="AD292" i="15"/>
  <c r="AC292" i="15"/>
  <c r="AB292" i="15"/>
  <c r="AA292" i="15"/>
  <c r="Z292" i="15"/>
  <c r="X292" i="15"/>
  <c r="V292" i="15"/>
  <c r="W292" i="15" s="1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G292" i="15"/>
  <c r="H292" i="15" s="1"/>
  <c r="E292" i="15"/>
  <c r="D292" i="15"/>
  <c r="C292" i="15"/>
  <c r="Y291" i="15"/>
  <c r="W291" i="15"/>
  <c r="U291" i="15"/>
  <c r="H291" i="15"/>
  <c r="F291" i="15"/>
  <c r="Y290" i="15"/>
  <c r="W290" i="15"/>
  <c r="U290" i="15"/>
  <c r="H290" i="15"/>
  <c r="F290" i="15"/>
  <c r="Y289" i="15"/>
  <c r="W289" i="15"/>
  <c r="U289" i="15"/>
  <c r="H289" i="15"/>
  <c r="F289" i="15"/>
  <c r="Y288" i="15"/>
  <c r="W288" i="15"/>
  <c r="U288" i="15"/>
  <c r="H288" i="15"/>
  <c r="F288" i="15"/>
  <c r="Y287" i="15"/>
  <c r="W287" i="15"/>
  <c r="U287" i="15"/>
  <c r="H287" i="15"/>
  <c r="F287" i="15"/>
  <c r="Y286" i="15"/>
  <c r="W286" i="15"/>
  <c r="U286" i="15"/>
  <c r="H286" i="15"/>
  <c r="F286" i="15"/>
  <c r="Y285" i="15"/>
  <c r="W285" i="15"/>
  <c r="U285" i="15"/>
  <c r="H285" i="15"/>
  <c r="F285" i="15"/>
  <c r="Y284" i="15"/>
  <c r="W284" i="15"/>
  <c r="U284" i="15"/>
  <c r="H284" i="15"/>
  <c r="F284" i="15"/>
  <c r="Y283" i="15"/>
  <c r="W283" i="15"/>
  <c r="U283" i="15"/>
  <c r="H283" i="15"/>
  <c r="F283" i="15"/>
  <c r="Y282" i="15"/>
  <c r="W282" i="15"/>
  <c r="U282" i="15"/>
  <c r="H282" i="15"/>
  <c r="F282" i="15"/>
  <c r="Y281" i="15"/>
  <c r="W281" i="15"/>
  <c r="U281" i="15"/>
  <c r="H281" i="15"/>
  <c r="F281" i="15"/>
  <c r="Y280" i="15"/>
  <c r="W280" i="15"/>
  <c r="U280" i="15"/>
  <c r="H280" i="15"/>
  <c r="F280" i="15"/>
  <c r="Y279" i="15"/>
  <c r="W279" i="15"/>
  <c r="U279" i="15"/>
  <c r="H279" i="15"/>
  <c r="F279" i="15"/>
  <c r="Y278" i="15"/>
  <c r="W278" i="15"/>
  <c r="U278" i="15"/>
  <c r="H278" i="15"/>
  <c r="F278" i="15"/>
  <c r="Y277" i="15"/>
  <c r="W277" i="15"/>
  <c r="U277" i="15"/>
  <c r="H277" i="15"/>
  <c r="F277" i="15"/>
  <c r="Y276" i="15"/>
  <c r="W276" i="15"/>
  <c r="U276" i="15"/>
  <c r="H276" i="15"/>
  <c r="F276" i="15"/>
  <c r="Y275" i="15"/>
  <c r="W275" i="15"/>
  <c r="U275" i="15"/>
  <c r="H275" i="15"/>
  <c r="F275" i="15"/>
  <c r="Y274" i="15"/>
  <c r="W274" i="15"/>
  <c r="U274" i="15"/>
  <c r="H274" i="15"/>
  <c r="F274" i="15"/>
  <c r="Y273" i="15"/>
  <c r="W273" i="15"/>
  <c r="U273" i="15"/>
  <c r="H273" i="15"/>
  <c r="F273" i="15"/>
  <c r="Y272" i="15"/>
  <c r="W272" i="15"/>
  <c r="U272" i="15"/>
  <c r="H272" i="15"/>
  <c r="F272" i="15"/>
  <c r="Y271" i="15"/>
  <c r="W271" i="15"/>
  <c r="U271" i="15"/>
  <c r="H271" i="15"/>
  <c r="F271" i="15"/>
  <c r="Y270" i="15"/>
  <c r="W270" i="15"/>
  <c r="U270" i="15"/>
  <c r="H270" i="15"/>
  <c r="F270" i="15"/>
  <c r="Y269" i="15"/>
  <c r="W269" i="15"/>
  <c r="U269" i="15"/>
  <c r="H269" i="15"/>
  <c r="F269" i="15"/>
  <c r="Y268" i="15"/>
  <c r="W268" i="15"/>
  <c r="U268" i="15"/>
  <c r="H268" i="15"/>
  <c r="F268" i="15"/>
  <c r="Y267" i="15"/>
  <c r="W267" i="15"/>
  <c r="U267" i="15"/>
  <c r="H267" i="15"/>
  <c r="F267" i="15"/>
  <c r="Y266" i="15"/>
  <c r="W266" i="15"/>
  <c r="U266" i="15"/>
  <c r="H266" i="15"/>
  <c r="F266" i="15"/>
  <c r="Y265" i="15"/>
  <c r="W265" i="15"/>
  <c r="U265" i="15"/>
  <c r="H265" i="15"/>
  <c r="F265" i="15"/>
  <c r="Y264" i="15"/>
  <c r="W264" i="15"/>
  <c r="U264" i="15"/>
  <c r="H264" i="15"/>
  <c r="F264" i="15"/>
  <c r="Y263" i="15"/>
  <c r="W263" i="15"/>
  <c r="U263" i="15"/>
  <c r="H263" i="15"/>
  <c r="F263" i="15"/>
  <c r="Y262" i="15"/>
  <c r="W262" i="15"/>
  <c r="U262" i="15"/>
  <c r="H262" i="15"/>
  <c r="F262" i="15"/>
  <c r="Y261" i="15"/>
  <c r="W261" i="15"/>
  <c r="U261" i="15"/>
  <c r="H261" i="15"/>
  <c r="F261" i="15"/>
  <c r="Y260" i="15"/>
  <c r="W260" i="15"/>
  <c r="U260" i="15"/>
  <c r="H260" i="15"/>
  <c r="F260" i="15"/>
  <c r="Y259" i="15"/>
  <c r="W259" i="15"/>
  <c r="U259" i="15"/>
  <c r="H259" i="15"/>
  <c r="F259" i="15"/>
  <c r="Y258" i="15"/>
  <c r="W258" i="15"/>
  <c r="U258" i="15"/>
  <c r="H258" i="15"/>
  <c r="F258" i="15"/>
  <c r="Y257" i="15"/>
  <c r="W257" i="15"/>
  <c r="U257" i="15"/>
  <c r="H257" i="15"/>
  <c r="F257" i="15"/>
  <c r="Y256" i="15"/>
  <c r="W256" i="15"/>
  <c r="U256" i="15"/>
  <c r="H256" i="15"/>
  <c r="F256" i="15"/>
  <c r="Y255" i="15"/>
  <c r="W255" i="15"/>
  <c r="U255" i="15"/>
  <c r="H255" i="15"/>
  <c r="F255" i="15"/>
  <c r="Y254" i="15"/>
  <c r="W254" i="15"/>
  <c r="U254" i="15"/>
  <c r="H254" i="15"/>
  <c r="F254" i="15"/>
  <c r="Y253" i="15"/>
  <c r="W253" i="15"/>
  <c r="U253" i="15"/>
  <c r="H253" i="15"/>
  <c r="F253" i="15"/>
  <c r="Y252" i="15"/>
  <c r="W252" i="15"/>
  <c r="U252" i="15"/>
  <c r="H252" i="15"/>
  <c r="F252" i="15"/>
  <c r="Y251" i="15"/>
  <c r="W251" i="15"/>
  <c r="U251" i="15"/>
  <c r="H251" i="15"/>
  <c r="F251" i="15"/>
  <c r="Y250" i="15"/>
  <c r="W250" i="15"/>
  <c r="U250" i="15"/>
  <c r="H250" i="15"/>
  <c r="F250" i="15"/>
  <c r="Y249" i="15"/>
  <c r="W249" i="15"/>
  <c r="U249" i="15"/>
  <c r="H249" i="15"/>
  <c r="F249" i="15"/>
  <c r="Y248" i="15"/>
  <c r="W248" i="15"/>
  <c r="U248" i="15"/>
  <c r="H248" i="15"/>
  <c r="F248" i="15"/>
  <c r="Y247" i="15"/>
  <c r="W247" i="15"/>
  <c r="U247" i="15"/>
  <c r="H247" i="15"/>
  <c r="F247" i="15"/>
  <c r="Y246" i="15"/>
  <c r="W246" i="15"/>
  <c r="U246" i="15"/>
  <c r="H246" i="15"/>
  <c r="F246" i="15"/>
  <c r="Y245" i="15"/>
  <c r="W245" i="15"/>
  <c r="U245" i="15"/>
  <c r="H245" i="15"/>
  <c r="F245" i="15"/>
  <c r="Y244" i="15"/>
  <c r="W244" i="15"/>
  <c r="U244" i="15"/>
  <c r="H244" i="15"/>
  <c r="F244" i="15"/>
  <c r="Y243" i="15"/>
  <c r="W243" i="15"/>
  <c r="U243" i="15"/>
  <c r="H243" i="15"/>
  <c r="F243" i="15"/>
  <c r="AE241" i="15"/>
  <c r="AD241" i="15"/>
  <c r="AC241" i="15"/>
  <c r="AB241" i="15"/>
  <c r="AA241" i="15"/>
  <c r="Z241" i="15"/>
  <c r="X241" i="15"/>
  <c r="V241" i="15"/>
  <c r="T241" i="15"/>
  <c r="S241" i="15"/>
  <c r="R241" i="15"/>
  <c r="Q241" i="15"/>
  <c r="P241" i="15"/>
  <c r="O241" i="15"/>
  <c r="N241" i="15"/>
  <c r="M241" i="15"/>
  <c r="L241" i="15"/>
  <c r="K241" i="15"/>
  <c r="J241" i="15"/>
  <c r="I241" i="15"/>
  <c r="G241" i="15"/>
  <c r="H241" i="15" s="1"/>
  <c r="E241" i="15"/>
  <c r="F241" i="15" s="1"/>
  <c r="D241" i="15"/>
  <c r="C241" i="15"/>
  <c r="Y240" i="15"/>
  <c r="W240" i="15"/>
  <c r="U240" i="15"/>
  <c r="H240" i="15"/>
  <c r="F240" i="15"/>
  <c r="Y239" i="15"/>
  <c r="W239" i="15"/>
  <c r="U239" i="15"/>
  <c r="H239" i="15"/>
  <c r="F239" i="15"/>
  <c r="Y238" i="15"/>
  <c r="W238" i="15"/>
  <c r="U238" i="15"/>
  <c r="H238" i="15"/>
  <c r="F238" i="15"/>
  <c r="Y237" i="15"/>
  <c r="W237" i="15"/>
  <c r="U237" i="15"/>
  <c r="H237" i="15"/>
  <c r="F237" i="15"/>
  <c r="Y236" i="15"/>
  <c r="W236" i="15"/>
  <c r="U236" i="15"/>
  <c r="H236" i="15"/>
  <c r="F236" i="15"/>
  <c r="Y235" i="15"/>
  <c r="W235" i="15"/>
  <c r="U235" i="15"/>
  <c r="H235" i="15"/>
  <c r="F235" i="15"/>
  <c r="Y234" i="15"/>
  <c r="W234" i="15"/>
  <c r="U234" i="15"/>
  <c r="H234" i="15"/>
  <c r="F234" i="15"/>
  <c r="Y233" i="15"/>
  <c r="W233" i="15"/>
  <c r="U233" i="15"/>
  <c r="H233" i="15"/>
  <c r="F233" i="15"/>
  <c r="Y232" i="15"/>
  <c r="W232" i="15"/>
  <c r="U232" i="15"/>
  <c r="H232" i="15"/>
  <c r="F232" i="15"/>
  <c r="Y231" i="15"/>
  <c r="W231" i="15"/>
  <c r="U231" i="15"/>
  <c r="H231" i="15"/>
  <c r="F231" i="15"/>
  <c r="Y230" i="15"/>
  <c r="W230" i="15"/>
  <c r="U230" i="15"/>
  <c r="H230" i="15"/>
  <c r="F230" i="15"/>
  <c r="Y229" i="15"/>
  <c r="W229" i="15"/>
  <c r="U229" i="15"/>
  <c r="H229" i="15"/>
  <c r="F229" i="15"/>
  <c r="Y228" i="15"/>
  <c r="W228" i="15"/>
  <c r="U228" i="15"/>
  <c r="H228" i="15"/>
  <c r="F228" i="15"/>
  <c r="Y227" i="15"/>
  <c r="W227" i="15"/>
  <c r="U227" i="15"/>
  <c r="H227" i="15"/>
  <c r="F227" i="15"/>
  <c r="Y226" i="15"/>
  <c r="W226" i="15"/>
  <c r="U226" i="15"/>
  <c r="H226" i="15"/>
  <c r="F226" i="15"/>
  <c r="Y225" i="15"/>
  <c r="W225" i="15"/>
  <c r="U225" i="15"/>
  <c r="H225" i="15"/>
  <c r="F225" i="15"/>
  <c r="Y224" i="15"/>
  <c r="W224" i="15"/>
  <c r="U224" i="15"/>
  <c r="H224" i="15"/>
  <c r="F224" i="15"/>
  <c r="Y223" i="15"/>
  <c r="W223" i="15"/>
  <c r="U223" i="15"/>
  <c r="H223" i="15"/>
  <c r="F223" i="15"/>
  <c r="Y222" i="15"/>
  <c r="W222" i="15"/>
  <c r="U222" i="15"/>
  <c r="H222" i="15"/>
  <c r="F222" i="15"/>
  <c r="Y221" i="15"/>
  <c r="W221" i="15"/>
  <c r="U221" i="15"/>
  <c r="H221" i="15"/>
  <c r="F221" i="15"/>
  <c r="Y220" i="15"/>
  <c r="W220" i="15"/>
  <c r="U220" i="15"/>
  <c r="H220" i="15"/>
  <c r="F220" i="15"/>
  <c r="Y219" i="15"/>
  <c r="W219" i="15"/>
  <c r="U219" i="15"/>
  <c r="H219" i="15"/>
  <c r="F219" i="15"/>
  <c r="Y218" i="15"/>
  <c r="W218" i="15"/>
  <c r="U218" i="15"/>
  <c r="H218" i="15"/>
  <c r="F218" i="15"/>
  <c r="Y217" i="15"/>
  <c r="W217" i="15"/>
  <c r="U217" i="15"/>
  <c r="H217" i="15"/>
  <c r="F217" i="15"/>
  <c r="Y216" i="15"/>
  <c r="W216" i="15"/>
  <c r="U216" i="15"/>
  <c r="H216" i="15"/>
  <c r="F216" i="15"/>
  <c r="Y215" i="15"/>
  <c r="W215" i="15"/>
  <c r="U215" i="15"/>
  <c r="H215" i="15"/>
  <c r="F215" i="15"/>
  <c r="Y214" i="15"/>
  <c r="W214" i="15"/>
  <c r="U214" i="15"/>
  <c r="H214" i="15"/>
  <c r="F214" i="15"/>
  <c r="Y213" i="15"/>
  <c r="W213" i="15"/>
  <c r="U213" i="15"/>
  <c r="H213" i="15"/>
  <c r="F213" i="15"/>
  <c r="Y212" i="15"/>
  <c r="W212" i="15"/>
  <c r="U212" i="15"/>
  <c r="H212" i="15"/>
  <c r="F212" i="15"/>
  <c r="AE210" i="15"/>
  <c r="AD210" i="15"/>
  <c r="AC210" i="15"/>
  <c r="AB210" i="15"/>
  <c r="AA210" i="15"/>
  <c r="Z210" i="15"/>
  <c r="X210" i="15"/>
  <c r="Y210" i="15" s="1"/>
  <c r="V210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G210" i="15"/>
  <c r="H210" i="15" s="1"/>
  <c r="F210" i="15"/>
  <c r="E210" i="15"/>
  <c r="D210" i="15"/>
  <c r="C210" i="15"/>
  <c r="Y209" i="15"/>
  <c r="W209" i="15"/>
  <c r="U209" i="15"/>
  <c r="H209" i="15"/>
  <c r="F209" i="15"/>
  <c r="Y208" i="15"/>
  <c r="W208" i="15"/>
  <c r="U208" i="15"/>
  <c r="H208" i="15"/>
  <c r="F208" i="15"/>
  <c r="Y207" i="15"/>
  <c r="W207" i="15"/>
  <c r="U207" i="15"/>
  <c r="H207" i="15"/>
  <c r="F207" i="15"/>
  <c r="Y206" i="15"/>
  <c r="W206" i="15"/>
  <c r="U206" i="15"/>
  <c r="H206" i="15"/>
  <c r="F206" i="15"/>
  <c r="Y205" i="15"/>
  <c r="W205" i="15"/>
  <c r="U205" i="15"/>
  <c r="H205" i="15"/>
  <c r="F205" i="15"/>
  <c r="Y204" i="15"/>
  <c r="W204" i="15"/>
  <c r="U204" i="15"/>
  <c r="H204" i="15"/>
  <c r="F204" i="15"/>
  <c r="Y203" i="15"/>
  <c r="W203" i="15"/>
  <c r="U203" i="15"/>
  <c r="H203" i="15"/>
  <c r="F203" i="15"/>
  <c r="Y202" i="15"/>
  <c r="W202" i="15"/>
  <c r="U202" i="15"/>
  <c r="H202" i="15"/>
  <c r="F202" i="15"/>
  <c r="Y201" i="15"/>
  <c r="W201" i="15"/>
  <c r="U201" i="15"/>
  <c r="H201" i="15"/>
  <c r="F201" i="15"/>
  <c r="Y200" i="15"/>
  <c r="W200" i="15"/>
  <c r="U200" i="15"/>
  <c r="H200" i="15"/>
  <c r="F200" i="15"/>
  <c r="Y199" i="15"/>
  <c r="W199" i="15"/>
  <c r="U199" i="15"/>
  <c r="H199" i="15"/>
  <c r="F199" i="15"/>
  <c r="Y198" i="15"/>
  <c r="W198" i="15"/>
  <c r="U198" i="15"/>
  <c r="H198" i="15"/>
  <c r="F198" i="15"/>
  <c r="Y197" i="15"/>
  <c r="W197" i="15"/>
  <c r="U197" i="15"/>
  <c r="H197" i="15"/>
  <c r="F197" i="15"/>
  <c r="Y196" i="15"/>
  <c r="W196" i="15"/>
  <c r="U196" i="15"/>
  <c r="H196" i="15"/>
  <c r="F196" i="15"/>
  <c r="Y195" i="15"/>
  <c r="W195" i="15"/>
  <c r="U195" i="15"/>
  <c r="U210" i="15" s="1"/>
  <c r="H195" i="15"/>
  <c r="F195" i="15"/>
  <c r="AE193" i="15"/>
  <c r="AD193" i="15"/>
  <c r="AC193" i="15"/>
  <c r="AB193" i="15"/>
  <c r="AA193" i="15"/>
  <c r="Z193" i="15"/>
  <c r="X193" i="15"/>
  <c r="V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G193" i="15"/>
  <c r="H193" i="15" s="1"/>
  <c r="E193" i="15"/>
  <c r="D193" i="15"/>
  <c r="C193" i="15"/>
  <c r="Y192" i="15"/>
  <c r="W192" i="15"/>
  <c r="U192" i="15"/>
  <c r="H192" i="15"/>
  <c r="F192" i="15"/>
  <c r="Y191" i="15"/>
  <c r="W191" i="15"/>
  <c r="U191" i="15"/>
  <c r="H191" i="15"/>
  <c r="F191" i="15"/>
  <c r="Y190" i="15"/>
  <c r="W190" i="15"/>
  <c r="U190" i="15"/>
  <c r="H190" i="15"/>
  <c r="F190" i="15"/>
  <c r="Y189" i="15"/>
  <c r="W189" i="15"/>
  <c r="U189" i="15"/>
  <c r="H189" i="15"/>
  <c r="F189" i="15"/>
  <c r="Y188" i="15"/>
  <c r="W188" i="15"/>
  <c r="U188" i="15"/>
  <c r="H188" i="15"/>
  <c r="F188" i="15"/>
  <c r="Y187" i="15"/>
  <c r="W187" i="15"/>
  <c r="U187" i="15"/>
  <c r="H187" i="15"/>
  <c r="F187" i="15"/>
  <c r="Y186" i="15"/>
  <c r="W186" i="15"/>
  <c r="U186" i="15"/>
  <c r="H186" i="15"/>
  <c r="F186" i="15"/>
  <c r="Y185" i="15"/>
  <c r="W185" i="15"/>
  <c r="U185" i="15"/>
  <c r="H185" i="15"/>
  <c r="F185" i="15"/>
  <c r="Y184" i="15"/>
  <c r="W184" i="15"/>
  <c r="U184" i="15"/>
  <c r="H184" i="15"/>
  <c r="F184" i="15"/>
  <c r="Y183" i="15"/>
  <c r="W183" i="15"/>
  <c r="U183" i="15"/>
  <c r="H183" i="15"/>
  <c r="F183" i="15"/>
  <c r="AE181" i="15"/>
  <c r="AD181" i="15"/>
  <c r="AC181" i="15"/>
  <c r="AB181" i="15"/>
  <c r="AA181" i="15"/>
  <c r="Z181" i="15"/>
  <c r="X181" i="15"/>
  <c r="Y181" i="15" s="1"/>
  <c r="V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G181" i="15"/>
  <c r="E181" i="15"/>
  <c r="D181" i="15"/>
  <c r="C181" i="15"/>
  <c r="Y180" i="15"/>
  <c r="W180" i="15"/>
  <c r="U180" i="15"/>
  <c r="H180" i="15"/>
  <c r="F180" i="15"/>
  <c r="Y179" i="15"/>
  <c r="W179" i="15"/>
  <c r="U179" i="15"/>
  <c r="H179" i="15"/>
  <c r="F179" i="15"/>
  <c r="Y178" i="15"/>
  <c r="W178" i="15"/>
  <c r="U178" i="15"/>
  <c r="H178" i="15"/>
  <c r="F178" i="15"/>
  <c r="Y177" i="15"/>
  <c r="W177" i="15"/>
  <c r="U177" i="15"/>
  <c r="H177" i="15"/>
  <c r="F177" i="15"/>
  <c r="Y176" i="15"/>
  <c r="W176" i="15"/>
  <c r="U176" i="15"/>
  <c r="H176" i="15"/>
  <c r="F176" i="15"/>
  <c r="Y175" i="15"/>
  <c r="W175" i="15"/>
  <c r="U175" i="15"/>
  <c r="H175" i="15"/>
  <c r="F175" i="15"/>
  <c r="Y174" i="15"/>
  <c r="W174" i="15"/>
  <c r="U174" i="15"/>
  <c r="H174" i="15"/>
  <c r="F174" i="15"/>
  <c r="Y173" i="15"/>
  <c r="W173" i="15"/>
  <c r="U173" i="15"/>
  <c r="H173" i="15"/>
  <c r="F173" i="15"/>
  <c r="Y172" i="15"/>
  <c r="W172" i="15"/>
  <c r="U172" i="15"/>
  <c r="H172" i="15"/>
  <c r="F172" i="15"/>
  <c r="Y171" i="15"/>
  <c r="W171" i="15"/>
  <c r="U171" i="15"/>
  <c r="H171" i="15"/>
  <c r="F171" i="15"/>
  <c r="Y170" i="15"/>
  <c r="W170" i="15"/>
  <c r="U170" i="15"/>
  <c r="H170" i="15"/>
  <c r="F170" i="15"/>
  <c r="Y169" i="15"/>
  <c r="W169" i="15"/>
  <c r="U169" i="15"/>
  <c r="H169" i="15"/>
  <c r="F169" i="15"/>
  <c r="Y168" i="15"/>
  <c r="W168" i="15"/>
  <c r="U168" i="15"/>
  <c r="H168" i="15"/>
  <c r="F168" i="15"/>
  <c r="AE166" i="15"/>
  <c r="AD166" i="15"/>
  <c r="AC166" i="15"/>
  <c r="AB166" i="15"/>
  <c r="AA166" i="15"/>
  <c r="Z166" i="15"/>
  <c r="Y166" i="15"/>
  <c r="X166" i="15"/>
  <c r="V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G166" i="15"/>
  <c r="F166" i="15"/>
  <c r="E166" i="15"/>
  <c r="D166" i="15"/>
  <c r="C166" i="15"/>
  <c r="Y165" i="15"/>
  <c r="W165" i="15"/>
  <c r="U165" i="15"/>
  <c r="F165" i="15"/>
  <c r="Y164" i="15"/>
  <c r="W164" i="15"/>
  <c r="U164" i="15"/>
  <c r="F164" i="15"/>
  <c r="Y163" i="15"/>
  <c r="W163" i="15"/>
  <c r="U163" i="15"/>
  <c r="F163" i="15"/>
  <c r="Y162" i="15"/>
  <c r="W162" i="15"/>
  <c r="U162" i="15"/>
  <c r="F162" i="15"/>
  <c r="Y161" i="15"/>
  <c r="W161" i="15"/>
  <c r="U161" i="15"/>
  <c r="F161" i="15"/>
  <c r="AE159" i="15"/>
  <c r="AD159" i="15"/>
  <c r="AC159" i="15"/>
  <c r="AB159" i="15"/>
  <c r="AA159" i="15"/>
  <c r="Z159" i="15"/>
  <c r="X159" i="15"/>
  <c r="Y159" i="15" s="1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G159" i="15"/>
  <c r="E159" i="15"/>
  <c r="D159" i="15"/>
  <c r="C159" i="15"/>
  <c r="Y158" i="15"/>
  <c r="V158" i="15"/>
  <c r="W158" i="15" s="1"/>
  <c r="U158" i="15"/>
  <c r="H158" i="15"/>
  <c r="F158" i="15"/>
  <c r="Y157" i="15"/>
  <c r="W157" i="15"/>
  <c r="V157" i="15"/>
  <c r="U157" i="15"/>
  <c r="H157" i="15"/>
  <c r="F157" i="15"/>
  <c r="Y156" i="15"/>
  <c r="V156" i="15"/>
  <c r="W156" i="15" s="1"/>
  <c r="U156" i="15"/>
  <c r="H156" i="15"/>
  <c r="F156" i="15"/>
  <c r="Y155" i="15"/>
  <c r="V155" i="15"/>
  <c r="W155" i="15" s="1"/>
  <c r="U155" i="15"/>
  <c r="H155" i="15"/>
  <c r="F155" i="15"/>
  <c r="Y154" i="15"/>
  <c r="V154" i="15"/>
  <c r="W154" i="15" s="1"/>
  <c r="U154" i="15"/>
  <c r="H154" i="15"/>
  <c r="F154" i="15"/>
  <c r="Y153" i="15"/>
  <c r="W153" i="15"/>
  <c r="V153" i="15"/>
  <c r="U153" i="15"/>
  <c r="H153" i="15"/>
  <c r="F153" i="15"/>
  <c r="Y152" i="15"/>
  <c r="V152" i="15"/>
  <c r="W152" i="15" s="1"/>
  <c r="U152" i="15"/>
  <c r="H152" i="15"/>
  <c r="F152" i="15"/>
  <c r="Y151" i="15"/>
  <c r="V151" i="15"/>
  <c r="W151" i="15" s="1"/>
  <c r="U151" i="15"/>
  <c r="H151" i="15"/>
  <c r="F151" i="15"/>
  <c r="Y150" i="15"/>
  <c r="V150" i="15"/>
  <c r="W150" i="15" s="1"/>
  <c r="U150" i="15"/>
  <c r="H150" i="15"/>
  <c r="F150" i="15"/>
  <c r="Y149" i="15"/>
  <c r="W149" i="15"/>
  <c r="V149" i="15"/>
  <c r="U149" i="15"/>
  <c r="H149" i="15"/>
  <c r="F149" i="15"/>
  <c r="Y148" i="15"/>
  <c r="V148" i="15"/>
  <c r="W148" i="15" s="1"/>
  <c r="U148" i="15"/>
  <c r="H148" i="15"/>
  <c r="F148" i="15"/>
  <c r="Y147" i="15"/>
  <c r="V147" i="15"/>
  <c r="W147" i="15" s="1"/>
  <c r="U147" i="15"/>
  <c r="H147" i="15"/>
  <c r="F147" i="15"/>
  <c r="Y146" i="15"/>
  <c r="V146" i="15"/>
  <c r="W146" i="15" s="1"/>
  <c r="U146" i="15"/>
  <c r="H146" i="15"/>
  <c r="F146" i="15"/>
  <c r="Y145" i="15"/>
  <c r="W145" i="15"/>
  <c r="V145" i="15"/>
  <c r="U145" i="15"/>
  <c r="H145" i="15"/>
  <c r="F145" i="15"/>
  <c r="Y144" i="15"/>
  <c r="V144" i="15"/>
  <c r="W144" i="15" s="1"/>
  <c r="U144" i="15"/>
  <c r="H144" i="15"/>
  <c r="F144" i="15"/>
  <c r="Y143" i="15"/>
  <c r="V143" i="15"/>
  <c r="W143" i="15" s="1"/>
  <c r="U143" i="15"/>
  <c r="H143" i="15"/>
  <c r="F143" i="15"/>
  <c r="Y142" i="15"/>
  <c r="V142" i="15"/>
  <c r="W142" i="15" s="1"/>
  <c r="U142" i="15"/>
  <c r="H142" i="15"/>
  <c r="F142" i="15"/>
  <c r="Y141" i="15"/>
  <c r="W141" i="15"/>
  <c r="V141" i="15"/>
  <c r="U141" i="15"/>
  <c r="H141" i="15"/>
  <c r="F141" i="15"/>
  <c r="Y140" i="15"/>
  <c r="V140" i="15"/>
  <c r="W140" i="15" s="1"/>
  <c r="U140" i="15"/>
  <c r="H140" i="15"/>
  <c r="F140" i="15"/>
  <c r="AE138" i="15"/>
  <c r="AD138" i="15"/>
  <c r="AC138" i="15"/>
  <c r="AB138" i="15"/>
  <c r="AA138" i="15"/>
  <c r="Z138" i="15"/>
  <c r="X138" i="15"/>
  <c r="V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E138" i="15"/>
  <c r="F138" i="15" s="1"/>
  <c r="D138" i="15"/>
  <c r="C138" i="15"/>
  <c r="Y137" i="15"/>
  <c r="W137" i="15"/>
  <c r="U137" i="15"/>
  <c r="H137" i="15"/>
  <c r="F137" i="15"/>
  <c r="Y136" i="15"/>
  <c r="W136" i="15"/>
  <c r="U136" i="15"/>
  <c r="H136" i="15"/>
  <c r="F136" i="15"/>
  <c r="Y135" i="15"/>
  <c r="W135" i="15"/>
  <c r="U135" i="15"/>
  <c r="H135" i="15"/>
  <c r="F135" i="15"/>
  <c r="Y134" i="15"/>
  <c r="W134" i="15"/>
  <c r="U134" i="15"/>
  <c r="H134" i="15"/>
  <c r="F134" i="15"/>
  <c r="Y133" i="15"/>
  <c r="W133" i="15"/>
  <c r="U133" i="15"/>
  <c r="H133" i="15"/>
  <c r="F133" i="15"/>
  <c r="Y132" i="15"/>
  <c r="W132" i="15"/>
  <c r="U132" i="15"/>
  <c r="H132" i="15"/>
  <c r="F132" i="15"/>
  <c r="Y131" i="15"/>
  <c r="W131" i="15"/>
  <c r="U131" i="15"/>
  <c r="H131" i="15"/>
  <c r="F131" i="15"/>
  <c r="Y130" i="15"/>
  <c r="W130" i="15"/>
  <c r="U130" i="15"/>
  <c r="H130" i="15"/>
  <c r="F130" i="15"/>
  <c r="Y129" i="15"/>
  <c r="W129" i="15"/>
  <c r="U129" i="15"/>
  <c r="H129" i="15"/>
  <c r="F129" i="15"/>
  <c r="Y128" i="15"/>
  <c r="W128" i="15"/>
  <c r="U128" i="15"/>
  <c r="H128" i="15"/>
  <c r="F128" i="15"/>
  <c r="Y127" i="15"/>
  <c r="W127" i="15"/>
  <c r="U127" i="15"/>
  <c r="H127" i="15"/>
  <c r="F127" i="15"/>
  <c r="Y126" i="15"/>
  <c r="W126" i="15"/>
  <c r="U126" i="15"/>
  <c r="H126" i="15"/>
  <c r="F126" i="15"/>
  <c r="Y125" i="15"/>
  <c r="W125" i="15"/>
  <c r="U125" i="15"/>
  <c r="H125" i="15"/>
  <c r="F125" i="15"/>
  <c r="Y124" i="15"/>
  <c r="W124" i="15"/>
  <c r="U124" i="15"/>
  <c r="H124" i="15"/>
  <c r="F124" i="15"/>
  <c r="Y123" i="15"/>
  <c r="W123" i="15"/>
  <c r="U123" i="15"/>
  <c r="H123" i="15"/>
  <c r="F123" i="15"/>
  <c r="Y122" i="15"/>
  <c r="W122" i="15"/>
  <c r="U122" i="15"/>
  <c r="H122" i="15"/>
  <c r="F122" i="15"/>
  <c r="Y121" i="15"/>
  <c r="W121" i="15"/>
  <c r="U121" i="15"/>
  <c r="H121" i="15"/>
  <c r="F121" i="15"/>
  <c r="Y120" i="15"/>
  <c r="W120" i="15"/>
  <c r="U120" i="15"/>
  <c r="H120" i="15"/>
  <c r="F120" i="15"/>
  <c r="Y119" i="15"/>
  <c r="W119" i="15"/>
  <c r="U119" i="15"/>
  <c r="H119" i="15"/>
  <c r="F119" i="15"/>
  <c r="Y118" i="15"/>
  <c r="W118" i="15"/>
  <c r="U118" i="15"/>
  <c r="H118" i="15"/>
  <c r="F118" i="15"/>
  <c r="AE116" i="15"/>
  <c r="AD116" i="15"/>
  <c r="AC116" i="15"/>
  <c r="AB116" i="15"/>
  <c r="AA116" i="15"/>
  <c r="Z116" i="15"/>
  <c r="X116" i="15"/>
  <c r="Y116" i="15" s="1"/>
  <c r="V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G116" i="15"/>
  <c r="E116" i="15"/>
  <c r="D116" i="15"/>
  <c r="C116" i="15"/>
  <c r="F116" i="15" s="1"/>
  <c r="Y115" i="15"/>
  <c r="W115" i="15"/>
  <c r="U115" i="15"/>
  <c r="H115" i="15"/>
  <c r="F115" i="15"/>
  <c r="Y114" i="15"/>
  <c r="W114" i="15"/>
  <c r="U114" i="15"/>
  <c r="H114" i="15"/>
  <c r="F114" i="15"/>
  <c r="Y113" i="15"/>
  <c r="W113" i="15"/>
  <c r="U113" i="15"/>
  <c r="H113" i="15"/>
  <c r="F113" i="15"/>
  <c r="Y112" i="15"/>
  <c r="W112" i="15"/>
  <c r="U112" i="15"/>
  <c r="H112" i="15"/>
  <c r="F112" i="15"/>
  <c r="Y111" i="15"/>
  <c r="W111" i="15"/>
  <c r="U111" i="15"/>
  <c r="H111" i="15"/>
  <c r="F111" i="15"/>
  <c r="Y110" i="15"/>
  <c r="W110" i="15"/>
  <c r="U110" i="15"/>
  <c r="H110" i="15"/>
  <c r="F110" i="15"/>
  <c r="Y109" i="15"/>
  <c r="W109" i="15"/>
  <c r="U109" i="15"/>
  <c r="H109" i="15"/>
  <c r="F109" i="15"/>
  <c r="Y108" i="15"/>
  <c r="W108" i="15"/>
  <c r="U108" i="15"/>
  <c r="H108" i="15"/>
  <c r="F108" i="15"/>
  <c r="Y107" i="15"/>
  <c r="W107" i="15"/>
  <c r="U107" i="15"/>
  <c r="H107" i="15"/>
  <c r="F107" i="15"/>
  <c r="Y106" i="15"/>
  <c r="W106" i="15"/>
  <c r="U106" i="15"/>
  <c r="H106" i="15"/>
  <c r="F106" i="15"/>
  <c r="AE104" i="15"/>
  <c r="AD104" i="15"/>
  <c r="AC104" i="15"/>
  <c r="AB104" i="15"/>
  <c r="AA104" i="15"/>
  <c r="Z104" i="15"/>
  <c r="X104" i="15"/>
  <c r="Y104" i="15" s="1"/>
  <c r="V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G104" i="15"/>
  <c r="H104" i="15" s="1"/>
  <c r="E104" i="15"/>
  <c r="F104" i="15" s="1"/>
  <c r="D104" i="15"/>
  <c r="C104" i="15"/>
  <c r="Y103" i="15"/>
  <c r="W103" i="15"/>
  <c r="U103" i="15"/>
  <c r="H103" i="15"/>
  <c r="F103" i="15"/>
  <c r="Y102" i="15"/>
  <c r="W102" i="15"/>
  <c r="U102" i="15"/>
  <c r="H102" i="15"/>
  <c r="F102" i="15"/>
  <c r="Y101" i="15"/>
  <c r="W101" i="15"/>
  <c r="U101" i="15"/>
  <c r="H101" i="15"/>
  <c r="F101" i="15"/>
  <c r="Y100" i="15"/>
  <c r="W100" i="15"/>
  <c r="U100" i="15"/>
  <c r="H100" i="15"/>
  <c r="F100" i="15"/>
  <c r="Y99" i="15"/>
  <c r="W99" i="15"/>
  <c r="U99" i="15"/>
  <c r="H99" i="15"/>
  <c r="F99" i="15"/>
  <c r="Y98" i="15"/>
  <c r="W98" i="15"/>
  <c r="U98" i="15"/>
  <c r="H98" i="15"/>
  <c r="F98" i="15"/>
  <c r="Y97" i="15"/>
  <c r="W97" i="15"/>
  <c r="U97" i="15"/>
  <c r="H97" i="15"/>
  <c r="F97" i="15"/>
  <c r="AE95" i="15"/>
  <c r="AE688" i="15" s="1"/>
  <c r="AD95" i="15"/>
  <c r="AC95" i="15"/>
  <c r="AB95" i="15"/>
  <c r="AA95" i="15"/>
  <c r="Z95" i="15"/>
  <c r="X95" i="15"/>
  <c r="V95" i="15"/>
  <c r="T95" i="15"/>
  <c r="T688" i="15" s="1"/>
  <c r="S95" i="15"/>
  <c r="R95" i="15"/>
  <c r="Q95" i="15"/>
  <c r="P95" i="15"/>
  <c r="O95" i="15"/>
  <c r="N95" i="15"/>
  <c r="M95" i="15"/>
  <c r="L95" i="15"/>
  <c r="K95" i="15"/>
  <c r="J95" i="15"/>
  <c r="I95" i="15"/>
  <c r="G95" i="15"/>
  <c r="H95" i="15" s="1"/>
  <c r="E95" i="15"/>
  <c r="D95" i="15"/>
  <c r="C95" i="15"/>
  <c r="Y94" i="15"/>
  <c r="W94" i="15"/>
  <c r="U94" i="15"/>
  <c r="H94" i="15"/>
  <c r="F94" i="15"/>
  <c r="Y93" i="15"/>
  <c r="W93" i="15"/>
  <c r="U93" i="15"/>
  <c r="H93" i="15"/>
  <c r="F93" i="15"/>
  <c r="Y92" i="15"/>
  <c r="W92" i="15"/>
  <c r="U92" i="15"/>
  <c r="H92" i="15"/>
  <c r="F92" i="15"/>
  <c r="Y91" i="15"/>
  <c r="W91" i="15"/>
  <c r="U91" i="15"/>
  <c r="H91" i="15"/>
  <c r="F91" i="15"/>
  <c r="Y90" i="15"/>
  <c r="W90" i="15"/>
  <c r="U90" i="15"/>
  <c r="H90" i="15"/>
  <c r="F90" i="15"/>
  <c r="Y89" i="15"/>
  <c r="W89" i="15"/>
  <c r="U89" i="15"/>
  <c r="H89" i="15"/>
  <c r="F89" i="15"/>
  <c r="Y88" i="15"/>
  <c r="W88" i="15"/>
  <c r="U88" i="15"/>
  <c r="H88" i="15"/>
  <c r="F88" i="15"/>
  <c r="Y87" i="15"/>
  <c r="W87" i="15"/>
  <c r="U87" i="15"/>
  <c r="H87" i="15"/>
  <c r="F87" i="15"/>
  <c r="Y86" i="15"/>
  <c r="W86" i="15"/>
  <c r="U86" i="15"/>
  <c r="H86" i="15"/>
  <c r="F86" i="15"/>
  <c r="Y85" i="15"/>
  <c r="W85" i="15"/>
  <c r="U85" i="15"/>
  <c r="H85" i="15"/>
  <c r="F85" i="15"/>
  <c r="Y84" i="15"/>
  <c r="W84" i="15"/>
  <c r="U84" i="15"/>
  <c r="H84" i="15"/>
  <c r="F84" i="15"/>
  <c r="Y83" i="15"/>
  <c r="W83" i="15"/>
  <c r="U83" i="15"/>
  <c r="H83" i="15"/>
  <c r="F83" i="15"/>
  <c r="Y82" i="15"/>
  <c r="W82" i="15"/>
  <c r="U82" i="15"/>
  <c r="H82" i="15"/>
  <c r="F82" i="15"/>
  <c r="Y81" i="15"/>
  <c r="W81" i="15"/>
  <c r="U81" i="15"/>
  <c r="H81" i="15"/>
  <c r="F81" i="15"/>
  <c r="Y80" i="15"/>
  <c r="W80" i="15"/>
  <c r="U80" i="15"/>
  <c r="H80" i="15"/>
  <c r="F80" i="15"/>
  <c r="Y79" i="15"/>
  <c r="W79" i="15"/>
  <c r="U79" i="15"/>
  <c r="H79" i="15"/>
  <c r="F79" i="15"/>
  <c r="Y78" i="15"/>
  <c r="W78" i="15"/>
  <c r="U78" i="15"/>
  <c r="H78" i="15"/>
  <c r="F78" i="15"/>
  <c r="Y77" i="15"/>
  <c r="W77" i="15"/>
  <c r="U77" i="15"/>
  <c r="H77" i="15"/>
  <c r="F77" i="15"/>
  <c r="Y76" i="15"/>
  <c r="W76" i="15"/>
  <c r="U76" i="15"/>
  <c r="H76" i="15"/>
  <c r="F76" i="15"/>
  <c r="Y75" i="15"/>
  <c r="W75" i="15"/>
  <c r="U75" i="15"/>
  <c r="H75" i="15"/>
  <c r="F75" i="15"/>
  <c r="Y74" i="15"/>
  <c r="W74" i="15"/>
  <c r="U74" i="15"/>
  <c r="H74" i="15"/>
  <c r="F74" i="15"/>
  <c r="Y73" i="15"/>
  <c r="W73" i="15"/>
  <c r="U73" i="15"/>
  <c r="H73" i="15"/>
  <c r="F73" i="15"/>
  <c r="Y72" i="15"/>
  <c r="W72" i="15"/>
  <c r="U72" i="15"/>
  <c r="H72" i="15"/>
  <c r="F72" i="15"/>
  <c r="Y71" i="15"/>
  <c r="W71" i="15"/>
  <c r="U71" i="15"/>
  <c r="H71" i="15"/>
  <c r="F71" i="15"/>
  <c r="Y70" i="15"/>
  <c r="W70" i="15"/>
  <c r="U70" i="15"/>
  <c r="H70" i="15"/>
  <c r="F70" i="15"/>
  <c r="Y69" i="15"/>
  <c r="W69" i="15"/>
  <c r="U69" i="15"/>
  <c r="H69" i="15"/>
  <c r="F69" i="15"/>
  <c r="Y68" i="15"/>
  <c r="W68" i="15"/>
  <c r="U68" i="15"/>
  <c r="H68" i="15"/>
  <c r="F68" i="15"/>
  <c r="Y67" i="15"/>
  <c r="W67" i="15"/>
  <c r="U67" i="15"/>
  <c r="H67" i="15"/>
  <c r="F67" i="15"/>
  <c r="Y66" i="15"/>
  <c r="W66" i="15"/>
  <c r="U66" i="15"/>
  <c r="H66" i="15"/>
  <c r="F66" i="15"/>
  <c r="Y65" i="15"/>
  <c r="W65" i="15"/>
  <c r="U65" i="15"/>
  <c r="H65" i="15"/>
  <c r="F65" i="15"/>
  <c r="Y64" i="15"/>
  <c r="W64" i="15"/>
  <c r="U64" i="15"/>
  <c r="H64" i="15"/>
  <c r="F64" i="15"/>
  <c r="Y63" i="15"/>
  <c r="W63" i="15"/>
  <c r="U63" i="15"/>
  <c r="H63" i="15"/>
  <c r="F63" i="15"/>
  <c r="Y62" i="15"/>
  <c r="W62" i="15"/>
  <c r="U62" i="15"/>
  <c r="H62" i="15"/>
  <c r="F62" i="15"/>
  <c r="Y61" i="15"/>
  <c r="W61" i="15"/>
  <c r="U61" i="15"/>
  <c r="H61" i="15"/>
  <c r="F61" i="15"/>
  <c r="Y60" i="15"/>
  <c r="W60" i="15"/>
  <c r="U60" i="15"/>
  <c r="H60" i="15"/>
  <c r="F60" i="15"/>
  <c r="Y59" i="15"/>
  <c r="W59" i="15"/>
  <c r="U59" i="15"/>
  <c r="H59" i="15"/>
  <c r="F59" i="15"/>
  <c r="Y58" i="15"/>
  <c r="W58" i="15"/>
  <c r="U58" i="15"/>
  <c r="H58" i="15"/>
  <c r="F58" i="15"/>
  <c r="Y57" i="15"/>
  <c r="W57" i="15"/>
  <c r="U57" i="15"/>
  <c r="H57" i="15"/>
  <c r="F57" i="15"/>
  <c r="Y56" i="15"/>
  <c r="W56" i="15"/>
  <c r="U56" i="15"/>
  <c r="H56" i="15"/>
  <c r="F56" i="15"/>
  <c r="Y55" i="15"/>
  <c r="W55" i="15"/>
  <c r="U55" i="15"/>
  <c r="H55" i="15"/>
  <c r="F55" i="15"/>
  <c r="Y54" i="15"/>
  <c r="W54" i="15"/>
  <c r="U54" i="15"/>
  <c r="H54" i="15"/>
  <c r="F54" i="15"/>
  <c r="Y53" i="15"/>
  <c r="W53" i="15"/>
  <c r="U53" i="15"/>
  <c r="H53" i="15"/>
  <c r="F53" i="15"/>
  <c r="Y52" i="15"/>
  <c r="W52" i="15"/>
  <c r="U52" i="15"/>
  <c r="H52" i="15"/>
  <c r="F52" i="15"/>
  <c r="Y51" i="15"/>
  <c r="W51" i="15"/>
  <c r="U51" i="15"/>
  <c r="H51" i="15"/>
  <c r="F51" i="15"/>
  <c r="Y50" i="15"/>
  <c r="W50" i="15"/>
  <c r="U50" i="15"/>
  <c r="H50" i="15"/>
  <c r="F50" i="15"/>
  <c r="Y49" i="15"/>
  <c r="W49" i="15"/>
  <c r="U49" i="15"/>
  <c r="H49" i="15"/>
  <c r="F49" i="15"/>
  <c r="Y48" i="15"/>
  <c r="W48" i="15"/>
  <c r="U48" i="15"/>
  <c r="H48" i="15"/>
  <c r="F48" i="15"/>
  <c r="Y47" i="15"/>
  <c r="W47" i="15"/>
  <c r="U47" i="15"/>
  <c r="H47" i="15"/>
  <c r="F47" i="15"/>
  <c r="Y46" i="15"/>
  <c r="W46" i="15"/>
  <c r="U46" i="15"/>
  <c r="H46" i="15"/>
  <c r="F46" i="15"/>
  <c r="Y45" i="15"/>
  <c r="W45" i="15"/>
  <c r="U45" i="15"/>
  <c r="H45" i="15"/>
  <c r="F45" i="15"/>
  <c r="Y44" i="15"/>
  <c r="W44" i="15"/>
  <c r="U44" i="15"/>
  <c r="H44" i="15"/>
  <c r="F44" i="15"/>
  <c r="Y43" i="15"/>
  <c r="W43" i="15"/>
  <c r="U43" i="15"/>
  <c r="H43" i="15"/>
  <c r="F43" i="15"/>
  <c r="Y42" i="15"/>
  <c r="W42" i="15"/>
  <c r="U42" i="15"/>
  <c r="H42" i="15"/>
  <c r="F42" i="15"/>
  <c r="Y41" i="15"/>
  <c r="W41" i="15"/>
  <c r="U41" i="15"/>
  <c r="H41" i="15"/>
  <c r="F41" i="15"/>
  <c r="Y40" i="15"/>
  <c r="W40" i="15"/>
  <c r="U40" i="15"/>
  <c r="H40" i="15"/>
  <c r="F40" i="15"/>
  <c r="Y39" i="15"/>
  <c r="W39" i="15"/>
  <c r="U39" i="15"/>
  <c r="H39" i="15"/>
  <c r="F39" i="15"/>
  <c r="Y38" i="15"/>
  <c r="W38" i="15"/>
  <c r="U38" i="15"/>
  <c r="H38" i="15"/>
  <c r="F38" i="15"/>
  <c r="Y37" i="15"/>
  <c r="W37" i="15"/>
  <c r="U37" i="15"/>
  <c r="H37" i="15"/>
  <c r="F37" i="15"/>
  <c r="AA35" i="15"/>
  <c r="Z35" i="15"/>
  <c r="X35" i="15"/>
  <c r="V35" i="15"/>
  <c r="T35" i="15"/>
  <c r="S35" i="15"/>
  <c r="S688" i="15" s="1"/>
  <c r="R35" i="15"/>
  <c r="Q35" i="15"/>
  <c r="P35" i="15"/>
  <c r="O35" i="15"/>
  <c r="N35" i="15"/>
  <c r="M35" i="15"/>
  <c r="L35" i="15"/>
  <c r="K35" i="15"/>
  <c r="K688" i="15" s="1"/>
  <c r="J35" i="15"/>
  <c r="I35" i="15"/>
  <c r="G35" i="15"/>
  <c r="E35" i="15"/>
  <c r="D35" i="15"/>
  <c r="C35" i="15"/>
  <c r="Y34" i="15"/>
  <c r="W34" i="15"/>
  <c r="U34" i="15"/>
  <c r="H34" i="15"/>
  <c r="F34" i="15"/>
  <c r="Y33" i="15"/>
  <c r="W33" i="15"/>
  <c r="U33" i="15"/>
  <c r="H33" i="15"/>
  <c r="F33" i="15"/>
  <c r="Y32" i="15"/>
  <c r="W32" i="15"/>
  <c r="U32" i="15"/>
  <c r="H32" i="15"/>
  <c r="F32" i="15"/>
  <c r="Y31" i="15"/>
  <c r="W31" i="15"/>
  <c r="U31" i="15"/>
  <c r="H31" i="15"/>
  <c r="F31" i="15"/>
  <c r="Y30" i="15"/>
  <c r="W30" i="15"/>
  <c r="U30" i="15"/>
  <c r="H30" i="15"/>
  <c r="F30" i="15"/>
  <c r="Y29" i="15"/>
  <c r="W29" i="15"/>
  <c r="U29" i="15"/>
  <c r="H29" i="15"/>
  <c r="F29" i="15"/>
  <c r="Y28" i="15"/>
  <c r="W28" i="15"/>
  <c r="U28" i="15"/>
  <c r="H28" i="15"/>
  <c r="F28" i="15"/>
  <c r="Y27" i="15"/>
  <c r="W27" i="15"/>
  <c r="U27" i="15"/>
  <c r="H27" i="15"/>
  <c r="F27" i="15"/>
  <c r="Y26" i="15"/>
  <c r="W26" i="15"/>
  <c r="U26" i="15"/>
  <c r="H26" i="15"/>
  <c r="F26" i="15"/>
  <c r="Y25" i="15"/>
  <c r="W25" i="15"/>
  <c r="U25" i="15"/>
  <c r="H25" i="15"/>
  <c r="F25" i="15"/>
  <c r="Y24" i="15"/>
  <c r="W24" i="15"/>
  <c r="U24" i="15"/>
  <c r="H24" i="15"/>
  <c r="F24" i="15"/>
  <c r="Y23" i="15"/>
  <c r="W23" i="15"/>
  <c r="U23" i="15"/>
  <c r="H23" i="15"/>
  <c r="F23" i="15"/>
  <c r="Y22" i="15"/>
  <c r="W22" i="15"/>
  <c r="U22" i="15"/>
  <c r="H22" i="15"/>
  <c r="F22" i="15"/>
  <c r="Y21" i="15"/>
  <c r="W21" i="15"/>
  <c r="U21" i="15"/>
  <c r="H21" i="15"/>
  <c r="F21" i="15"/>
  <c r="Y20" i="15"/>
  <c r="W20" i="15"/>
  <c r="U20" i="15"/>
  <c r="H20" i="15"/>
  <c r="F20" i="15"/>
  <c r="Y19" i="15"/>
  <c r="W19" i="15"/>
  <c r="U19" i="15"/>
  <c r="H19" i="15"/>
  <c r="F19" i="15"/>
  <c r="Y18" i="15"/>
  <c r="W18" i="15"/>
  <c r="U18" i="15"/>
  <c r="H18" i="15"/>
  <c r="F18" i="15"/>
  <c r="Y17" i="15"/>
  <c r="W17" i="15"/>
  <c r="U17" i="15"/>
  <c r="H17" i="15"/>
  <c r="F17" i="15"/>
  <c r="Y16" i="15"/>
  <c r="W16" i="15"/>
  <c r="U16" i="15"/>
  <c r="H16" i="15"/>
  <c r="F16" i="15"/>
  <c r="Y15" i="15"/>
  <c r="W15" i="15"/>
  <c r="U15" i="15"/>
  <c r="H15" i="15"/>
  <c r="F15" i="15"/>
  <c r="Y14" i="15"/>
  <c r="W14" i="15"/>
  <c r="U14" i="15"/>
  <c r="H14" i="15"/>
  <c r="F14" i="15"/>
  <c r="Y13" i="15"/>
  <c r="W13" i="15"/>
  <c r="U13" i="15"/>
  <c r="H13" i="15"/>
  <c r="F13" i="15"/>
  <c r="U138" i="15" l="1"/>
  <c r="V159" i="15"/>
  <c r="W159" i="15" s="1"/>
  <c r="U166" i="15"/>
  <c r="W210" i="15"/>
  <c r="U337" i="15"/>
  <c r="U371" i="15"/>
  <c r="U381" i="15"/>
  <c r="Y381" i="15"/>
  <c r="V552" i="15"/>
  <c r="W552" i="15" s="1"/>
  <c r="U552" i="15"/>
  <c r="U674" i="15"/>
  <c r="C688" i="15"/>
  <c r="Y687" i="15"/>
  <c r="D688" i="15"/>
  <c r="M688" i="15"/>
  <c r="F95" i="15"/>
  <c r="N688" i="15"/>
  <c r="Y95" i="15"/>
  <c r="W116" i="15"/>
  <c r="U116" i="15"/>
  <c r="F159" i="15"/>
  <c r="U159" i="15"/>
  <c r="F181" i="15"/>
  <c r="U181" i="15"/>
  <c r="F292" i="15"/>
  <c r="Y292" i="15"/>
  <c r="Y423" i="15"/>
  <c r="H444" i="15"/>
  <c r="H505" i="15"/>
  <c r="W567" i="15"/>
  <c r="H687" i="15"/>
  <c r="E688" i="15"/>
  <c r="F688" i="15" s="1"/>
  <c r="X688" i="15"/>
  <c r="U95" i="15"/>
  <c r="Z688" i="15"/>
  <c r="H116" i="15"/>
  <c r="H159" i="15"/>
  <c r="H181" i="15"/>
  <c r="W193" i="15"/>
  <c r="W241" i="15"/>
  <c r="U292" i="15"/>
  <c r="U423" i="15"/>
  <c r="W482" i="15"/>
  <c r="W511" i="15"/>
  <c r="F620" i="15"/>
  <c r="W676" i="15"/>
  <c r="G688" i="15"/>
  <c r="H688" i="15" s="1"/>
  <c r="U35" i="15"/>
  <c r="F193" i="15"/>
  <c r="Y193" i="15"/>
  <c r="Y241" i="15"/>
  <c r="W330" i="15"/>
  <c r="W361" i="15"/>
  <c r="Y482" i="15"/>
  <c r="F511" i="15"/>
  <c r="Y511" i="15"/>
  <c r="Y585" i="15"/>
  <c r="U593" i="15"/>
  <c r="H620" i="15"/>
  <c r="U649" i="15"/>
  <c r="H35" i="15"/>
  <c r="P688" i="15"/>
  <c r="AA688" i="15"/>
  <c r="AB688" i="15"/>
  <c r="W104" i="15"/>
  <c r="U193" i="15"/>
  <c r="U241" i="15"/>
  <c r="Y330" i="15"/>
  <c r="W432" i="15"/>
  <c r="U482" i="15"/>
  <c r="U511" i="15"/>
  <c r="U585" i="15"/>
  <c r="V620" i="15"/>
  <c r="W620" i="15" s="1"/>
  <c r="U667" i="15"/>
  <c r="I688" i="15"/>
  <c r="Q688" i="15"/>
  <c r="AC688" i="15"/>
  <c r="W138" i="15"/>
  <c r="W166" i="15"/>
  <c r="U330" i="15"/>
  <c r="F361" i="15"/>
  <c r="U361" i="15"/>
  <c r="W371" i="15"/>
  <c r="W381" i="15"/>
  <c r="Y432" i="15"/>
  <c r="H482" i="15"/>
  <c r="V505" i="15"/>
  <c r="W505" i="15" s="1"/>
  <c r="Y531" i="15"/>
  <c r="Y552" i="15"/>
  <c r="W565" i="15"/>
  <c r="H585" i="15"/>
  <c r="H667" i="15"/>
  <c r="W674" i="15"/>
  <c r="L688" i="15"/>
  <c r="W423" i="15"/>
  <c r="J688" i="15"/>
  <c r="R688" i="15"/>
  <c r="AD688" i="15"/>
  <c r="U104" i="15"/>
  <c r="Y138" i="15"/>
  <c r="U314" i="15"/>
  <c r="F337" i="15"/>
  <c r="Y337" i="15"/>
  <c r="H361" i="15"/>
  <c r="Y371" i="15"/>
  <c r="U432" i="15"/>
  <c r="Y444" i="15"/>
  <c r="Y505" i="15"/>
  <c r="U531" i="15"/>
  <c r="Y565" i="15"/>
  <c r="W687" i="15"/>
  <c r="W649" i="15"/>
  <c r="W678" i="15"/>
  <c r="F35" i="15"/>
  <c r="F314" i="15"/>
  <c r="V444" i="15"/>
  <c r="W444" i="15" s="1"/>
  <c r="F593" i="15"/>
  <c r="W595" i="15"/>
  <c r="F649" i="15"/>
  <c r="F678" i="15"/>
  <c r="O688" i="15"/>
  <c r="U688" i="15" s="1"/>
  <c r="W35" i="15"/>
  <c r="W593" i="15"/>
  <c r="Y35" i="15"/>
  <c r="W181" i="15"/>
  <c r="Y314" i="15"/>
  <c r="W531" i="15"/>
  <c r="W95" i="15"/>
  <c r="W533" i="15"/>
  <c r="Y688" i="15" l="1"/>
  <c r="V688" i="15"/>
  <c r="W688" i="15" s="1"/>
  <c r="AE687" i="14" l="1"/>
  <c r="AD687" i="14"/>
  <c r="AC687" i="14"/>
  <c r="AB687" i="14"/>
  <c r="AA687" i="14"/>
  <c r="Z687" i="14"/>
  <c r="X687" i="14"/>
  <c r="V687" i="14"/>
  <c r="T687" i="14"/>
  <c r="S687" i="14"/>
  <c r="R687" i="14"/>
  <c r="Q687" i="14"/>
  <c r="P687" i="14"/>
  <c r="O687" i="14"/>
  <c r="U687" i="14" s="1"/>
  <c r="N687" i="14"/>
  <c r="M687" i="14"/>
  <c r="L687" i="14"/>
  <c r="K687" i="14"/>
  <c r="J687" i="14"/>
  <c r="I687" i="14"/>
  <c r="G687" i="14"/>
  <c r="E687" i="14"/>
  <c r="F687" i="14" s="1"/>
  <c r="D687" i="14"/>
  <c r="C687" i="14"/>
  <c r="Y686" i="14"/>
  <c r="W686" i="14"/>
  <c r="U686" i="14"/>
  <c r="H686" i="14"/>
  <c r="F686" i="14"/>
  <c r="Y685" i="14"/>
  <c r="W685" i="14"/>
  <c r="U685" i="14"/>
  <c r="H685" i="14"/>
  <c r="F685" i="14"/>
  <c r="Y684" i="14"/>
  <c r="W684" i="14"/>
  <c r="U684" i="14"/>
  <c r="H684" i="14"/>
  <c r="F684" i="14"/>
  <c r="Y683" i="14"/>
  <c r="W683" i="14"/>
  <c r="U683" i="14"/>
  <c r="H683" i="14"/>
  <c r="F683" i="14"/>
  <c r="Y682" i="14"/>
  <c r="W682" i="14"/>
  <c r="U682" i="14"/>
  <c r="H682" i="14"/>
  <c r="F682" i="14"/>
  <c r="Y681" i="14"/>
  <c r="W681" i="14"/>
  <c r="U681" i="14"/>
  <c r="H681" i="14"/>
  <c r="F681" i="14"/>
  <c r="Y680" i="14"/>
  <c r="W680" i="14"/>
  <c r="U680" i="14"/>
  <c r="H680" i="14"/>
  <c r="F680" i="14"/>
  <c r="AE678" i="14"/>
  <c r="AD678" i="14"/>
  <c r="AC678" i="14"/>
  <c r="AB678" i="14"/>
  <c r="AA678" i="14"/>
  <c r="Z678" i="14"/>
  <c r="X678" i="14"/>
  <c r="V678" i="14"/>
  <c r="T678" i="14"/>
  <c r="S678" i="14"/>
  <c r="R678" i="14"/>
  <c r="Q678" i="14"/>
  <c r="P678" i="14"/>
  <c r="O678" i="14"/>
  <c r="N678" i="14"/>
  <c r="M678" i="14"/>
  <c r="L678" i="14"/>
  <c r="K678" i="14"/>
  <c r="J678" i="14"/>
  <c r="I678" i="14"/>
  <c r="G678" i="14"/>
  <c r="E678" i="14"/>
  <c r="W678" i="14" s="1"/>
  <c r="D678" i="14"/>
  <c r="C678" i="14"/>
  <c r="Y677" i="14"/>
  <c r="W677" i="14"/>
  <c r="U677" i="14"/>
  <c r="H677" i="14"/>
  <c r="F677" i="14"/>
  <c r="Y676" i="14"/>
  <c r="W676" i="14"/>
  <c r="U676" i="14"/>
  <c r="U678" i="14" s="1"/>
  <c r="H676" i="14"/>
  <c r="H678" i="14" s="1"/>
  <c r="F676" i="14"/>
  <c r="AE674" i="14"/>
  <c r="AD674" i="14"/>
  <c r="AC674" i="14"/>
  <c r="AB674" i="14"/>
  <c r="AA674" i="14"/>
  <c r="Z674" i="14"/>
  <c r="X674" i="14"/>
  <c r="Y674" i="14" s="1"/>
  <c r="V674" i="14"/>
  <c r="T674" i="14"/>
  <c r="S674" i="14"/>
  <c r="R674" i="14"/>
  <c r="Q674" i="14"/>
  <c r="P674" i="14"/>
  <c r="O674" i="14"/>
  <c r="N674" i="14"/>
  <c r="M674" i="14"/>
  <c r="L674" i="14"/>
  <c r="K674" i="14"/>
  <c r="J674" i="14"/>
  <c r="I674" i="14"/>
  <c r="G674" i="14"/>
  <c r="H674" i="14" s="1"/>
  <c r="E674" i="14"/>
  <c r="F674" i="14" s="1"/>
  <c r="D674" i="14"/>
  <c r="C674" i="14"/>
  <c r="Y673" i="14"/>
  <c r="W673" i="14"/>
  <c r="U673" i="14"/>
  <c r="H673" i="14"/>
  <c r="F673" i="14"/>
  <c r="Y672" i="14"/>
  <c r="W672" i="14"/>
  <c r="U672" i="14"/>
  <c r="H672" i="14"/>
  <c r="F672" i="14"/>
  <c r="Y671" i="14"/>
  <c r="W671" i="14"/>
  <c r="U671" i="14"/>
  <c r="H671" i="14"/>
  <c r="F671" i="14"/>
  <c r="Y670" i="14"/>
  <c r="W670" i="14"/>
  <c r="U670" i="14"/>
  <c r="H670" i="14"/>
  <c r="F670" i="14"/>
  <c r="Y669" i="14"/>
  <c r="W669" i="14"/>
  <c r="U669" i="14"/>
  <c r="H669" i="14"/>
  <c r="F669" i="14"/>
  <c r="AE667" i="14"/>
  <c r="AD667" i="14"/>
  <c r="AC667" i="14"/>
  <c r="AB667" i="14"/>
  <c r="AA667" i="14"/>
  <c r="Z667" i="14"/>
  <c r="X667" i="14"/>
  <c r="V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E667" i="14"/>
  <c r="F667" i="14" s="1"/>
  <c r="D667" i="14"/>
  <c r="C667" i="14"/>
  <c r="Y666" i="14"/>
  <c r="W666" i="14"/>
  <c r="U666" i="14"/>
  <c r="H666" i="14"/>
  <c r="F666" i="14"/>
  <c r="Y665" i="14"/>
  <c r="W665" i="14"/>
  <c r="U665" i="14"/>
  <c r="H665" i="14"/>
  <c r="F665" i="14"/>
  <c r="Y664" i="14"/>
  <c r="W664" i="14"/>
  <c r="U664" i="14"/>
  <c r="H664" i="14"/>
  <c r="F664" i="14"/>
  <c r="Y663" i="14"/>
  <c r="W663" i="14"/>
  <c r="U663" i="14"/>
  <c r="H663" i="14"/>
  <c r="F663" i="14"/>
  <c r="Y662" i="14"/>
  <c r="W662" i="14"/>
  <c r="U662" i="14"/>
  <c r="H662" i="14"/>
  <c r="F662" i="14"/>
  <c r="Y661" i="14"/>
  <c r="W661" i="14"/>
  <c r="U661" i="14"/>
  <c r="H661" i="14"/>
  <c r="F661" i="14"/>
  <c r="Y660" i="14"/>
  <c r="W660" i="14"/>
  <c r="U660" i="14"/>
  <c r="H660" i="14"/>
  <c r="F660" i="14"/>
  <c r="Y659" i="14"/>
  <c r="W659" i="14"/>
  <c r="U659" i="14"/>
  <c r="H659" i="14"/>
  <c r="F659" i="14"/>
  <c r="Y658" i="14"/>
  <c r="W658" i="14"/>
  <c r="U658" i="14"/>
  <c r="H658" i="14"/>
  <c r="F658" i="14"/>
  <c r="Y657" i="14"/>
  <c r="W657" i="14"/>
  <c r="U657" i="14"/>
  <c r="H657" i="14"/>
  <c r="F657" i="14"/>
  <c r="Y656" i="14"/>
  <c r="W656" i="14"/>
  <c r="U656" i="14"/>
  <c r="H656" i="14"/>
  <c r="F656" i="14"/>
  <c r="Y655" i="14"/>
  <c r="W655" i="14"/>
  <c r="U655" i="14"/>
  <c r="H655" i="14"/>
  <c r="F655" i="14"/>
  <c r="Y654" i="14"/>
  <c r="W654" i="14"/>
  <c r="U654" i="14"/>
  <c r="H654" i="14"/>
  <c r="F654" i="14"/>
  <c r="Y653" i="14"/>
  <c r="W653" i="14"/>
  <c r="U653" i="14"/>
  <c r="H653" i="14"/>
  <c r="F653" i="14"/>
  <c r="Y652" i="14"/>
  <c r="W652" i="14"/>
  <c r="U652" i="14"/>
  <c r="H652" i="14"/>
  <c r="F652" i="14"/>
  <c r="Y651" i="14"/>
  <c r="W651" i="14"/>
  <c r="U651" i="14"/>
  <c r="H651" i="14"/>
  <c r="F651" i="14"/>
  <c r="AE649" i="14"/>
  <c r="AD649" i="14"/>
  <c r="AC649" i="14"/>
  <c r="AB649" i="14"/>
  <c r="AA649" i="14"/>
  <c r="Z649" i="14"/>
  <c r="X649" i="14"/>
  <c r="V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G649" i="14"/>
  <c r="H649" i="14" s="1"/>
  <c r="E649" i="14"/>
  <c r="F649" i="14" s="1"/>
  <c r="D649" i="14"/>
  <c r="C649" i="14"/>
  <c r="Y648" i="14"/>
  <c r="W648" i="14"/>
  <c r="U648" i="14"/>
  <c r="H648" i="14"/>
  <c r="F648" i="14"/>
  <c r="Y647" i="14"/>
  <c r="W647" i="14"/>
  <c r="U647" i="14"/>
  <c r="H647" i="14"/>
  <c r="F647" i="14"/>
  <c r="Y646" i="14"/>
  <c r="W646" i="14"/>
  <c r="U646" i="14"/>
  <c r="H646" i="14"/>
  <c r="F646" i="14"/>
  <c r="Y645" i="14"/>
  <c r="W645" i="14"/>
  <c r="U645" i="14"/>
  <c r="H645" i="14"/>
  <c r="F645" i="14"/>
  <c r="Y644" i="14"/>
  <c r="W644" i="14"/>
  <c r="U644" i="14"/>
  <c r="H644" i="14"/>
  <c r="F644" i="14"/>
  <c r="Y643" i="14"/>
  <c r="W643" i="14"/>
  <c r="U643" i="14"/>
  <c r="H643" i="14"/>
  <c r="F643" i="14"/>
  <c r="Y642" i="14"/>
  <c r="W642" i="14"/>
  <c r="U642" i="14"/>
  <c r="H642" i="14"/>
  <c r="F642" i="14"/>
  <c r="Y641" i="14"/>
  <c r="W641" i="14"/>
  <c r="U641" i="14"/>
  <c r="H641" i="14"/>
  <c r="F641" i="14"/>
  <c r="Y640" i="14"/>
  <c r="W640" i="14"/>
  <c r="U640" i="14"/>
  <c r="H640" i="14"/>
  <c r="F640" i="14"/>
  <c r="Y639" i="14"/>
  <c r="W639" i="14"/>
  <c r="U639" i="14"/>
  <c r="H639" i="14"/>
  <c r="F639" i="14"/>
  <c r="Y638" i="14"/>
  <c r="W638" i="14"/>
  <c r="U638" i="14"/>
  <c r="H638" i="14"/>
  <c r="F638" i="14"/>
  <c r="Y637" i="14"/>
  <c r="W637" i="14"/>
  <c r="U637" i="14"/>
  <c r="H637" i="14"/>
  <c r="F637" i="14"/>
  <c r="Y636" i="14"/>
  <c r="W636" i="14"/>
  <c r="U636" i="14"/>
  <c r="H636" i="14"/>
  <c r="F636" i="14"/>
  <c r="Y635" i="14"/>
  <c r="W635" i="14"/>
  <c r="U635" i="14"/>
  <c r="H635" i="14"/>
  <c r="F635" i="14"/>
  <c r="Y634" i="14"/>
  <c r="W634" i="14"/>
  <c r="U634" i="14"/>
  <c r="H634" i="14"/>
  <c r="F634" i="14"/>
  <c r="Y633" i="14"/>
  <c r="W633" i="14"/>
  <c r="U633" i="14"/>
  <c r="H633" i="14"/>
  <c r="F633" i="14"/>
  <c r="Y632" i="14"/>
  <c r="W632" i="14"/>
  <c r="U632" i="14"/>
  <c r="H632" i="14"/>
  <c r="F632" i="14"/>
  <c r="Y631" i="14"/>
  <c r="W631" i="14"/>
  <c r="U631" i="14"/>
  <c r="H631" i="14"/>
  <c r="F631" i="14"/>
  <c r="Y630" i="14"/>
  <c r="W630" i="14"/>
  <c r="U630" i="14"/>
  <c r="H630" i="14"/>
  <c r="F630" i="14"/>
  <c r="Y629" i="14"/>
  <c r="W629" i="14"/>
  <c r="U629" i="14"/>
  <c r="H629" i="14"/>
  <c r="F629" i="14"/>
  <c r="Y628" i="14"/>
  <c r="W628" i="14"/>
  <c r="U628" i="14"/>
  <c r="H628" i="14"/>
  <c r="F628" i="14"/>
  <c r="Y627" i="14"/>
  <c r="W627" i="14"/>
  <c r="U627" i="14"/>
  <c r="H627" i="14"/>
  <c r="F627" i="14"/>
  <c r="Y626" i="14"/>
  <c r="W626" i="14"/>
  <c r="U626" i="14"/>
  <c r="H626" i="14"/>
  <c r="F626" i="14"/>
  <c r="Y625" i="14"/>
  <c r="W625" i="14"/>
  <c r="U625" i="14"/>
  <c r="H625" i="14"/>
  <c r="F625" i="14"/>
  <c r="Y624" i="14"/>
  <c r="W624" i="14"/>
  <c r="U624" i="14"/>
  <c r="H624" i="14"/>
  <c r="F624" i="14"/>
  <c r="Y623" i="14"/>
  <c r="W623" i="14"/>
  <c r="U623" i="14"/>
  <c r="H623" i="14"/>
  <c r="F623" i="14"/>
  <c r="Y622" i="14"/>
  <c r="W622" i="14"/>
  <c r="U622" i="14"/>
  <c r="H622" i="14"/>
  <c r="F622" i="14"/>
  <c r="AE620" i="14"/>
  <c r="AD620" i="14"/>
  <c r="AC620" i="14"/>
  <c r="AB620" i="14"/>
  <c r="AA620" i="14"/>
  <c r="Z620" i="14"/>
  <c r="X620" i="14"/>
  <c r="V620" i="14"/>
  <c r="T620" i="14"/>
  <c r="S620" i="14"/>
  <c r="R620" i="14"/>
  <c r="Q620" i="14"/>
  <c r="P620" i="14"/>
  <c r="O620" i="14"/>
  <c r="N620" i="14"/>
  <c r="M620" i="14"/>
  <c r="L620" i="14"/>
  <c r="K620" i="14"/>
  <c r="J620" i="14"/>
  <c r="I620" i="14"/>
  <c r="G620" i="14"/>
  <c r="H620" i="14" s="1"/>
  <c r="E620" i="14"/>
  <c r="W620" i="14" s="1"/>
  <c r="D620" i="14"/>
  <c r="C620" i="14"/>
  <c r="Y619" i="14"/>
  <c r="W619" i="14"/>
  <c r="U619" i="14"/>
  <c r="H619" i="14"/>
  <c r="F619" i="14"/>
  <c r="Y618" i="14"/>
  <c r="W618" i="14"/>
  <c r="U618" i="14"/>
  <c r="H618" i="14"/>
  <c r="F618" i="14"/>
  <c r="Y617" i="14"/>
  <c r="W617" i="14"/>
  <c r="U617" i="14"/>
  <c r="H617" i="14"/>
  <c r="F617" i="14"/>
  <c r="Y616" i="14"/>
  <c r="W616" i="14"/>
  <c r="U616" i="14"/>
  <c r="H616" i="14"/>
  <c r="F616" i="14"/>
  <c r="Y615" i="14"/>
  <c r="W615" i="14"/>
  <c r="U615" i="14"/>
  <c r="H615" i="14"/>
  <c r="F615" i="14"/>
  <c r="Y614" i="14"/>
  <c r="W614" i="14"/>
  <c r="U614" i="14"/>
  <c r="H614" i="14"/>
  <c r="F614" i="14"/>
  <c r="Y613" i="14"/>
  <c r="W613" i="14"/>
  <c r="U613" i="14"/>
  <c r="H613" i="14"/>
  <c r="F613" i="14"/>
  <c r="Y612" i="14"/>
  <c r="W612" i="14"/>
  <c r="U612" i="14"/>
  <c r="H612" i="14"/>
  <c r="F612" i="14"/>
  <c r="Y611" i="14"/>
  <c r="W611" i="14"/>
  <c r="U611" i="14"/>
  <c r="H611" i="14"/>
  <c r="F611" i="14"/>
  <c r="Y610" i="14"/>
  <c r="W610" i="14"/>
  <c r="U610" i="14"/>
  <c r="H610" i="14"/>
  <c r="F610" i="14"/>
  <c r="Y609" i="14"/>
  <c r="W609" i="14"/>
  <c r="U609" i="14"/>
  <c r="H609" i="14"/>
  <c r="F609" i="14"/>
  <c r="Y608" i="14"/>
  <c r="W608" i="14"/>
  <c r="U608" i="14"/>
  <c r="H608" i="14"/>
  <c r="F608" i="14"/>
  <c r="Y607" i="14"/>
  <c r="W607" i="14"/>
  <c r="U607" i="14"/>
  <c r="H607" i="14"/>
  <c r="F607" i="14"/>
  <c r="Y606" i="14"/>
  <c r="W606" i="14"/>
  <c r="U606" i="14"/>
  <c r="H606" i="14"/>
  <c r="F606" i="14"/>
  <c r="Y605" i="14"/>
  <c r="W605" i="14"/>
  <c r="U605" i="14"/>
  <c r="H605" i="14"/>
  <c r="F605" i="14"/>
  <c r="Y604" i="14"/>
  <c r="W604" i="14"/>
  <c r="U604" i="14"/>
  <c r="H604" i="14"/>
  <c r="F604" i="14"/>
  <c r="Y603" i="14"/>
  <c r="W603" i="14"/>
  <c r="U603" i="14"/>
  <c r="H603" i="14"/>
  <c r="F603" i="14"/>
  <c r="Y602" i="14"/>
  <c r="W602" i="14"/>
  <c r="U602" i="14"/>
  <c r="H602" i="14"/>
  <c r="F602" i="14"/>
  <c r="Y601" i="14"/>
  <c r="W601" i="14"/>
  <c r="U601" i="14"/>
  <c r="H601" i="14"/>
  <c r="F601" i="14"/>
  <c r="Y600" i="14"/>
  <c r="W600" i="14"/>
  <c r="U600" i="14"/>
  <c r="H600" i="14"/>
  <c r="F600" i="14"/>
  <c r="Y599" i="14"/>
  <c r="W599" i="14"/>
  <c r="U599" i="14"/>
  <c r="H599" i="14"/>
  <c r="F599" i="14"/>
  <c r="Y598" i="14"/>
  <c r="W598" i="14"/>
  <c r="U598" i="14"/>
  <c r="H598" i="14"/>
  <c r="F598" i="14"/>
  <c r="Y597" i="14"/>
  <c r="W597" i="14"/>
  <c r="U597" i="14"/>
  <c r="H597" i="14"/>
  <c r="F597" i="14"/>
  <c r="Y596" i="14"/>
  <c r="W596" i="14"/>
  <c r="U596" i="14"/>
  <c r="H596" i="14"/>
  <c r="F596" i="14"/>
  <c r="Y595" i="14"/>
  <c r="W595" i="14"/>
  <c r="U595" i="14"/>
  <c r="U620" i="14" s="1"/>
  <c r="H595" i="14"/>
  <c r="F595" i="14"/>
  <c r="AE593" i="14"/>
  <c r="AD593" i="14"/>
  <c r="AC593" i="14"/>
  <c r="AB593" i="14"/>
  <c r="AA593" i="14"/>
  <c r="Z593" i="14"/>
  <c r="X593" i="14"/>
  <c r="Y593" i="14" s="1"/>
  <c r="V593" i="14"/>
  <c r="W593" i="14" s="1"/>
  <c r="T593" i="14"/>
  <c r="S593" i="14"/>
  <c r="R593" i="14"/>
  <c r="Q593" i="14"/>
  <c r="P593" i="14"/>
  <c r="O593" i="14"/>
  <c r="N593" i="14"/>
  <c r="M593" i="14"/>
  <c r="L593" i="14"/>
  <c r="K593" i="14"/>
  <c r="J593" i="14"/>
  <c r="I593" i="14"/>
  <c r="G593" i="14"/>
  <c r="H593" i="14" s="1"/>
  <c r="D593" i="14"/>
  <c r="C593" i="14"/>
  <c r="F593" i="14" s="1"/>
  <c r="Y592" i="14"/>
  <c r="W592" i="14"/>
  <c r="U592" i="14"/>
  <c r="H592" i="14"/>
  <c r="F592" i="14"/>
  <c r="Y591" i="14"/>
  <c r="W591" i="14"/>
  <c r="U591" i="14"/>
  <c r="H591" i="14"/>
  <c r="F591" i="14"/>
  <c r="Y590" i="14"/>
  <c r="W590" i="14"/>
  <c r="U590" i="14"/>
  <c r="H590" i="14"/>
  <c r="F590" i="14"/>
  <c r="Y589" i="14"/>
  <c r="W589" i="14"/>
  <c r="U589" i="14"/>
  <c r="H589" i="14"/>
  <c r="F589" i="14"/>
  <c r="Y588" i="14"/>
  <c r="W588" i="14"/>
  <c r="U588" i="14"/>
  <c r="H588" i="14"/>
  <c r="F588" i="14"/>
  <c r="Y587" i="14"/>
  <c r="W587" i="14"/>
  <c r="U587" i="14"/>
  <c r="H587" i="14"/>
  <c r="F587" i="14"/>
  <c r="AE585" i="14"/>
  <c r="AD585" i="14"/>
  <c r="AC585" i="14"/>
  <c r="AB585" i="14"/>
  <c r="AA585" i="14"/>
  <c r="Z585" i="14"/>
  <c r="X585" i="14"/>
  <c r="V585" i="14"/>
  <c r="W585" i="14" s="1"/>
  <c r="T585" i="14"/>
  <c r="S585" i="14"/>
  <c r="R585" i="14"/>
  <c r="Q585" i="14"/>
  <c r="P585" i="14"/>
  <c r="O585" i="14"/>
  <c r="N585" i="14"/>
  <c r="M585" i="14"/>
  <c r="L585" i="14"/>
  <c r="K585" i="14"/>
  <c r="J585" i="14"/>
  <c r="I585" i="14"/>
  <c r="G585" i="14"/>
  <c r="E585" i="14"/>
  <c r="D585" i="14"/>
  <c r="H585" i="14" s="1"/>
  <c r="C585" i="14"/>
  <c r="Y584" i="14"/>
  <c r="W584" i="14"/>
  <c r="U584" i="14"/>
  <c r="H584" i="14"/>
  <c r="F584" i="14"/>
  <c r="Y583" i="14"/>
  <c r="W583" i="14"/>
  <c r="U583" i="14"/>
  <c r="H583" i="14"/>
  <c r="F583" i="14"/>
  <c r="Y582" i="14"/>
  <c r="W582" i="14"/>
  <c r="U582" i="14"/>
  <c r="H582" i="14"/>
  <c r="F582" i="14"/>
  <c r="Y581" i="14"/>
  <c r="W581" i="14"/>
  <c r="U581" i="14"/>
  <c r="H581" i="14"/>
  <c r="F581" i="14"/>
  <c r="Y580" i="14"/>
  <c r="W580" i="14"/>
  <c r="U580" i="14"/>
  <c r="H580" i="14"/>
  <c r="F580" i="14"/>
  <c r="Y579" i="14"/>
  <c r="W579" i="14"/>
  <c r="U579" i="14"/>
  <c r="H579" i="14"/>
  <c r="F579" i="14"/>
  <c r="Y578" i="14"/>
  <c r="W578" i="14"/>
  <c r="U578" i="14"/>
  <c r="H578" i="14"/>
  <c r="F578" i="14"/>
  <c r="Y577" i="14"/>
  <c r="W577" i="14"/>
  <c r="U577" i="14"/>
  <c r="H577" i="14"/>
  <c r="F577" i="14"/>
  <c r="Y576" i="14"/>
  <c r="W576" i="14"/>
  <c r="U576" i="14"/>
  <c r="H576" i="14"/>
  <c r="F576" i="14"/>
  <c r="Y575" i="14"/>
  <c r="W575" i="14"/>
  <c r="U575" i="14"/>
  <c r="H575" i="14"/>
  <c r="F575" i="14"/>
  <c r="Y574" i="14"/>
  <c r="W574" i="14"/>
  <c r="U574" i="14"/>
  <c r="H574" i="14"/>
  <c r="F574" i="14"/>
  <c r="Y573" i="14"/>
  <c r="W573" i="14"/>
  <c r="U573" i="14"/>
  <c r="H573" i="14"/>
  <c r="F573" i="14"/>
  <c r="Y572" i="14"/>
  <c r="W572" i="14"/>
  <c r="U572" i="14"/>
  <c r="H572" i="14"/>
  <c r="F572" i="14"/>
  <c r="Y571" i="14"/>
  <c r="W571" i="14"/>
  <c r="U571" i="14"/>
  <c r="H571" i="14"/>
  <c r="F571" i="14"/>
  <c r="Y570" i="14"/>
  <c r="W570" i="14"/>
  <c r="U570" i="14"/>
  <c r="H570" i="14"/>
  <c r="F570" i="14"/>
  <c r="Y569" i="14"/>
  <c r="W569" i="14"/>
  <c r="U569" i="14"/>
  <c r="H569" i="14"/>
  <c r="F569" i="14"/>
  <c r="Y568" i="14"/>
  <c r="W568" i="14"/>
  <c r="U568" i="14"/>
  <c r="H568" i="14"/>
  <c r="F568" i="14"/>
  <c r="Y567" i="14"/>
  <c r="W567" i="14"/>
  <c r="U567" i="14"/>
  <c r="H567" i="14"/>
  <c r="F567" i="14"/>
  <c r="AE565" i="14"/>
  <c r="AD565" i="14"/>
  <c r="AC565" i="14"/>
  <c r="AB565" i="14"/>
  <c r="AA565" i="14"/>
  <c r="Z565" i="14"/>
  <c r="X565" i="14"/>
  <c r="V565" i="14"/>
  <c r="T565" i="14"/>
  <c r="S565" i="14"/>
  <c r="R565" i="14"/>
  <c r="Q565" i="14"/>
  <c r="P565" i="14"/>
  <c r="O565" i="14"/>
  <c r="N565" i="14"/>
  <c r="M565" i="14"/>
  <c r="L565" i="14"/>
  <c r="K565" i="14"/>
  <c r="J565" i="14"/>
  <c r="I565" i="14"/>
  <c r="G565" i="14"/>
  <c r="H565" i="14" s="1"/>
  <c r="E565" i="14"/>
  <c r="Y565" i="14" s="1"/>
  <c r="D565" i="14"/>
  <c r="C565" i="14"/>
  <c r="F565" i="14" s="1"/>
  <c r="Y564" i="14"/>
  <c r="W564" i="14"/>
  <c r="U564" i="14"/>
  <c r="H564" i="14"/>
  <c r="F564" i="14"/>
  <c r="Y563" i="14"/>
  <c r="W563" i="14"/>
  <c r="U563" i="14"/>
  <c r="H563" i="14"/>
  <c r="F563" i="14"/>
  <c r="Y562" i="14"/>
  <c r="W562" i="14"/>
  <c r="U562" i="14"/>
  <c r="H562" i="14"/>
  <c r="F562" i="14"/>
  <c r="Y561" i="14"/>
  <c r="W561" i="14"/>
  <c r="U561" i="14"/>
  <c r="H561" i="14"/>
  <c r="F561" i="14"/>
  <c r="Y560" i="14"/>
  <c r="W560" i="14"/>
  <c r="U560" i="14"/>
  <c r="H560" i="14"/>
  <c r="F560" i="14"/>
  <c r="Y559" i="14"/>
  <c r="W559" i="14"/>
  <c r="U559" i="14"/>
  <c r="H559" i="14"/>
  <c r="F559" i="14"/>
  <c r="Y558" i="14"/>
  <c r="W558" i="14"/>
  <c r="U558" i="14"/>
  <c r="H558" i="14"/>
  <c r="F558" i="14"/>
  <c r="Y557" i="14"/>
  <c r="W557" i="14"/>
  <c r="U557" i="14"/>
  <c r="H557" i="14"/>
  <c r="F557" i="14"/>
  <c r="Y556" i="14"/>
  <c r="W556" i="14"/>
  <c r="U556" i="14"/>
  <c r="H556" i="14"/>
  <c r="F556" i="14"/>
  <c r="Y555" i="14"/>
  <c r="W555" i="14"/>
  <c r="U555" i="14"/>
  <c r="H555" i="14"/>
  <c r="F555" i="14"/>
  <c r="Y554" i="14"/>
  <c r="W554" i="14"/>
  <c r="U554" i="14"/>
  <c r="U565" i="14" s="1"/>
  <c r="H554" i="14"/>
  <c r="F554" i="14"/>
  <c r="AE552" i="14"/>
  <c r="AD552" i="14"/>
  <c r="AC552" i="14"/>
  <c r="AB552" i="14"/>
  <c r="AA552" i="14"/>
  <c r="Z552" i="14"/>
  <c r="X552" i="14"/>
  <c r="V552" i="14"/>
  <c r="T552" i="14"/>
  <c r="S552" i="14"/>
  <c r="R552" i="14"/>
  <c r="Q552" i="14"/>
  <c r="P552" i="14"/>
  <c r="O552" i="14"/>
  <c r="N552" i="14"/>
  <c r="M552" i="14"/>
  <c r="L552" i="14"/>
  <c r="K552" i="14"/>
  <c r="J552" i="14"/>
  <c r="I552" i="14"/>
  <c r="G552" i="14"/>
  <c r="H552" i="14" s="1"/>
  <c r="E552" i="14"/>
  <c r="Y552" i="14" s="1"/>
  <c r="D552" i="14"/>
  <c r="C552" i="14"/>
  <c r="F552" i="14" s="1"/>
  <c r="Y551" i="14"/>
  <c r="W551" i="14"/>
  <c r="U551" i="14"/>
  <c r="H551" i="14"/>
  <c r="F551" i="14"/>
  <c r="Y550" i="14"/>
  <c r="W550" i="14"/>
  <c r="U550" i="14"/>
  <c r="H550" i="14"/>
  <c r="F550" i="14"/>
  <c r="Y549" i="14"/>
  <c r="W549" i="14"/>
  <c r="U549" i="14"/>
  <c r="H549" i="14"/>
  <c r="F549" i="14"/>
  <c r="Y548" i="14"/>
  <c r="W548" i="14"/>
  <c r="U548" i="14"/>
  <c r="H548" i="14"/>
  <c r="F548" i="14"/>
  <c r="Y547" i="14"/>
  <c r="W547" i="14"/>
  <c r="U547" i="14"/>
  <c r="H547" i="14"/>
  <c r="F547" i="14"/>
  <c r="Y546" i="14"/>
  <c r="W546" i="14"/>
  <c r="U546" i="14"/>
  <c r="H546" i="14"/>
  <c r="F546" i="14"/>
  <c r="Y545" i="14"/>
  <c r="W545" i="14"/>
  <c r="U545" i="14"/>
  <c r="H545" i="14"/>
  <c r="F545" i="14"/>
  <c r="Y544" i="14"/>
  <c r="W544" i="14"/>
  <c r="U544" i="14"/>
  <c r="H544" i="14"/>
  <c r="F544" i="14"/>
  <c r="Y543" i="14"/>
  <c r="W543" i="14"/>
  <c r="U543" i="14"/>
  <c r="H543" i="14"/>
  <c r="F543" i="14"/>
  <c r="Y542" i="14"/>
  <c r="W542" i="14"/>
  <c r="U542" i="14"/>
  <c r="H542" i="14"/>
  <c r="F542" i="14"/>
  <c r="Y541" i="14"/>
  <c r="W541" i="14"/>
  <c r="U541" i="14"/>
  <c r="H541" i="14"/>
  <c r="F541" i="14"/>
  <c r="Y540" i="14"/>
  <c r="W540" i="14"/>
  <c r="U540" i="14"/>
  <c r="H540" i="14"/>
  <c r="F540" i="14"/>
  <c r="Y539" i="14"/>
  <c r="W539" i="14"/>
  <c r="U539" i="14"/>
  <c r="H539" i="14"/>
  <c r="F539" i="14"/>
  <c r="Y538" i="14"/>
  <c r="W538" i="14"/>
  <c r="U538" i="14"/>
  <c r="H538" i="14"/>
  <c r="F538" i="14"/>
  <c r="Y537" i="14"/>
  <c r="W537" i="14"/>
  <c r="U537" i="14"/>
  <c r="H537" i="14"/>
  <c r="F537" i="14"/>
  <c r="Y536" i="14"/>
  <c r="W536" i="14"/>
  <c r="U536" i="14"/>
  <c r="H536" i="14"/>
  <c r="F536" i="14"/>
  <c r="Y535" i="14"/>
  <c r="W535" i="14"/>
  <c r="U535" i="14"/>
  <c r="H535" i="14"/>
  <c r="F535" i="14"/>
  <c r="Y534" i="14"/>
  <c r="W534" i="14"/>
  <c r="U534" i="14"/>
  <c r="H534" i="14"/>
  <c r="F534" i="14"/>
  <c r="Y533" i="14"/>
  <c r="W533" i="14"/>
  <c r="U533" i="14"/>
  <c r="H533" i="14"/>
  <c r="F533" i="14"/>
  <c r="AE531" i="14"/>
  <c r="AD531" i="14"/>
  <c r="AC531" i="14"/>
  <c r="AB531" i="14"/>
  <c r="AA531" i="14"/>
  <c r="Z531" i="14"/>
  <c r="X531" i="14"/>
  <c r="V531" i="14"/>
  <c r="T531" i="14"/>
  <c r="S531" i="14"/>
  <c r="R531" i="14"/>
  <c r="Q531" i="14"/>
  <c r="P531" i="14"/>
  <c r="O531" i="14"/>
  <c r="N531" i="14"/>
  <c r="M531" i="14"/>
  <c r="L531" i="14"/>
  <c r="K531" i="14"/>
  <c r="J531" i="14"/>
  <c r="I531" i="14"/>
  <c r="G531" i="14"/>
  <c r="H531" i="14" s="1"/>
  <c r="E531" i="14"/>
  <c r="Y531" i="14" s="1"/>
  <c r="D531" i="14"/>
  <c r="C531" i="14"/>
  <c r="Y530" i="14"/>
  <c r="W530" i="14"/>
  <c r="U530" i="14"/>
  <c r="H530" i="14"/>
  <c r="F530" i="14"/>
  <c r="Y529" i="14"/>
  <c r="W529" i="14"/>
  <c r="U529" i="14"/>
  <c r="H529" i="14"/>
  <c r="F529" i="14"/>
  <c r="Y528" i="14"/>
  <c r="W528" i="14"/>
  <c r="U528" i="14"/>
  <c r="H528" i="14"/>
  <c r="F528" i="14"/>
  <c r="Y527" i="14"/>
  <c r="W527" i="14"/>
  <c r="U527" i="14"/>
  <c r="H527" i="14"/>
  <c r="F527" i="14"/>
  <c r="Y526" i="14"/>
  <c r="W526" i="14"/>
  <c r="U526" i="14"/>
  <c r="H526" i="14"/>
  <c r="F526" i="14"/>
  <c r="Y525" i="14"/>
  <c r="W525" i="14"/>
  <c r="U525" i="14"/>
  <c r="H525" i="14"/>
  <c r="F525" i="14"/>
  <c r="Y524" i="14"/>
  <c r="W524" i="14"/>
  <c r="U524" i="14"/>
  <c r="H524" i="14"/>
  <c r="F524" i="14"/>
  <c r="Y523" i="14"/>
  <c r="W523" i="14"/>
  <c r="U523" i="14"/>
  <c r="H523" i="14"/>
  <c r="F523" i="14"/>
  <c r="Y522" i="14"/>
  <c r="W522" i="14"/>
  <c r="U522" i="14"/>
  <c r="H522" i="14"/>
  <c r="F522" i="14"/>
  <c r="Y521" i="14"/>
  <c r="W521" i="14"/>
  <c r="U521" i="14"/>
  <c r="H521" i="14"/>
  <c r="F521" i="14"/>
  <c r="Y520" i="14"/>
  <c r="W520" i="14"/>
  <c r="U520" i="14"/>
  <c r="H520" i="14"/>
  <c r="F520" i="14"/>
  <c r="Y519" i="14"/>
  <c r="W519" i="14"/>
  <c r="U519" i="14"/>
  <c r="H519" i="14"/>
  <c r="F519" i="14"/>
  <c r="Y518" i="14"/>
  <c r="W518" i="14"/>
  <c r="U518" i="14"/>
  <c r="H518" i="14"/>
  <c r="F518" i="14"/>
  <c r="Y517" i="14"/>
  <c r="W517" i="14"/>
  <c r="U517" i="14"/>
  <c r="H517" i="14"/>
  <c r="F517" i="14"/>
  <c r="Y516" i="14"/>
  <c r="W516" i="14"/>
  <c r="U516" i="14"/>
  <c r="H516" i="14"/>
  <c r="F516" i="14"/>
  <c r="Y515" i="14"/>
  <c r="W515" i="14"/>
  <c r="U515" i="14"/>
  <c r="H515" i="14"/>
  <c r="F515" i="14"/>
  <c r="Y514" i="14"/>
  <c r="W514" i="14"/>
  <c r="U514" i="14"/>
  <c r="H514" i="14"/>
  <c r="F514" i="14"/>
  <c r="Y513" i="14"/>
  <c r="W513" i="14"/>
  <c r="U513" i="14"/>
  <c r="H513" i="14"/>
  <c r="F513" i="14"/>
  <c r="AE511" i="14"/>
  <c r="AD511" i="14"/>
  <c r="AC511" i="14"/>
  <c r="AB511" i="14"/>
  <c r="AA511" i="14"/>
  <c r="Z511" i="14"/>
  <c r="X511" i="14"/>
  <c r="V511" i="14"/>
  <c r="T511" i="14"/>
  <c r="S511" i="14"/>
  <c r="R511" i="14"/>
  <c r="Q511" i="14"/>
  <c r="P511" i="14"/>
  <c r="O511" i="14"/>
  <c r="N511" i="14"/>
  <c r="M511" i="14"/>
  <c r="L511" i="14"/>
  <c r="K511" i="14"/>
  <c r="J511" i="14"/>
  <c r="I511" i="14"/>
  <c r="G511" i="14"/>
  <c r="E511" i="14"/>
  <c r="F511" i="14" s="1"/>
  <c r="D511" i="14"/>
  <c r="H511" i="14" s="1"/>
  <c r="C511" i="14"/>
  <c r="Y510" i="14"/>
  <c r="W510" i="14"/>
  <c r="U510" i="14"/>
  <c r="H510" i="14"/>
  <c r="F510" i="14"/>
  <c r="Y509" i="14"/>
  <c r="W509" i="14"/>
  <c r="U509" i="14"/>
  <c r="H509" i="14"/>
  <c r="F509" i="14"/>
  <c r="Y508" i="14"/>
  <c r="W508" i="14"/>
  <c r="U508" i="14"/>
  <c r="H508" i="14"/>
  <c r="F508" i="14"/>
  <c r="Y507" i="14"/>
  <c r="W507" i="14"/>
  <c r="U507" i="14"/>
  <c r="H507" i="14"/>
  <c r="F507" i="14"/>
  <c r="AE505" i="14"/>
  <c r="AD505" i="14"/>
  <c r="AC505" i="14"/>
  <c r="AB505" i="14"/>
  <c r="AA505" i="14"/>
  <c r="Z505" i="14"/>
  <c r="X505" i="14"/>
  <c r="V505" i="14"/>
  <c r="T505" i="14"/>
  <c r="S505" i="14"/>
  <c r="R505" i="14"/>
  <c r="Q505" i="14"/>
  <c r="P505" i="14"/>
  <c r="O505" i="14"/>
  <c r="U505" i="14" s="1"/>
  <c r="N505" i="14"/>
  <c r="M505" i="14"/>
  <c r="L505" i="14"/>
  <c r="K505" i="14"/>
  <c r="J505" i="14"/>
  <c r="I505" i="14"/>
  <c r="G505" i="14"/>
  <c r="H505" i="14" s="1"/>
  <c r="E505" i="14"/>
  <c r="Y505" i="14" s="1"/>
  <c r="D505" i="14"/>
  <c r="C505" i="14"/>
  <c r="Y504" i="14"/>
  <c r="W504" i="14"/>
  <c r="U504" i="14"/>
  <c r="H504" i="14"/>
  <c r="F504" i="14"/>
  <c r="Y503" i="14"/>
  <c r="W503" i="14"/>
  <c r="U503" i="14"/>
  <c r="H503" i="14"/>
  <c r="F503" i="14"/>
  <c r="Y502" i="14"/>
  <c r="W502" i="14"/>
  <c r="U502" i="14"/>
  <c r="H502" i="14"/>
  <c r="F502" i="14"/>
  <c r="Y501" i="14"/>
  <c r="W501" i="14"/>
  <c r="U501" i="14"/>
  <c r="H501" i="14"/>
  <c r="F501" i="14"/>
  <c r="Y500" i="14"/>
  <c r="W500" i="14"/>
  <c r="U500" i="14"/>
  <c r="H500" i="14"/>
  <c r="F500" i="14"/>
  <c r="Y499" i="14"/>
  <c r="W499" i="14"/>
  <c r="U499" i="14"/>
  <c r="H499" i="14"/>
  <c r="F499" i="14"/>
  <c r="Y498" i="14"/>
  <c r="W498" i="14"/>
  <c r="U498" i="14"/>
  <c r="H498" i="14"/>
  <c r="F498" i="14"/>
  <c r="Y497" i="14"/>
  <c r="W497" i="14"/>
  <c r="U497" i="14"/>
  <c r="H497" i="14"/>
  <c r="F497" i="14"/>
  <c r="Y496" i="14"/>
  <c r="W496" i="14"/>
  <c r="U496" i="14"/>
  <c r="H496" i="14"/>
  <c r="F496" i="14"/>
  <c r="Y495" i="14"/>
  <c r="W495" i="14"/>
  <c r="U495" i="14"/>
  <c r="H495" i="14"/>
  <c r="F495" i="14"/>
  <c r="Y494" i="14"/>
  <c r="W494" i="14"/>
  <c r="U494" i="14"/>
  <c r="H494" i="14"/>
  <c r="F494" i="14"/>
  <c r="Y493" i="14"/>
  <c r="W493" i="14"/>
  <c r="U493" i="14"/>
  <c r="H493" i="14"/>
  <c r="F493" i="14"/>
  <c r="Y492" i="14"/>
  <c r="W492" i="14"/>
  <c r="U492" i="14"/>
  <c r="H492" i="14"/>
  <c r="F492" i="14"/>
  <c r="Y491" i="14"/>
  <c r="W491" i="14"/>
  <c r="U491" i="14"/>
  <c r="H491" i="14"/>
  <c r="F491" i="14"/>
  <c r="Y490" i="14"/>
  <c r="W490" i="14"/>
  <c r="U490" i="14"/>
  <c r="H490" i="14"/>
  <c r="F490" i="14"/>
  <c r="Y489" i="14"/>
  <c r="W489" i="14"/>
  <c r="U489" i="14"/>
  <c r="H489" i="14"/>
  <c r="F489" i="14"/>
  <c r="Y488" i="14"/>
  <c r="W488" i="14"/>
  <c r="U488" i="14"/>
  <c r="H488" i="14"/>
  <c r="F488" i="14"/>
  <c r="Y487" i="14"/>
  <c r="W487" i="14"/>
  <c r="U487" i="14"/>
  <c r="H487" i="14"/>
  <c r="F487" i="14"/>
  <c r="Y486" i="14"/>
  <c r="W486" i="14"/>
  <c r="U486" i="14"/>
  <c r="H486" i="14"/>
  <c r="F486" i="14"/>
  <c r="Y485" i="14"/>
  <c r="W485" i="14"/>
  <c r="U485" i="14"/>
  <c r="H485" i="14"/>
  <c r="F485" i="14"/>
  <c r="Y484" i="14"/>
  <c r="W484" i="14"/>
  <c r="U484" i="14"/>
  <c r="H484" i="14"/>
  <c r="F484" i="14"/>
  <c r="AE482" i="14"/>
  <c r="AD482" i="14"/>
  <c r="AC482" i="14"/>
  <c r="AB482" i="14"/>
  <c r="AA482" i="14"/>
  <c r="Z482" i="14"/>
  <c r="X482" i="14"/>
  <c r="Y482" i="14" s="1"/>
  <c r="V482" i="14"/>
  <c r="T482" i="14"/>
  <c r="S482" i="14"/>
  <c r="R482" i="14"/>
  <c r="Q482" i="14"/>
  <c r="P482" i="14"/>
  <c r="O482" i="14"/>
  <c r="N482" i="14"/>
  <c r="M482" i="14"/>
  <c r="L482" i="14"/>
  <c r="K482" i="14"/>
  <c r="J482" i="14"/>
  <c r="I482" i="14"/>
  <c r="G482" i="14"/>
  <c r="H482" i="14" s="1"/>
  <c r="E482" i="14"/>
  <c r="D482" i="14"/>
  <c r="C482" i="14"/>
  <c r="F482" i="14" s="1"/>
  <c r="Y481" i="14"/>
  <c r="W481" i="14"/>
  <c r="U481" i="14"/>
  <c r="H481" i="14"/>
  <c r="F481" i="14"/>
  <c r="Y480" i="14"/>
  <c r="W480" i="14"/>
  <c r="U480" i="14"/>
  <c r="H480" i="14"/>
  <c r="F480" i="14"/>
  <c r="Y479" i="14"/>
  <c r="W479" i="14"/>
  <c r="U479" i="14"/>
  <c r="H479" i="14"/>
  <c r="F479" i="14"/>
  <c r="Y478" i="14"/>
  <c r="W478" i="14"/>
  <c r="U478" i="14"/>
  <c r="H478" i="14"/>
  <c r="F478" i="14"/>
  <c r="Y477" i="14"/>
  <c r="W477" i="14"/>
  <c r="U477" i="14"/>
  <c r="H477" i="14"/>
  <c r="F477" i="14"/>
  <c r="Y476" i="14"/>
  <c r="W476" i="14"/>
  <c r="U476" i="14"/>
  <c r="H476" i="14"/>
  <c r="F476" i="14"/>
  <c r="Y475" i="14"/>
  <c r="W475" i="14"/>
  <c r="U475" i="14"/>
  <c r="H475" i="14"/>
  <c r="F475" i="14"/>
  <c r="Y474" i="14"/>
  <c r="W474" i="14"/>
  <c r="U474" i="14"/>
  <c r="H474" i="14"/>
  <c r="F474" i="14"/>
  <c r="Y473" i="14"/>
  <c r="W473" i="14"/>
  <c r="U473" i="14"/>
  <c r="H473" i="14"/>
  <c r="F473" i="14"/>
  <c r="Y472" i="14"/>
  <c r="W472" i="14"/>
  <c r="U472" i="14"/>
  <c r="H472" i="14"/>
  <c r="F472" i="14"/>
  <c r="Y471" i="14"/>
  <c r="W471" i="14"/>
  <c r="U471" i="14"/>
  <c r="H471" i="14"/>
  <c r="F471" i="14"/>
  <c r="Y470" i="14"/>
  <c r="W470" i="14"/>
  <c r="U470" i="14"/>
  <c r="H470" i="14"/>
  <c r="F470" i="14"/>
  <c r="Y469" i="14"/>
  <c r="W469" i="14"/>
  <c r="U469" i="14"/>
  <c r="H469" i="14"/>
  <c r="F469" i="14"/>
  <c r="Y468" i="14"/>
  <c r="W468" i="14"/>
  <c r="U468" i="14"/>
  <c r="H468" i="14"/>
  <c r="F468" i="14"/>
  <c r="Y467" i="14"/>
  <c r="W467" i="14"/>
  <c r="U467" i="14"/>
  <c r="H467" i="14"/>
  <c r="F467" i="14"/>
  <c r="Y466" i="14"/>
  <c r="W466" i="14"/>
  <c r="U466" i="14"/>
  <c r="H466" i="14"/>
  <c r="F466" i="14"/>
  <c r="Y465" i="14"/>
  <c r="W465" i="14"/>
  <c r="U465" i="14"/>
  <c r="H465" i="14"/>
  <c r="F465" i="14"/>
  <c r="Y464" i="14"/>
  <c r="W464" i="14"/>
  <c r="U464" i="14"/>
  <c r="H464" i="14"/>
  <c r="F464" i="14"/>
  <c r="Y463" i="14"/>
  <c r="W463" i="14"/>
  <c r="U463" i="14"/>
  <c r="H463" i="14"/>
  <c r="F463" i="14"/>
  <c r="Y462" i="14"/>
  <c r="W462" i="14"/>
  <c r="U462" i="14"/>
  <c r="H462" i="14"/>
  <c r="F462" i="14"/>
  <c r="Y461" i="14"/>
  <c r="W461" i="14"/>
  <c r="U461" i="14"/>
  <c r="H461" i="14"/>
  <c r="F461" i="14"/>
  <c r="Y460" i="14"/>
  <c r="W460" i="14"/>
  <c r="U460" i="14"/>
  <c r="H460" i="14"/>
  <c r="F460" i="14"/>
  <c r="Y459" i="14"/>
  <c r="W459" i="14"/>
  <c r="U459" i="14"/>
  <c r="H459" i="14"/>
  <c r="F459" i="14"/>
  <c r="Y458" i="14"/>
  <c r="W458" i="14"/>
  <c r="U458" i="14"/>
  <c r="H458" i="14"/>
  <c r="F458" i="14"/>
  <c r="Y457" i="14"/>
  <c r="W457" i="14"/>
  <c r="U457" i="14"/>
  <c r="H457" i="14"/>
  <c r="F457" i="14"/>
  <c r="Y456" i="14"/>
  <c r="W456" i="14"/>
  <c r="U456" i="14"/>
  <c r="H456" i="14"/>
  <c r="F456" i="14"/>
  <c r="Y455" i="14"/>
  <c r="W455" i="14"/>
  <c r="U455" i="14"/>
  <c r="H455" i="14"/>
  <c r="F455" i="14"/>
  <c r="Y454" i="14"/>
  <c r="W454" i="14"/>
  <c r="U454" i="14"/>
  <c r="H454" i="14"/>
  <c r="F454" i="14"/>
  <c r="Y453" i="14"/>
  <c r="W453" i="14"/>
  <c r="U453" i="14"/>
  <c r="H453" i="14"/>
  <c r="F453" i="14"/>
  <c r="Y452" i="14"/>
  <c r="W452" i="14"/>
  <c r="U452" i="14"/>
  <c r="H452" i="14"/>
  <c r="F452" i="14"/>
  <c r="Y451" i="14"/>
  <c r="W451" i="14"/>
  <c r="U451" i="14"/>
  <c r="H451" i="14"/>
  <c r="F451" i="14"/>
  <c r="Y450" i="14"/>
  <c r="W450" i="14"/>
  <c r="U450" i="14"/>
  <c r="H450" i="14"/>
  <c r="F450" i="14"/>
  <c r="Y449" i="14"/>
  <c r="W449" i="14"/>
  <c r="U449" i="14"/>
  <c r="H449" i="14"/>
  <c r="F449" i="14"/>
  <c r="Y448" i="14"/>
  <c r="W448" i="14"/>
  <c r="U448" i="14"/>
  <c r="H448" i="14"/>
  <c r="F448" i="14"/>
  <c r="Y447" i="14"/>
  <c r="W447" i="14"/>
  <c r="U447" i="14"/>
  <c r="H447" i="14"/>
  <c r="F447" i="14"/>
  <c r="Y446" i="14"/>
  <c r="W446" i="14"/>
  <c r="U446" i="14"/>
  <c r="H446" i="14"/>
  <c r="F446" i="14"/>
  <c r="AE444" i="14"/>
  <c r="AD444" i="14"/>
  <c r="AC444" i="14"/>
  <c r="AB444" i="14"/>
  <c r="AA444" i="14"/>
  <c r="Z444" i="14"/>
  <c r="X444" i="14"/>
  <c r="V444" i="14"/>
  <c r="T444" i="14"/>
  <c r="S444" i="14"/>
  <c r="R444" i="14"/>
  <c r="Q444" i="14"/>
  <c r="P444" i="14"/>
  <c r="O444" i="14"/>
  <c r="N444" i="14"/>
  <c r="M444" i="14"/>
  <c r="L444" i="14"/>
  <c r="K444" i="14"/>
  <c r="J444" i="14"/>
  <c r="I444" i="14"/>
  <c r="G444" i="14"/>
  <c r="H444" i="14" s="1"/>
  <c r="E444" i="14"/>
  <c r="F444" i="14" s="1"/>
  <c r="D444" i="14"/>
  <c r="C444" i="14"/>
  <c r="Y443" i="14"/>
  <c r="W443" i="14"/>
  <c r="U443" i="14"/>
  <c r="H443" i="14"/>
  <c r="F443" i="14"/>
  <c r="Y442" i="14"/>
  <c r="W442" i="14"/>
  <c r="U442" i="14"/>
  <c r="H442" i="14"/>
  <c r="F442" i="14"/>
  <c r="Y441" i="14"/>
  <c r="W441" i="14"/>
  <c r="U441" i="14"/>
  <c r="H441" i="14"/>
  <c r="F441" i="14"/>
  <c r="Y440" i="14"/>
  <c r="W440" i="14"/>
  <c r="U440" i="14"/>
  <c r="H440" i="14"/>
  <c r="F440" i="14"/>
  <c r="Y439" i="14"/>
  <c r="W439" i="14"/>
  <c r="U439" i="14"/>
  <c r="H439" i="14"/>
  <c r="F439" i="14"/>
  <c r="Y438" i="14"/>
  <c r="W438" i="14"/>
  <c r="U438" i="14"/>
  <c r="H438" i="14"/>
  <c r="F438" i="14"/>
  <c r="Y437" i="14"/>
  <c r="W437" i="14"/>
  <c r="U437" i="14"/>
  <c r="H437" i="14"/>
  <c r="F437" i="14"/>
  <c r="Y436" i="14"/>
  <c r="W436" i="14"/>
  <c r="U436" i="14"/>
  <c r="H436" i="14"/>
  <c r="F436" i="14"/>
  <c r="Y435" i="14"/>
  <c r="W435" i="14"/>
  <c r="U435" i="14"/>
  <c r="H435" i="14"/>
  <c r="F435" i="14"/>
  <c r="Y434" i="14"/>
  <c r="W434" i="14"/>
  <c r="U434" i="14"/>
  <c r="H434" i="14"/>
  <c r="F434" i="14"/>
  <c r="AE432" i="14"/>
  <c r="AD432" i="14"/>
  <c r="AC432" i="14"/>
  <c r="AB432" i="14"/>
  <c r="AA432" i="14"/>
  <c r="Z432" i="14"/>
  <c r="X432" i="14"/>
  <c r="Y432" i="14" s="1"/>
  <c r="V432" i="14"/>
  <c r="T432" i="14"/>
  <c r="S432" i="14"/>
  <c r="R432" i="14"/>
  <c r="Q432" i="14"/>
  <c r="P432" i="14"/>
  <c r="O432" i="14"/>
  <c r="N432" i="14"/>
  <c r="M432" i="14"/>
  <c r="L432" i="14"/>
  <c r="K432" i="14"/>
  <c r="J432" i="14"/>
  <c r="I432" i="14"/>
  <c r="G432" i="14"/>
  <c r="H432" i="14" s="1"/>
  <c r="E432" i="14"/>
  <c r="W432" i="14" s="1"/>
  <c r="D432" i="14"/>
  <c r="C432" i="14"/>
  <c r="Y431" i="14"/>
  <c r="W431" i="14"/>
  <c r="U431" i="14"/>
  <c r="H431" i="14"/>
  <c r="F431" i="14"/>
  <c r="Y430" i="14"/>
  <c r="W430" i="14"/>
  <c r="U430" i="14"/>
  <c r="H430" i="14"/>
  <c r="F430" i="14"/>
  <c r="Y429" i="14"/>
  <c r="W429" i="14"/>
  <c r="U429" i="14"/>
  <c r="H429" i="14"/>
  <c r="F429" i="14"/>
  <c r="Y428" i="14"/>
  <c r="W428" i="14"/>
  <c r="U428" i="14"/>
  <c r="H428" i="14"/>
  <c r="F428" i="14"/>
  <c r="Y427" i="14"/>
  <c r="W427" i="14"/>
  <c r="U427" i="14"/>
  <c r="H427" i="14"/>
  <c r="F427" i="14"/>
  <c r="Y426" i="14"/>
  <c r="W426" i="14"/>
  <c r="U426" i="14"/>
  <c r="H426" i="14"/>
  <c r="F426" i="14"/>
  <c r="Y425" i="14"/>
  <c r="W425" i="14"/>
  <c r="U425" i="14"/>
  <c r="H425" i="14"/>
  <c r="F425" i="14"/>
  <c r="AE423" i="14"/>
  <c r="AD423" i="14"/>
  <c r="AC423" i="14"/>
  <c r="AB423" i="14"/>
  <c r="AA423" i="14"/>
  <c r="Z423" i="14"/>
  <c r="X423" i="14"/>
  <c r="V423" i="14"/>
  <c r="T423" i="14"/>
  <c r="S423" i="14"/>
  <c r="R423" i="14"/>
  <c r="Q423" i="14"/>
  <c r="P423" i="14"/>
  <c r="O423" i="14"/>
  <c r="N423" i="14"/>
  <c r="M423" i="14"/>
  <c r="L423" i="14"/>
  <c r="K423" i="14"/>
  <c r="J423" i="14"/>
  <c r="I423" i="14"/>
  <c r="G423" i="14"/>
  <c r="H423" i="14" s="1"/>
  <c r="E423" i="14"/>
  <c r="Y423" i="14" s="1"/>
  <c r="D423" i="14"/>
  <c r="C423" i="14"/>
  <c r="Y422" i="14"/>
  <c r="W422" i="14"/>
  <c r="U422" i="14"/>
  <c r="H422" i="14"/>
  <c r="F422" i="14"/>
  <c r="Y421" i="14"/>
  <c r="W421" i="14"/>
  <c r="U421" i="14"/>
  <c r="H421" i="14"/>
  <c r="F421" i="14"/>
  <c r="Y420" i="14"/>
  <c r="W420" i="14"/>
  <c r="U420" i="14"/>
  <c r="H420" i="14"/>
  <c r="F420" i="14"/>
  <c r="Y419" i="14"/>
  <c r="W419" i="14"/>
  <c r="U419" i="14"/>
  <c r="H419" i="14"/>
  <c r="F419" i="14"/>
  <c r="Y418" i="14"/>
  <c r="W418" i="14"/>
  <c r="U418" i="14"/>
  <c r="H418" i="14"/>
  <c r="F418" i="14"/>
  <c r="Y417" i="14"/>
  <c r="W417" i="14"/>
  <c r="U417" i="14"/>
  <c r="H417" i="14"/>
  <c r="F417" i="14"/>
  <c r="Y416" i="14"/>
  <c r="W416" i="14"/>
  <c r="U416" i="14"/>
  <c r="H416" i="14"/>
  <c r="F416" i="14"/>
  <c r="Y415" i="14"/>
  <c r="W415" i="14"/>
  <c r="U415" i="14"/>
  <c r="H415" i="14"/>
  <c r="F415" i="14"/>
  <c r="Y414" i="14"/>
  <c r="W414" i="14"/>
  <c r="U414" i="14"/>
  <c r="H414" i="14"/>
  <c r="F414" i="14"/>
  <c r="Y413" i="14"/>
  <c r="W413" i="14"/>
  <c r="U413" i="14"/>
  <c r="H413" i="14"/>
  <c r="F413" i="14"/>
  <c r="Y412" i="14"/>
  <c r="W412" i="14"/>
  <c r="U412" i="14"/>
  <c r="H412" i="14"/>
  <c r="F412" i="14"/>
  <c r="Y411" i="14"/>
  <c r="W411" i="14"/>
  <c r="U411" i="14"/>
  <c r="H411" i="14"/>
  <c r="F411" i="14"/>
  <c r="Y410" i="14"/>
  <c r="W410" i="14"/>
  <c r="U410" i="14"/>
  <c r="H410" i="14"/>
  <c r="F410" i="14"/>
  <c r="Y409" i="14"/>
  <c r="W409" i="14"/>
  <c r="U409" i="14"/>
  <c r="H409" i="14"/>
  <c r="F409" i="14"/>
  <c r="Y408" i="14"/>
  <c r="W408" i="14"/>
  <c r="U408" i="14"/>
  <c r="H408" i="14"/>
  <c r="F408" i="14"/>
  <c r="Y407" i="14"/>
  <c r="W407" i="14"/>
  <c r="U407" i="14"/>
  <c r="H407" i="14"/>
  <c r="F407" i="14"/>
  <c r="Y406" i="14"/>
  <c r="W406" i="14"/>
  <c r="U406" i="14"/>
  <c r="H406" i="14"/>
  <c r="F406" i="14"/>
  <c r="Y405" i="14"/>
  <c r="W405" i="14"/>
  <c r="U405" i="14"/>
  <c r="H405" i="14"/>
  <c r="F405" i="14"/>
  <c r="Y404" i="14"/>
  <c r="W404" i="14"/>
  <c r="U404" i="14"/>
  <c r="H404" i="14"/>
  <c r="F404" i="14"/>
  <c r="Y403" i="14"/>
  <c r="W403" i="14"/>
  <c r="U403" i="14"/>
  <c r="H403" i="14"/>
  <c r="F403" i="14"/>
  <c r="Y402" i="14"/>
  <c r="W402" i="14"/>
  <c r="U402" i="14"/>
  <c r="H402" i="14"/>
  <c r="F402" i="14"/>
  <c r="Y401" i="14"/>
  <c r="W401" i="14"/>
  <c r="U401" i="14"/>
  <c r="H401" i="14"/>
  <c r="F401" i="14"/>
  <c r="Y400" i="14"/>
  <c r="W400" i="14"/>
  <c r="U400" i="14"/>
  <c r="H400" i="14"/>
  <c r="F400" i="14"/>
  <c r="Y399" i="14"/>
  <c r="W399" i="14"/>
  <c r="U399" i="14"/>
  <c r="H399" i="14"/>
  <c r="F399" i="14"/>
  <c r="Y398" i="14"/>
  <c r="W398" i="14"/>
  <c r="U398" i="14"/>
  <c r="H398" i="14"/>
  <c r="F398" i="14"/>
  <c r="Y397" i="14"/>
  <c r="W397" i="14"/>
  <c r="U397" i="14"/>
  <c r="H397" i="14"/>
  <c r="F397" i="14"/>
  <c r="Y396" i="14"/>
  <c r="W396" i="14"/>
  <c r="U396" i="14"/>
  <c r="H396" i="14"/>
  <c r="F396" i="14"/>
  <c r="Y395" i="14"/>
  <c r="W395" i="14"/>
  <c r="U395" i="14"/>
  <c r="H395" i="14"/>
  <c r="F395" i="14"/>
  <c r="Y394" i="14"/>
  <c r="W394" i="14"/>
  <c r="U394" i="14"/>
  <c r="H394" i="14"/>
  <c r="F394" i="14"/>
  <c r="Y393" i="14"/>
  <c r="W393" i="14"/>
  <c r="U393" i="14"/>
  <c r="H393" i="14"/>
  <c r="F393" i="14"/>
  <c r="Y392" i="14"/>
  <c r="W392" i="14"/>
  <c r="U392" i="14"/>
  <c r="H392" i="14"/>
  <c r="F392" i="14"/>
  <c r="Y391" i="14"/>
  <c r="W391" i="14"/>
  <c r="U391" i="14"/>
  <c r="H391" i="14"/>
  <c r="F391" i="14"/>
  <c r="Y390" i="14"/>
  <c r="W390" i="14"/>
  <c r="U390" i="14"/>
  <c r="H390" i="14"/>
  <c r="F390" i="14"/>
  <c r="Y389" i="14"/>
  <c r="W389" i="14"/>
  <c r="U389" i="14"/>
  <c r="H389" i="14"/>
  <c r="F389" i="14"/>
  <c r="Y388" i="14"/>
  <c r="W388" i="14"/>
  <c r="U388" i="14"/>
  <c r="H388" i="14"/>
  <c r="F388" i="14"/>
  <c r="Y387" i="14"/>
  <c r="W387" i="14"/>
  <c r="U387" i="14"/>
  <c r="H387" i="14"/>
  <c r="F387" i="14"/>
  <c r="Y386" i="14"/>
  <c r="W386" i="14"/>
  <c r="U386" i="14"/>
  <c r="H386" i="14"/>
  <c r="F386" i="14"/>
  <c r="Y385" i="14"/>
  <c r="W385" i="14"/>
  <c r="U385" i="14"/>
  <c r="H385" i="14"/>
  <c r="F385" i="14"/>
  <c r="Y384" i="14"/>
  <c r="W384" i="14"/>
  <c r="U384" i="14"/>
  <c r="H384" i="14"/>
  <c r="F384" i="14"/>
  <c r="Y383" i="14"/>
  <c r="W383" i="14"/>
  <c r="U383" i="14"/>
  <c r="H383" i="14"/>
  <c r="F383" i="14"/>
  <c r="AE381" i="14"/>
  <c r="AD381" i="14"/>
  <c r="AC381" i="14"/>
  <c r="AB381" i="14"/>
  <c r="AA381" i="14"/>
  <c r="Z381" i="14"/>
  <c r="X381" i="14"/>
  <c r="V381" i="14"/>
  <c r="T381" i="14"/>
  <c r="S381" i="14"/>
  <c r="R381" i="14"/>
  <c r="Q381" i="14"/>
  <c r="P381" i="14"/>
  <c r="O381" i="14"/>
  <c r="N381" i="14"/>
  <c r="M381" i="14"/>
  <c r="L381" i="14"/>
  <c r="K381" i="14"/>
  <c r="J381" i="14"/>
  <c r="I381" i="14"/>
  <c r="G381" i="14"/>
  <c r="H381" i="14" s="1"/>
  <c r="E381" i="14"/>
  <c r="F381" i="14" s="1"/>
  <c r="D381" i="14"/>
  <c r="C381" i="14"/>
  <c r="Y380" i="14"/>
  <c r="W380" i="14"/>
  <c r="U380" i="14"/>
  <c r="H380" i="14"/>
  <c r="F380" i="14"/>
  <c r="Y379" i="14"/>
  <c r="W379" i="14"/>
  <c r="U379" i="14"/>
  <c r="H379" i="14"/>
  <c r="F379" i="14"/>
  <c r="Y378" i="14"/>
  <c r="W378" i="14"/>
  <c r="U378" i="14"/>
  <c r="H378" i="14"/>
  <c r="F378" i="14"/>
  <c r="Y377" i="14"/>
  <c r="W377" i="14"/>
  <c r="U377" i="14"/>
  <c r="H377" i="14"/>
  <c r="F377" i="14"/>
  <c r="Y376" i="14"/>
  <c r="W376" i="14"/>
  <c r="U376" i="14"/>
  <c r="H376" i="14"/>
  <c r="F376" i="14"/>
  <c r="Y375" i="14"/>
  <c r="W375" i="14"/>
  <c r="U375" i="14"/>
  <c r="H375" i="14"/>
  <c r="F375" i="14"/>
  <c r="Y374" i="14"/>
  <c r="W374" i="14"/>
  <c r="U374" i="14"/>
  <c r="H374" i="14"/>
  <c r="F374" i="14"/>
  <c r="Y373" i="14"/>
  <c r="W373" i="14"/>
  <c r="U373" i="14"/>
  <c r="H373" i="14"/>
  <c r="F373" i="14"/>
  <c r="AE371" i="14"/>
  <c r="AD371" i="14"/>
  <c r="AC371" i="14"/>
  <c r="AB371" i="14"/>
  <c r="AA371" i="14"/>
  <c r="Z371" i="14"/>
  <c r="X371" i="14"/>
  <c r="V371" i="14"/>
  <c r="T371" i="14"/>
  <c r="S371" i="14"/>
  <c r="R371" i="14"/>
  <c r="Q371" i="14"/>
  <c r="P371" i="14"/>
  <c r="O371" i="14"/>
  <c r="U371" i="14" s="1"/>
  <c r="N371" i="14"/>
  <c r="M371" i="14"/>
  <c r="L371" i="14"/>
  <c r="K371" i="14"/>
  <c r="J371" i="14"/>
  <c r="I371" i="14"/>
  <c r="G371" i="14"/>
  <c r="H371" i="14" s="1"/>
  <c r="E371" i="14"/>
  <c r="Y371" i="14" s="1"/>
  <c r="D371" i="14"/>
  <c r="C371" i="14"/>
  <c r="Y370" i="14"/>
  <c r="W370" i="14"/>
  <c r="U370" i="14"/>
  <c r="H370" i="14"/>
  <c r="F370" i="14"/>
  <c r="Y369" i="14"/>
  <c r="W369" i="14"/>
  <c r="U369" i="14"/>
  <c r="H369" i="14"/>
  <c r="F369" i="14"/>
  <c r="Y368" i="14"/>
  <c r="W368" i="14"/>
  <c r="U368" i="14"/>
  <c r="H368" i="14"/>
  <c r="F368" i="14"/>
  <c r="Y367" i="14"/>
  <c r="W367" i="14"/>
  <c r="U367" i="14"/>
  <c r="H367" i="14"/>
  <c r="F367" i="14"/>
  <c r="Y366" i="14"/>
  <c r="W366" i="14"/>
  <c r="U366" i="14"/>
  <c r="H366" i="14"/>
  <c r="F366" i="14"/>
  <c r="Y365" i="14"/>
  <c r="W365" i="14"/>
  <c r="U365" i="14"/>
  <c r="H365" i="14"/>
  <c r="F365" i="14"/>
  <c r="Y364" i="14"/>
  <c r="W364" i="14"/>
  <c r="U364" i="14"/>
  <c r="H364" i="14"/>
  <c r="F364" i="14"/>
  <c r="Y363" i="14"/>
  <c r="W363" i="14"/>
  <c r="U363" i="14"/>
  <c r="H363" i="14"/>
  <c r="F363" i="14"/>
  <c r="AE361" i="14"/>
  <c r="AD361" i="14"/>
  <c r="AC361" i="14"/>
  <c r="AB361" i="14"/>
  <c r="AA361" i="14"/>
  <c r="Z361" i="14"/>
  <c r="X361" i="14"/>
  <c r="V361" i="14"/>
  <c r="T361" i="14"/>
  <c r="S361" i="14"/>
  <c r="R361" i="14"/>
  <c r="Q361" i="14"/>
  <c r="P361" i="14"/>
  <c r="O361" i="14"/>
  <c r="N361" i="14"/>
  <c r="M361" i="14"/>
  <c r="L361" i="14"/>
  <c r="K361" i="14"/>
  <c r="J361" i="14"/>
  <c r="I361" i="14"/>
  <c r="G361" i="14"/>
  <c r="H361" i="14" s="1"/>
  <c r="E361" i="14"/>
  <c r="F361" i="14" s="1"/>
  <c r="D361" i="14"/>
  <c r="C361" i="14"/>
  <c r="Y360" i="14"/>
  <c r="W360" i="14"/>
  <c r="U360" i="14"/>
  <c r="H360" i="14"/>
  <c r="F360" i="14"/>
  <c r="Y359" i="14"/>
  <c r="W359" i="14"/>
  <c r="U359" i="14"/>
  <c r="H359" i="14"/>
  <c r="F359" i="14"/>
  <c r="Y358" i="14"/>
  <c r="W358" i="14"/>
  <c r="U358" i="14"/>
  <c r="H358" i="14"/>
  <c r="F358" i="14"/>
  <c r="Y357" i="14"/>
  <c r="W357" i="14"/>
  <c r="U357" i="14"/>
  <c r="H357" i="14"/>
  <c r="F357" i="14"/>
  <c r="Y356" i="14"/>
  <c r="W356" i="14"/>
  <c r="U356" i="14"/>
  <c r="H356" i="14"/>
  <c r="F356" i="14"/>
  <c r="Y355" i="14"/>
  <c r="W355" i="14"/>
  <c r="U355" i="14"/>
  <c r="H355" i="14"/>
  <c r="F355" i="14"/>
  <c r="Y354" i="14"/>
  <c r="W354" i="14"/>
  <c r="U354" i="14"/>
  <c r="H354" i="14"/>
  <c r="F354" i="14"/>
  <c r="Y353" i="14"/>
  <c r="W353" i="14"/>
  <c r="U353" i="14"/>
  <c r="H353" i="14"/>
  <c r="F353" i="14"/>
  <c r="Y352" i="14"/>
  <c r="W352" i="14"/>
  <c r="U352" i="14"/>
  <c r="H352" i="14"/>
  <c r="F352" i="14"/>
  <c r="Y351" i="14"/>
  <c r="W351" i="14"/>
  <c r="U351" i="14"/>
  <c r="H351" i="14"/>
  <c r="F351" i="14"/>
  <c r="Y350" i="14"/>
  <c r="W350" i="14"/>
  <c r="U350" i="14"/>
  <c r="H350" i="14"/>
  <c r="F350" i="14"/>
  <c r="Y349" i="14"/>
  <c r="W349" i="14"/>
  <c r="U349" i="14"/>
  <c r="H349" i="14"/>
  <c r="F349" i="14"/>
  <c r="Y348" i="14"/>
  <c r="W348" i="14"/>
  <c r="U348" i="14"/>
  <c r="H348" i="14"/>
  <c r="F348" i="14"/>
  <c r="Y347" i="14"/>
  <c r="W347" i="14"/>
  <c r="U347" i="14"/>
  <c r="H347" i="14"/>
  <c r="F347" i="14"/>
  <c r="Y346" i="14"/>
  <c r="W346" i="14"/>
  <c r="U346" i="14"/>
  <c r="H346" i="14"/>
  <c r="F346" i="14"/>
  <c r="Y345" i="14"/>
  <c r="W345" i="14"/>
  <c r="U345" i="14"/>
  <c r="H345" i="14"/>
  <c r="F345" i="14"/>
  <c r="Y344" i="14"/>
  <c r="W344" i="14"/>
  <c r="U344" i="14"/>
  <c r="H344" i="14"/>
  <c r="F344" i="14"/>
  <c r="Y343" i="14"/>
  <c r="W343" i="14"/>
  <c r="U343" i="14"/>
  <c r="H343" i="14"/>
  <c r="F343" i="14"/>
  <c r="Y342" i="14"/>
  <c r="W342" i="14"/>
  <c r="U342" i="14"/>
  <c r="H342" i="14"/>
  <c r="F342" i="14"/>
  <c r="Y341" i="14"/>
  <c r="W341" i="14"/>
  <c r="U341" i="14"/>
  <c r="H341" i="14"/>
  <c r="F341" i="14"/>
  <c r="Y340" i="14"/>
  <c r="W340" i="14"/>
  <c r="U340" i="14"/>
  <c r="H340" i="14"/>
  <c r="F340" i="14"/>
  <c r="Y339" i="14"/>
  <c r="W339" i="14"/>
  <c r="U339" i="14"/>
  <c r="H339" i="14"/>
  <c r="F339" i="14"/>
  <c r="AE337" i="14"/>
  <c r="AD337" i="14"/>
  <c r="AC337" i="14"/>
  <c r="AB337" i="14"/>
  <c r="AA337" i="14"/>
  <c r="Z337" i="14"/>
  <c r="X337" i="14"/>
  <c r="Y337" i="14" s="1"/>
  <c r="V337" i="14"/>
  <c r="T337" i="14"/>
  <c r="S337" i="14"/>
  <c r="R337" i="14"/>
  <c r="Q337" i="14"/>
  <c r="P337" i="14"/>
  <c r="O337" i="14"/>
  <c r="N337" i="14"/>
  <c r="M337" i="14"/>
  <c r="L337" i="14"/>
  <c r="K337" i="14"/>
  <c r="J337" i="14"/>
  <c r="I337" i="14"/>
  <c r="G337" i="14"/>
  <c r="H337" i="14" s="1"/>
  <c r="E337" i="14"/>
  <c r="W337" i="14" s="1"/>
  <c r="D337" i="14"/>
  <c r="C337" i="14"/>
  <c r="Y336" i="14"/>
  <c r="W336" i="14"/>
  <c r="U336" i="14"/>
  <c r="H336" i="14"/>
  <c r="F336" i="14"/>
  <c r="Y335" i="14"/>
  <c r="W335" i="14"/>
  <c r="U335" i="14"/>
  <c r="H335" i="14"/>
  <c r="F335" i="14"/>
  <c r="Y334" i="14"/>
  <c r="W334" i="14"/>
  <c r="U334" i="14"/>
  <c r="H334" i="14"/>
  <c r="F334" i="14"/>
  <c r="Y333" i="14"/>
  <c r="W333" i="14"/>
  <c r="U333" i="14"/>
  <c r="H333" i="14"/>
  <c r="F333" i="14"/>
  <c r="Y332" i="14"/>
  <c r="W332" i="14"/>
  <c r="U332" i="14"/>
  <c r="H332" i="14"/>
  <c r="F332" i="14"/>
  <c r="AE330" i="14"/>
  <c r="AD330" i="14"/>
  <c r="AC330" i="14"/>
  <c r="AB330" i="14"/>
  <c r="AA330" i="14"/>
  <c r="Z330" i="14"/>
  <c r="X330" i="14"/>
  <c r="Y330" i="14" s="1"/>
  <c r="V330" i="14"/>
  <c r="T330" i="14"/>
  <c r="S330" i="14"/>
  <c r="R330" i="14"/>
  <c r="Q330" i="14"/>
  <c r="P330" i="14"/>
  <c r="O330" i="14"/>
  <c r="N330" i="14"/>
  <c r="M330" i="14"/>
  <c r="L330" i="14"/>
  <c r="K330" i="14"/>
  <c r="J330" i="14"/>
  <c r="I330" i="14"/>
  <c r="G330" i="14"/>
  <c r="H330" i="14" s="1"/>
  <c r="E330" i="14"/>
  <c r="W330" i="14" s="1"/>
  <c r="D330" i="14"/>
  <c r="C330" i="14"/>
  <c r="Y329" i="14"/>
  <c r="W329" i="14"/>
  <c r="U329" i="14"/>
  <c r="H329" i="14"/>
  <c r="F329" i="14"/>
  <c r="Y328" i="14"/>
  <c r="W328" i="14"/>
  <c r="U328" i="14"/>
  <c r="H328" i="14"/>
  <c r="F328" i="14"/>
  <c r="Y327" i="14"/>
  <c r="W327" i="14"/>
  <c r="U327" i="14"/>
  <c r="H327" i="14"/>
  <c r="F327" i="14"/>
  <c r="Y326" i="14"/>
  <c r="W326" i="14"/>
  <c r="U326" i="14"/>
  <c r="H326" i="14"/>
  <c r="F326" i="14"/>
  <c r="Y325" i="14"/>
  <c r="W325" i="14"/>
  <c r="U325" i="14"/>
  <c r="H325" i="14"/>
  <c r="F325" i="14"/>
  <c r="Y324" i="14"/>
  <c r="W324" i="14"/>
  <c r="U324" i="14"/>
  <c r="H324" i="14"/>
  <c r="F324" i="14"/>
  <c r="Y323" i="14"/>
  <c r="W323" i="14"/>
  <c r="U323" i="14"/>
  <c r="H323" i="14"/>
  <c r="F323" i="14"/>
  <c r="Y322" i="14"/>
  <c r="W322" i="14"/>
  <c r="U322" i="14"/>
  <c r="H322" i="14"/>
  <c r="F322" i="14"/>
  <c r="Y321" i="14"/>
  <c r="W321" i="14"/>
  <c r="U321" i="14"/>
  <c r="H321" i="14"/>
  <c r="F321" i="14"/>
  <c r="Y320" i="14"/>
  <c r="W320" i="14"/>
  <c r="U320" i="14"/>
  <c r="H320" i="14"/>
  <c r="F320" i="14"/>
  <c r="Y319" i="14"/>
  <c r="W319" i="14"/>
  <c r="U319" i="14"/>
  <c r="H319" i="14"/>
  <c r="F319" i="14"/>
  <c r="Y318" i="14"/>
  <c r="W318" i="14"/>
  <c r="U318" i="14"/>
  <c r="H318" i="14"/>
  <c r="F318" i="14"/>
  <c r="Y317" i="14"/>
  <c r="W317" i="14"/>
  <c r="U317" i="14"/>
  <c r="H317" i="14"/>
  <c r="F317" i="14"/>
  <c r="Y316" i="14"/>
  <c r="W316" i="14"/>
  <c r="U316" i="14"/>
  <c r="H316" i="14"/>
  <c r="F316" i="14"/>
  <c r="AE314" i="14"/>
  <c r="AD314" i="14"/>
  <c r="AC314" i="14"/>
  <c r="AB314" i="14"/>
  <c r="AA314" i="14"/>
  <c r="Z314" i="14"/>
  <c r="X314" i="14"/>
  <c r="V314" i="14"/>
  <c r="T314" i="14"/>
  <c r="S314" i="14"/>
  <c r="R314" i="14"/>
  <c r="Q314" i="14"/>
  <c r="P314" i="14"/>
  <c r="O314" i="14"/>
  <c r="N314" i="14"/>
  <c r="M314" i="14"/>
  <c r="L314" i="14"/>
  <c r="K314" i="14"/>
  <c r="J314" i="14"/>
  <c r="I314" i="14"/>
  <c r="G314" i="14"/>
  <c r="E314" i="14"/>
  <c r="F314" i="14" s="1"/>
  <c r="D314" i="14"/>
  <c r="C314" i="14"/>
  <c r="Y313" i="14"/>
  <c r="W313" i="14"/>
  <c r="U313" i="14"/>
  <c r="H313" i="14"/>
  <c r="F313" i="14"/>
  <c r="Y312" i="14"/>
  <c r="W312" i="14"/>
  <c r="U312" i="14"/>
  <c r="H312" i="14"/>
  <c r="F312" i="14"/>
  <c r="Y311" i="14"/>
  <c r="W311" i="14"/>
  <c r="U311" i="14"/>
  <c r="H311" i="14"/>
  <c r="F311" i="14"/>
  <c r="Y310" i="14"/>
  <c r="W310" i="14"/>
  <c r="U310" i="14"/>
  <c r="H310" i="14"/>
  <c r="F310" i="14"/>
  <c r="Y309" i="14"/>
  <c r="W309" i="14"/>
  <c r="U309" i="14"/>
  <c r="H309" i="14"/>
  <c r="F309" i="14"/>
  <c r="Y308" i="14"/>
  <c r="W308" i="14"/>
  <c r="U308" i="14"/>
  <c r="H308" i="14"/>
  <c r="F308" i="14"/>
  <c r="Y307" i="14"/>
  <c r="W307" i="14"/>
  <c r="U307" i="14"/>
  <c r="H307" i="14"/>
  <c r="F307" i="14"/>
  <c r="Y306" i="14"/>
  <c r="W306" i="14"/>
  <c r="U306" i="14"/>
  <c r="H306" i="14"/>
  <c r="F306" i="14"/>
  <c r="Y305" i="14"/>
  <c r="W305" i="14"/>
  <c r="U305" i="14"/>
  <c r="H305" i="14"/>
  <c r="F305" i="14"/>
  <c r="Y304" i="14"/>
  <c r="W304" i="14"/>
  <c r="U304" i="14"/>
  <c r="H304" i="14"/>
  <c r="F304" i="14"/>
  <c r="Y303" i="14"/>
  <c r="W303" i="14"/>
  <c r="U303" i="14"/>
  <c r="H303" i="14"/>
  <c r="F303" i="14"/>
  <c r="Y302" i="14"/>
  <c r="W302" i="14"/>
  <c r="U302" i="14"/>
  <c r="H302" i="14"/>
  <c r="F302" i="14"/>
  <c r="Y301" i="14"/>
  <c r="W301" i="14"/>
  <c r="U301" i="14"/>
  <c r="H301" i="14"/>
  <c r="F301" i="14"/>
  <c r="Y300" i="14"/>
  <c r="W300" i="14"/>
  <c r="U300" i="14"/>
  <c r="H300" i="14"/>
  <c r="F300" i="14"/>
  <c r="Y299" i="14"/>
  <c r="W299" i="14"/>
  <c r="U299" i="14"/>
  <c r="H299" i="14"/>
  <c r="F299" i="14"/>
  <c r="Y298" i="14"/>
  <c r="W298" i="14"/>
  <c r="U298" i="14"/>
  <c r="H298" i="14"/>
  <c r="F298" i="14"/>
  <c r="Y297" i="14"/>
  <c r="W297" i="14"/>
  <c r="U297" i="14"/>
  <c r="H297" i="14"/>
  <c r="F297" i="14"/>
  <c r="Y296" i="14"/>
  <c r="W296" i="14"/>
  <c r="U296" i="14"/>
  <c r="H296" i="14"/>
  <c r="F296" i="14"/>
  <c r="Y295" i="14"/>
  <c r="W295" i="14"/>
  <c r="U295" i="14"/>
  <c r="H295" i="14"/>
  <c r="F295" i="14"/>
  <c r="Y294" i="14"/>
  <c r="W294" i="14"/>
  <c r="U294" i="14"/>
  <c r="H294" i="14"/>
  <c r="F294" i="14"/>
  <c r="AE292" i="14"/>
  <c r="AD292" i="14"/>
  <c r="AC292" i="14"/>
  <c r="AB292" i="14"/>
  <c r="AA292" i="14"/>
  <c r="Z292" i="14"/>
  <c r="X292" i="14"/>
  <c r="Y292" i="14" s="1"/>
  <c r="V292" i="14"/>
  <c r="T292" i="14"/>
  <c r="S292" i="14"/>
  <c r="R292" i="14"/>
  <c r="Q292" i="14"/>
  <c r="P292" i="14"/>
  <c r="O292" i="14"/>
  <c r="N292" i="14"/>
  <c r="M292" i="14"/>
  <c r="L292" i="14"/>
  <c r="K292" i="14"/>
  <c r="J292" i="14"/>
  <c r="I292" i="14"/>
  <c r="G292" i="14"/>
  <c r="E292" i="14"/>
  <c r="W292" i="14" s="1"/>
  <c r="D292" i="14"/>
  <c r="C292" i="14"/>
  <c r="Y291" i="14"/>
  <c r="W291" i="14"/>
  <c r="U291" i="14"/>
  <c r="H291" i="14"/>
  <c r="F291" i="14"/>
  <c r="Y290" i="14"/>
  <c r="W290" i="14"/>
  <c r="U290" i="14"/>
  <c r="H290" i="14"/>
  <c r="F290" i="14"/>
  <c r="Y289" i="14"/>
  <c r="W289" i="14"/>
  <c r="U289" i="14"/>
  <c r="H289" i="14"/>
  <c r="F289" i="14"/>
  <c r="Y288" i="14"/>
  <c r="W288" i="14"/>
  <c r="U288" i="14"/>
  <c r="H288" i="14"/>
  <c r="F288" i="14"/>
  <c r="Y287" i="14"/>
  <c r="W287" i="14"/>
  <c r="U287" i="14"/>
  <c r="H287" i="14"/>
  <c r="F287" i="14"/>
  <c r="Y286" i="14"/>
  <c r="W286" i="14"/>
  <c r="U286" i="14"/>
  <c r="H286" i="14"/>
  <c r="F286" i="14"/>
  <c r="Y285" i="14"/>
  <c r="W285" i="14"/>
  <c r="U285" i="14"/>
  <c r="H285" i="14"/>
  <c r="F285" i="14"/>
  <c r="Y284" i="14"/>
  <c r="W284" i="14"/>
  <c r="U284" i="14"/>
  <c r="H284" i="14"/>
  <c r="F284" i="14"/>
  <c r="Y283" i="14"/>
  <c r="W283" i="14"/>
  <c r="U283" i="14"/>
  <c r="H283" i="14"/>
  <c r="F283" i="14"/>
  <c r="Y282" i="14"/>
  <c r="W282" i="14"/>
  <c r="U282" i="14"/>
  <c r="H282" i="14"/>
  <c r="F282" i="14"/>
  <c r="Y281" i="14"/>
  <c r="W281" i="14"/>
  <c r="U281" i="14"/>
  <c r="H281" i="14"/>
  <c r="F281" i="14"/>
  <c r="Y280" i="14"/>
  <c r="W280" i="14"/>
  <c r="U280" i="14"/>
  <c r="H280" i="14"/>
  <c r="F280" i="14"/>
  <c r="Y279" i="14"/>
  <c r="W279" i="14"/>
  <c r="U279" i="14"/>
  <c r="H279" i="14"/>
  <c r="F279" i="14"/>
  <c r="Y278" i="14"/>
  <c r="W278" i="14"/>
  <c r="U278" i="14"/>
  <c r="H278" i="14"/>
  <c r="F278" i="14"/>
  <c r="Y277" i="14"/>
  <c r="W277" i="14"/>
  <c r="U277" i="14"/>
  <c r="H277" i="14"/>
  <c r="F277" i="14"/>
  <c r="Y276" i="14"/>
  <c r="W276" i="14"/>
  <c r="U276" i="14"/>
  <c r="H276" i="14"/>
  <c r="F276" i="14"/>
  <c r="Y275" i="14"/>
  <c r="W275" i="14"/>
  <c r="U275" i="14"/>
  <c r="H275" i="14"/>
  <c r="F275" i="14"/>
  <c r="Y274" i="14"/>
  <c r="W274" i="14"/>
  <c r="U274" i="14"/>
  <c r="H274" i="14"/>
  <c r="F274" i="14"/>
  <c r="Y273" i="14"/>
  <c r="W273" i="14"/>
  <c r="U273" i="14"/>
  <c r="H273" i="14"/>
  <c r="F273" i="14"/>
  <c r="Y272" i="14"/>
  <c r="W272" i="14"/>
  <c r="U272" i="14"/>
  <c r="H272" i="14"/>
  <c r="F272" i="14"/>
  <c r="Y271" i="14"/>
  <c r="W271" i="14"/>
  <c r="U271" i="14"/>
  <c r="H271" i="14"/>
  <c r="F271" i="14"/>
  <c r="Y270" i="14"/>
  <c r="W270" i="14"/>
  <c r="U270" i="14"/>
  <c r="H270" i="14"/>
  <c r="F270" i="14"/>
  <c r="Y269" i="14"/>
  <c r="W269" i="14"/>
  <c r="U269" i="14"/>
  <c r="H269" i="14"/>
  <c r="F269" i="14"/>
  <c r="Y268" i="14"/>
  <c r="W268" i="14"/>
  <c r="U268" i="14"/>
  <c r="H268" i="14"/>
  <c r="F268" i="14"/>
  <c r="Y267" i="14"/>
  <c r="W267" i="14"/>
  <c r="U267" i="14"/>
  <c r="H267" i="14"/>
  <c r="F267" i="14"/>
  <c r="Y266" i="14"/>
  <c r="W266" i="14"/>
  <c r="U266" i="14"/>
  <c r="H266" i="14"/>
  <c r="F266" i="14"/>
  <c r="Y265" i="14"/>
  <c r="W265" i="14"/>
  <c r="U265" i="14"/>
  <c r="H265" i="14"/>
  <c r="F265" i="14"/>
  <c r="Y264" i="14"/>
  <c r="W264" i="14"/>
  <c r="U264" i="14"/>
  <c r="H264" i="14"/>
  <c r="F264" i="14"/>
  <c r="Y263" i="14"/>
  <c r="W263" i="14"/>
  <c r="U263" i="14"/>
  <c r="H263" i="14"/>
  <c r="F263" i="14"/>
  <c r="Y262" i="14"/>
  <c r="W262" i="14"/>
  <c r="U262" i="14"/>
  <c r="H262" i="14"/>
  <c r="F262" i="14"/>
  <c r="Y261" i="14"/>
  <c r="W261" i="14"/>
  <c r="U261" i="14"/>
  <c r="H261" i="14"/>
  <c r="F261" i="14"/>
  <c r="Y260" i="14"/>
  <c r="W260" i="14"/>
  <c r="U260" i="14"/>
  <c r="H260" i="14"/>
  <c r="F260" i="14"/>
  <c r="Y259" i="14"/>
  <c r="W259" i="14"/>
  <c r="U259" i="14"/>
  <c r="H259" i="14"/>
  <c r="F259" i="14"/>
  <c r="Y258" i="14"/>
  <c r="W258" i="14"/>
  <c r="U258" i="14"/>
  <c r="H258" i="14"/>
  <c r="F258" i="14"/>
  <c r="Y257" i="14"/>
  <c r="W257" i="14"/>
  <c r="U257" i="14"/>
  <c r="H257" i="14"/>
  <c r="F257" i="14"/>
  <c r="Y256" i="14"/>
  <c r="W256" i="14"/>
  <c r="U256" i="14"/>
  <c r="H256" i="14"/>
  <c r="F256" i="14"/>
  <c r="Y255" i="14"/>
  <c r="W255" i="14"/>
  <c r="U255" i="14"/>
  <c r="H255" i="14"/>
  <c r="F255" i="14"/>
  <c r="Y254" i="14"/>
  <c r="W254" i="14"/>
  <c r="U254" i="14"/>
  <c r="H254" i="14"/>
  <c r="F254" i="14"/>
  <c r="Y253" i="14"/>
  <c r="W253" i="14"/>
  <c r="U253" i="14"/>
  <c r="H253" i="14"/>
  <c r="F253" i="14"/>
  <c r="Y252" i="14"/>
  <c r="W252" i="14"/>
  <c r="U252" i="14"/>
  <c r="H252" i="14"/>
  <c r="F252" i="14"/>
  <c r="Y251" i="14"/>
  <c r="W251" i="14"/>
  <c r="U251" i="14"/>
  <c r="H251" i="14"/>
  <c r="F251" i="14"/>
  <c r="Y250" i="14"/>
  <c r="W250" i="14"/>
  <c r="U250" i="14"/>
  <c r="H250" i="14"/>
  <c r="F250" i="14"/>
  <c r="Y249" i="14"/>
  <c r="W249" i="14"/>
  <c r="U249" i="14"/>
  <c r="H249" i="14"/>
  <c r="F249" i="14"/>
  <c r="Y248" i="14"/>
  <c r="W248" i="14"/>
  <c r="U248" i="14"/>
  <c r="H248" i="14"/>
  <c r="F248" i="14"/>
  <c r="Y247" i="14"/>
  <c r="W247" i="14"/>
  <c r="U247" i="14"/>
  <c r="H247" i="14"/>
  <c r="F247" i="14"/>
  <c r="Y246" i="14"/>
  <c r="W246" i="14"/>
  <c r="U246" i="14"/>
  <c r="H246" i="14"/>
  <c r="F246" i="14"/>
  <c r="Y245" i="14"/>
  <c r="W245" i="14"/>
  <c r="U245" i="14"/>
  <c r="H245" i="14"/>
  <c r="F245" i="14"/>
  <c r="Y244" i="14"/>
  <c r="W244" i="14"/>
  <c r="U244" i="14"/>
  <c r="H244" i="14"/>
  <c r="F244" i="14"/>
  <c r="Y243" i="14"/>
  <c r="W243" i="14"/>
  <c r="U243" i="14"/>
  <c r="H243" i="14"/>
  <c r="F243" i="14"/>
  <c r="AE241" i="14"/>
  <c r="AD241" i="14"/>
  <c r="AC241" i="14"/>
  <c r="AB241" i="14"/>
  <c r="AA241" i="14"/>
  <c r="Z241" i="14"/>
  <c r="X241" i="14"/>
  <c r="V241" i="14"/>
  <c r="T241" i="14"/>
  <c r="S241" i="14"/>
  <c r="R241" i="14"/>
  <c r="Q241" i="14"/>
  <c r="P241" i="14"/>
  <c r="O241" i="14"/>
  <c r="N241" i="14"/>
  <c r="M241" i="14"/>
  <c r="L241" i="14"/>
  <c r="K241" i="14"/>
  <c r="J241" i="14"/>
  <c r="I241" i="14"/>
  <c r="G241" i="14"/>
  <c r="H241" i="14" s="1"/>
  <c r="E241" i="14"/>
  <c r="Y241" i="14" s="1"/>
  <c r="D241" i="14"/>
  <c r="C241" i="14"/>
  <c r="Y240" i="14"/>
  <c r="W240" i="14"/>
  <c r="U240" i="14"/>
  <c r="H240" i="14"/>
  <c r="F240" i="14"/>
  <c r="Y239" i="14"/>
  <c r="W239" i="14"/>
  <c r="U239" i="14"/>
  <c r="H239" i="14"/>
  <c r="F239" i="14"/>
  <c r="Y238" i="14"/>
  <c r="W238" i="14"/>
  <c r="U238" i="14"/>
  <c r="H238" i="14"/>
  <c r="F238" i="14"/>
  <c r="Y237" i="14"/>
  <c r="W237" i="14"/>
  <c r="U237" i="14"/>
  <c r="H237" i="14"/>
  <c r="F237" i="14"/>
  <c r="Y236" i="14"/>
  <c r="W236" i="14"/>
  <c r="U236" i="14"/>
  <c r="H236" i="14"/>
  <c r="F236" i="14"/>
  <c r="Y235" i="14"/>
  <c r="W235" i="14"/>
  <c r="U235" i="14"/>
  <c r="H235" i="14"/>
  <c r="F235" i="14"/>
  <c r="Y234" i="14"/>
  <c r="W234" i="14"/>
  <c r="U234" i="14"/>
  <c r="H234" i="14"/>
  <c r="F234" i="14"/>
  <c r="Y233" i="14"/>
  <c r="W233" i="14"/>
  <c r="U233" i="14"/>
  <c r="H233" i="14"/>
  <c r="F233" i="14"/>
  <c r="Y232" i="14"/>
  <c r="W232" i="14"/>
  <c r="U232" i="14"/>
  <c r="H232" i="14"/>
  <c r="F232" i="14"/>
  <c r="Y231" i="14"/>
  <c r="W231" i="14"/>
  <c r="U231" i="14"/>
  <c r="H231" i="14"/>
  <c r="F231" i="14"/>
  <c r="Y230" i="14"/>
  <c r="W230" i="14"/>
  <c r="U230" i="14"/>
  <c r="H230" i="14"/>
  <c r="F230" i="14"/>
  <c r="Y229" i="14"/>
  <c r="W229" i="14"/>
  <c r="U229" i="14"/>
  <c r="H229" i="14"/>
  <c r="F229" i="14"/>
  <c r="Y228" i="14"/>
  <c r="W228" i="14"/>
  <c r="U228" i="14"/>
  <c r="H228" i="14"/>
  <c r="F228" i="14"/>
  <c r="Y227" i="14"/>
  <c r="W227" i="14"/>
  <c r="U227" i="14"/>
  <c r="H227" i="14"/>
  <c r="F227" i="14"/>
  <c r="Y226" i="14"/>
  <c r="W226" i="14"/>
  <c r="U226" i="14"/>
  <c r="H226" i="14"/>
  <c r="F226" i="14"/>
  <c r="Y225" i="14"/>
  <c r="W225" i="14"/>
  <c r="U225" i="14"/>
  <c r="H225" i="14"/>
  <c r="F225" i="14"/>
  <c r="Y224" i="14"/>
  <c r="W224" i="14"/>
  <c r="U224" i="14"/>
  <c r="H224" i="14"/>
  <c r="F224" i="14"/>
  <c r="Y223" i="14"/>
  <c r="W223" i="14"/>
  <c r="U223" i="14"/>
  <c r="H223" i="14"/>
  <c r="F223" i="14"/>
  <c r="Y222" i="14"/>
  <c r="W222" i="14"/>
  <c r="U222" i="14"/>
  <c r="H222" i="14"/>
  <c r="F222" i="14"/>
  <c r="Y221" i="14"/>
  <c r="W221" i="14"/>
  <c r="U221" i="14"/>
  <c r="H221" i="14"/>
  <c r="F221" i="14"/>
  <c r="Y220" i="14"/>
  <c r="W220" i="14"/>
  <c r="U220" i="14"/>
  <c r="H220" i="14"/>
  <c r="F220" i="14"/>
  <c r="Y219" i="14"/>
  <c r="W219" i="14"/>
  <c r="U219" i="14"/>
  <c r="H219" i="14"/>
  <c r="F219" i="14"/>
  <c r="Y218" i="14"/>
  <c r="W218" i="14"/>
  <c r="U218" i="14"/>
  <c r="H218" i="14"/>
  <c r="F218" i="14"/>
  <c r="Y217" i="14"/>
  <c r="W217" i="14"/>
  <c r="U217" i="14"/>
  <c r="H217" i="14"/>
  <c r="F217" i="14"/>
  <c r="Y216" i="14"/>
  <c r="W216" i="14"/>
  <c r="U216" i="14"/>
  <c r="H216" i="14"/>
  <c r="F216" i="14"/>
  <c r="Y215" i="14"/>
  <c r="W215" i="14"/>
  <c r="U215" i="14"/>
  <c r="H215" i="14"/>
  <c r="F215" i="14"/>
  <c r="Y214" i="14"/>
  <c r="W214" i="14"/>
  <c r="U214" i="14"/>
  <c r="H214" i="14"/>
  <c r="F214" i="14"/>
  <c r="Y213" i="14"/>
  <c r="W213" i="14"/>
  <c r="U213" i="14"/>
  <c r="H213" i="14"/>
  <c r="F213" i="14"/>
  <c r="Y212" i="14"/>
  <c r="W212" i="14"/>
  <c r="U212" i="14"/>
  <c r="H212" i="14"/>
  <c r="F212" i="14"/>
  <c r="AE210" i="14"/>
  <c r="AD210" i="14"/>
  <c r="AC210" i="14"/>
  <c r="AB210" i="14"/>
  <c r="AA210" i="14"/>
  <c r="Z210" i="14"/>
  <c r="X210" i="14"/>
  <c r="V210" i="14"/>
  <c r="T210" i="14"/>
  <c r="S210" i="14"/>
  <c r="R210" i="14"/>
  <c r="Q210" i="14"/>
  <c r="P210" i="14"/>
  <c r="O210" i="14"/>
  <c r="N210" i="14"/>
  <c r="M210" i="14"/>
  <c r="L210" i="14"/>
  <c r="K210" i="14"/>
  <c r="J210" i="14"/>
  <c r="I210" i="14"/>
  <c r="G210" i="14"/>
  <c r="H210" i="14" s="1"/>
  <c r="E210" i="14"/>
  <c r="Y210" i="14" s="1"/>
  <c r="D210" i="14"/>
  <c r="C210" i="14"/>
  <c r="Y209" i="14"/>
  <c r="W209" i="14"/>
  <c r="U209" i="14"/>
  <c r="H209" i="14"/>
  <c r="F209" i="14"/>
  <c r="Y208" i="14"/>
  <c r="W208" i="14"/>
  <c r="U208" i="14"/>
  <c r="H208" i="14"/>
  <c r="F208" i="14"/>
  <c r="Y207" i="14"/>
  <c r="W207" i="14"/>
  <c r="U207" i="14"/>
  <c r="H207" i="14"/>
  <c r="F207" i="14"/>
  <c r="Y206" i="14"/>
  <c r="W206" i="14"/>
  <c r="U206" i="14"/>
  <c r="H206" i="14"/>
  <c r="F206" i="14"/>
  <c r="Y205" i="14"/>
  <c r="W205" i="14"/>
  <c r="U205" i="14"/>
  <c r="H205" i="14"/>
  <c r="F205" i="14"/>
  <c r="Y204" i="14"/>
  <c r="W204" i="14"/>
  <c r="U204" i="14"/>
  <c r="H204" i="14"/>
  <c r="F204" i="14"/>
  <c r="Y203" i="14"/>
  <c r="W203" i="14"/>
  <c r="U203" i="14"/>
  <c r="H203" i="14"/>
  <c r="F203" i="14"/>
  <c r="Y202" i="14"/>
  <c r="W202" i="14"/>
  <c r="U202" i="14"/>
  <c r="H202" i="14"/>
  <c r="F202" i="14"/>
  <c r="Y201" i="14"/>
  <c r="W201" i="14"/>
  <c r="U201" i="14"/>
  <c r="H201" i="14"/>
  <c r="F201" i="14"/>
  <c r="Y200" i="14"/>
  <c r="W200" i="14"/>
  <c r="U200" i="14"/>
  <c r="H200" i="14"/>
  <c r="F200" i="14"/>
  <c r="Y199" i="14"/>
  <c r="W199" i="14"/>
  <c r="U199" i="14"/>
  <c r="H199" i="14"/>
  <c r="F199" i="14"/>
  <c r="Y198" i="14"/>
  <c r="W198" i="14"/>
  <c r="U198" i="14"/>
  <c r="H198" i="14"/>
  <c r="F198" i="14"/>
  <c r="Y197" i="14"/>
  <c r="W197" i="14"/>
  <c r="U197" i="14"/>
  <c r="H197" i="14"/>
  <c r="F197" i="14"/>
  <c r="Y196" i="14"/>
  <c r="W196" i="14"/>
  <c r="U196" i="14"/>
  <c r="H196" i="14"/>
  <c r="F196" i="14"/>
  <c r="Y195" i="14"/>
  <c r="W195" i="14"/>
  <c r="U195" i="14"/>
  <c r="U210" i="14" s="1"/>
  <c r="H195" i="14"/>
  <c r="F195" i="14"/>
  <c r="AE193" i="14"/>
  <c r="AD193" i="14"/>
  <c r="AC193" i="14"/>
  <c r="AB193" i="14"/>
  <c r="AA193" i="14"/>
  <c r="Z193" i="14"/>
  <c r="X193" i="14"/>
  <c r="Y193" i="14" s="1"/>
  <c r="V193" i="14"/>
  <c r="T193" i="14"/>
  <c r="S193" i="14"/>
  <c r="R193" i="14"/>
  <c r="Q193" i="14"/>
  <c r="P193" i="14"/>
  <c r="O193" i="14"/>
  <c r="N193" i="14"/>
  <c r="M193" i="14"/>
  <c r="L193" i="14"/>
  <c r="K193" i="14"/>
  <c r="J193" i="14"/>
  <c r="I193" i="14"/>
  <c r="G193" i="14"/>
  <c r="H193" i="14" s="1"/>
  <c r="E193" i="14"/>
  <c r="W193" i="14" s="1"/>
  <c r="D193" i="14"/>
  <c r="C193" i="14"/>
  <c r="Y192" i="14"/>
  <c r="W192" i="14"/>
  <c r="U192" i="14"/>
  <c r="H192" i="14"/>
  <c r="F192" i="14"/>
  <c r="Y191" i="14"/>
  <c r="W191" i="14"/>
  <c r="U191" i="14"/>
  <c r="H191" i="14"/>
  <c r="F191" i="14"/>
  <c r="Y190" i="14"/>
  <c r="W190" i="14"/>
  <c r="U190" i="14"/>
  <c r="H190" i="14"/>
  <c r="F190" i="14"/>
  <c r="Y189" i="14"/>
  <c r="W189" i="14"/>
  <c r="U189" i="14"/>
  <c r="H189" i="14"/>
  <c r="F189" i="14"/>
  <c r="Y188" i="14"/>
  <c r="W188" i="14"/>
  <c r="U188" i="14"/>
  <c r="H188" i="14"/>
  <c r="F188" i="14"/>
  <c r="Y187" i="14"/>
  <c r="W187" i="14"/>
  <c r="U187" i="14"/>
  <c r="H187" i="14"/>
  <c r="F187" i="14"/>
  <c r="Y186" i="14"/>
  <c r="W186" i="14"/>
  <c r="U186" i="14"/>
  <c r="H186" i="14"/>
  <c r="F186" i="14"/>
  <c r="Y185" i="14"/>
  <c r="W185" i="14"/>
  <c r="U185" i="14"/>
  <c r="H185" i="14"/>
  <c r="F185" i="14"/>
  <c r="Y184" i="14"/>
  <c r="W184" i="14"/>
  <c r="U184" i="14"/>
  <c r="H184" i="14"/>
  <c r="F184" i="14"/>
  <c r="Y183" i="14"/>
  <c r="W183" i="14"/>
  <c r="U183" i="14"/>
  <c r="H183" i="14"/>
  <c r="F183" i="14"/>
  <c r="AE181" i="14"/>
  <c r="AD181" i="14"/>
  <c r="AC181" i="14"/>
  <c r="AB181" i="14"/>
  <c r="AA181" i="14"/>
  <c r="Z181" i="14"/>
  <c r="X181" i="14"/>
  <c r="V181" i="14"/>
  <c r="T181" i="14"/>
  <c r="S181" i="14"/>
  <c r="R181" i="14"/>
  <c r="Q181" i="14"/>
  <c r="P181" i="14"/>
  <c r="O181" i="14"/>
  <c r="N181" i="14"/>
  <c r="M181" i="14"/>
  <c r="L181" i="14"/>
  <c r="K181" i="14"/>
  <c r="J181" i="14"/>
  <c r="I181" i="14"/>
  <c r="G181" i="14"/>
  <c r="H181" i="14" s="1"/>
  <c r="E181" i="14"/>
  <c r="F181" i="14" s="1"/>
  <c r="D181" i="14"/>
  <c r="C181" i="14"/>
  <c r="Y180" i="14"/>
  <c r="W180" i="14"/>
  <c r="U180" i="14"/>
  <c r="H180" i="14"/>
  <c r="F180" i="14"/>
  <c r="Y179" i="14"/>
  <c r="W179" i="14"/>
  <c r="U179" i="14"/>
  <c r="H179" i="14"/>
  <c r="F179" i="14"/>
  <c r="Y178" i="14"/>
  <c r="W178" i="14"/>
  <c r="U178" i="14"/>
  <c r="H178" i="14"/>
  <c r="F178" i="14"/>
  <c r="Y177" i="14"/>
  <c r="W177" i="14"/>
  <c r="U177" i="14"/>
  <c r="H177" i="14"/>
  <c r="F177" i="14"/>
  <c r="Y176" i="14"/>
  <c r="W176" i="14"/>
  <c r="U176" i="14"/>
  <c r="H176" i="14"/>
  <c r="F176" i="14"/>
  <c r="Y175" i="14"/>
  <c r="W175" i="14"/>
  <c r="U175" i="14"/>
  <c r="H175" i="14"/>
  <c r="F175" i="14"/>
  <c r="Y174" i="14"/>
  <c r="W174" i="14"/>
  <c r="U174" i="14"/>
  <c r="H174" i="14"/>
  <c r="F174" i="14"/>
  <c r="Y173" i="14"/>
  <c r="W173" i="14"/>
  <c r="U173" i="14"/>
  <c r="H173" i="14"/>
  <c r="F173" i="14"/>
  <c r="Y172" i="14"/>
  <c r="W172" i="14"/>
  <c r="U172" i="14"/>
  <c r="H172" i="14"/>
  <c r="F172" i="14"/>
  <c r="Y171" i="14"/>
  <c r="W171" i="14"/>
  <c r="U171" i="14"/>
  <c r="H171" i="14"/>
  <c r="F171" i="14"/>
  <c r="Y170" i="14"/>
  <c r="W170" i="14"/>
  <c r="U170" i="14"/>
  <c r="H170" i="14"/>
  <c r="F170" i="14"/>
  <c r="Y169" i="14"/>
  <c r="W169" i="14"/>
  <c r="U169" i="14"/>
  <c r="H169" i="14"/>
  <c r="F169" i="14"/>
  <c r="Y168" i="14"/>
  <c r="W168" i="14"/>
  <c r="U168" i="14"/>
  <c r="H168" i="14"/>
  <c r="F168" i="14"/>
  <c r="AE166" i="14"/>
  <c r="AD166" i="14"/>
  <c r="AC166" i="14"/>
  <c r="AB166" i="14"/>
  <c r="AA166" i="14"/>
  <c r="Z166" i="14"/>
  <c r="X166" i="14"/>
  <c r="V166" i="14"/>
  <c r="W166" i="14" s="1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G166" i="14"/>
  <c r="E166" i="14"/>
  <c r="D166" i="14"/>
  <c r="C166" i="14"/>
  <c r="Y165" i="14"/>
  <c r="W165" i="14"/>
  <c r="U165" i="14"/>
  <c r="F165" i="14"/>
  <c r="Y164" i="14"/>
  <c r="W164" i="14"/>
  <c r="U164" i="14"/>
  <c r="F164" i="14"/>
  <c r="Y163" i="14"/>
  <c r="W163" i="14"/>
  <c r="U163" i="14"/>
  <c r="F163" i="14"/>
  <c r="Y162" i="14"/>
  <c r="W162" i="14"/>
  <c r="U162" i="14"/>
  <c r="F162" i="14"/>
  <c r="Y161" i="14"/>
  <c r="W161" i="14"/>
  <c r="U161" i="14"/>
  <c r="F161" i="14"/>
  <c r="AE159" i="14"/>
  <c r="AD159" i="14"/>
  <c r="AC159" i="14"/>
  <c r="AB159" i="14"/>
  <c r="AA159" i="14"/>
  <c r="Z159" i="14"/>
  <c r="X159" i="14"/>
  <c r="V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G159" i="14"/>
  <c r="H159" i="14" s="1"/>
  <c r="E159" i="14"/>
  <c r="F159" i="14" s="1"/>
  <c r="D159" i="14"/>
  <c r="C159" i="14"/>
  <c r="Y158" i="14"/>
  <c r="W158" i="14"/>
  <c r="U158" i="14"/>
  <c r="H158" i="14"/>
  <c r="F158" i="14"/>
  <c r="Y157" i="14"/>
  <c r="W157" i="14"/>
  <c r="U157" i="14"/>
  <c r="H157" i="14"/>
  <c r="F157" i="14"/>
  <c r="Y156" i="14"/>
  <c r="W156" i="14"/>
  <c r="U156" i="14"/>
  <c r="H156" i="14"/>
  <c r="F156" i="14"/>
  <c r="Y155" i="14"/>
  <c r="W155" i="14"/>
  <c r="U155" i="14"/>
  <c r="H155" i="14"/>
  <c r="F155" i="14"/>
  <c r="Y154" i="14"/>
  <c r="W154" i="14"/>
  <c r="U154" i="14"/>
  <c r="H154" i="14"/>
  <c r="F154" i="14"/>
  <c r="Y153" i="14"/>
  <c r="W153" i="14"/>
  <c r="U153" i="14"/>
  <c r="H153" i="14"/>
  <c r="F153" i="14"/>
  <c r="Y152" i="14"/>
  <c r="W152" i="14"/>
  <c r="U152" i="14"/>
  <c r="H152" i="14"/>
  <c r="F152" i="14"/>
  <c r="Y151" i="14"/>
  <c r="W151" i="14"/>
  <c r="U151" i="14"/>
  <c r="H151" i="14"/>
  <c r="F151" i="14"/>
  <c r="Y150" i="14"/>
  <c r="W150" i="14"/>
  <c r="U150" i="14"/>
  <c r="H150" i="14"/>
  <c r="F150" i="14"/>
  <c r="Y149" i="14"/>
  <c r="W149" i="14"/>
  <c r="U149" i="14"/>
  <c r="H149" i="14"/>
  <c r="F149" i="14"/>
  <c r="Y148" i="14"/>
  <c r="W148" i="14"/>
  <c r="U148" i="14"/>
  <c r="H148" i="14"/>
  <c r="F148" i="14"/>
  <c r="Y147" i="14"/>
  <c r="W147" i="14"/>
  <c r="U147" i="14"/>
  <c r="H147" i="14"/>
  <c r="F147" i="14"/>
  <c r="Y146" i="14"/>
  <c r="W146" i="14"/>
  <c r="U146" i="14"/>
  <c r="H146" i="14"/>
  <c r="F146" i="14"/>
  <c r="Y145" i="14"/>
  <c r="W145" i="14"/>
  <c r="U145" i="14"/>
  <c r="H145" i="14"/>
  <c r="F145" i="14"/>
  <c r="Y144" i="14"/>
  <c r="W144" i="14"/>
  <c r="U144" i="14"/>
  <c r="H144" i="14"/>
  <c r="F144" i="14"/>
  <c r="Y143" i="14"/>
  <c r="W143" i="14"/>
  <c r="U143" i="14"/>
  <c r="H143" i="14"/>
  <c r="F143" i="14"/>
  <c r="Y142" i="14"/>
  <c r="W142" i="14"/>
  <c r="U142" i="14"/>
  <c r="H142" i="14"/>
  <c r="F142" i="14"/>
  <c r="Y141" i="14"/>
  <c r="W141" i="14"/>
  <c r="U141" i="14"/>
  <c r="H141" i="14"/>
  <c r="F141" i="14"/>
  <c r="Y140" i="14"/>
  <c r="W140" i="14"/>
  <c r="U140" i="14"/>
  <c r="H140" i="14"/>
  <c r="F140" i="14"/>
  <c r="AE138" i="14"/>
  <c r="AD138" i="14"/>
  <c r="AC138" i="14"/>
  <c r="AB138" i="14"/>
  <c r="AA138" i="14"/>
  <c r="Z138" i="14"/>
  <c r="X138" i="14"/>
  <c r="V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G138" i="14"/>
  <c r="E138" i="14"/>
  <c r="F138" i="14" s="1"/>
  <c r="D138" i="14"/>
  <c r="C138" i="14"/>
  <c r="Y137" i="14"/>
  <c r="W137" i="14"/>
  <c r="U137" i="14"/>
  <c r="H137" i="14"/>
  <c r="F137" i="14"/>
  <c r="Y136" i="14"/>
  <c r="W136" i="14"/>
  <c r="U136" i="14"/>
  <c r="H136" i="14"/>
  <c r="F136" i="14"/>
  <c r="Y135" i="14"/>
  <c r="W135" i="14"/>
  <c r="U135" i="14"/>
  <c r="H135" i="14"/>
  <c r="F135" i="14"/>
  <c r="Y134" i="14"/>
  <c r="W134" i="14"/>
  <c r="U134" i="14"/>
  <c r="H134" i="14"/>
  <c r="F134" i="14"/>
  <c r="Y133" i="14"/>
  <c r="W133" i="14"/>
  <c r="U133" i="14"/>
  <c r="H133" i="14"/>
  <c r="F133" i="14"/>
  <c r="Y132" i="14"/>
  <c r="W132" i="14"/>
  <c r="U132" i="14"/>
  <c r="H132" i="14"/>
  <c r="F132" i="14"/>
  <c r="Y131" i="14"/>
  <c r="W131" i="14"/>
  <c r="U131" i="14"/>
  <c r="H131" i="14"/>
  <c r="F131" i="14"/>
  <c r="Y130" i="14"/>
  <c r="W130" i="14"/>
  <c r="U130" i="14"/>
  <c r="H130" i="14"/>
  <c r="F130" i="14"/>
  <c r="Y129" i="14"/>
  <c r="W129" i="14"/>
  <c r="U129" i="14"/>
  <c r="H129" i="14"/>
  <c r="F129" i="14"/>
  <c r="Y128" i="14"/>
  <c r="W128" i="14"/>
  <c r="U128" i="14"/>
  <c r="H128" i="14"/>
  <c r="F128" i="14"/>
  <c r="Y127" i="14"/>
  <c r="W127" i="14"/>
  <c r="U127" i="14"/>
  <c r="H127" i="14"/>
  <c r="F127" i="14"/>
  <c r="Y126" i="14"/>
  <c r="W126" i="14"/>
  <c r="U126" i="14"/>
  <c r="H126" i="14"/>
  <c r="F126" i="14"/>
  <c r="Y125" i="14"/>
  <c r="W125" i="14"/>
  <c r="U125" i="14"/>
  <c r="H125" i="14"/>
  <c r="F125" i="14"/>
  <c r="Y124" i="14"/>
  <c r="W124" i="14"/>
  <c r="U124" i="14"/>
  <c r="H124" i="14"/>
  <c r="F124" i="14"/>
  <c r="Y123" i="14"/>
  <c r="W123" i="14"/>
  <c r="U123" i="14"/>
  <c r="H123" i="14"/>
  <c r="F123" i="14"/>
  <c r="Y122" i="14"/>
  <c r="W122" i="14"/>
  <c r="U122" i="14"/>
  <c r="H122" i="14"/>
  <c r="F122" i="14"/>
  <c r="Y121" i="14"/>
  <c r="W121" i="14"/>
  <c r="U121" i="14"/>
  <c r="H121" i="14"/>
  <c r="F121" i="14"/>
  <c r="Y120" i="14"/>
  <c r="W120" i="14"/>
  <c r="U120" i="14"/>
  <c r="H120" i="14"/>
  <c r="F120" i="14"/>
  <c r="Y119" i="14"/>
  <c r="W119" i="14"/>
  <c r="U119" i="14"/>
  <c r="H119" i="14"/>
  <c r="F119" i="14"/>
  <c r="Y118" i="14"/>
  <c r="W118" i="14"/>
  <c r="U118" i="14"/>
  <c r="H118" i="14"/>
  <c r="F118" i="14"/>
  <c r="AE116" i="14"/>
  <c r="AD116" i="14"/>
  <c r="AC116" i="14"/>
  <c r="AB116" i="14"/>
  <c r="AA116" i="14"/>
  <c r="Z116" i="14"/>
  <c r="X116" i="14"/>
  <c r="Y116" i="14" s="1"/>
  <c r="V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G116" i="14"/>
  <c r="H116" i="14" s="1"/>
  <c r="E116" i="14"/>
  <c r="F116" i="14" s="1"/>
  <c r="D116" i="14"/>
  <c r="C116" i="14"/>
  <c r="Y115" i="14"/>
  <c r="W115" i="14"/>
  <c r="U115" i="14"/>
  <c r="H115" i="14"/>
  <c r="F115" i="14"/>
  <c r="Y114" i="14"/>
  <c r="W114" i="14"/>
  <c r="U114" i="14"/>
  <c r="H114" i="14"/>
  <c r="F114" i="14"/>
  <c r="Y113" i="14"/>
  <c r="W113" i="14"/>
  <c r="U113" i="14"/>
  <c r="H113" i="14"/>
  <c r="F113" i="14"/>
  <c r="Y112" i="14"/>
  <c r="W112" i="14"/>
  <c r="U112" i="14"/>
  <c r="H112" i="14"/>
  <c r="F112" i="14"/>
  <c r="Y111" i="14"/>
  <c r="W111" i="14"/>
  <c r="U111" i="14"/>
  <c r="H111" i="14"/>
  <c r="F111" i="14"/>
  <c r="Y110" i="14"/>
  <c r="W110" i="14"/>
  <c r="U110" i="14"/>
  <c r="H110" i="14"/>
  <c r="F110" i="14"/>
  <c r="Y109" i="14"/>
  <c r="W109" i="14"/>
  <c r="U109" i="14"/>
  <c r="H109" i="14"/>
  <c r="F109" i="14"/>
  <c r="Y108" i="14"/>
  <c r="W108" i="14"/>
  <c r="U108" i="14"/>
  <c r="H108" i="14"/>
  <c r="F108" i="14"/>
  <c r="Y107" i="14"/>
  <c r="W107" i="14"/>
  <c r="U107" i="14"/>
  <c r="H107" i="14"/>
  <c r="F107" i="14"/>
  <c r="Y106" i="14"/>
  <c r="W106" i="14"/>
  <c r="U106" i="14"/>
  <c r="H106" i="14"/>
  <c r="F106" i="14"/>
  <c r="AE104" i="14"/>
  <c r="AD104" i="14"/>
  <c r="AC104" i="14"/>
  <c r="AB104" i="14"/>
  <c r="AA104" i="14"/>
  <c r="Z104" i="14"/>
  <c r="X104" i="14"/>
  <c r="V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G104" i="14"/>
  <c r="H104" i="14" s="1"/>
  <c r="E104" i="14"/>
  <c r="F104" i="14" s="1"/>
  <c r="D104" i="14"/>
  <c r="C104" i="14"/>
  <c r="Y103" i="14"/>
  <c r="W103" i="14"/>
  <c r="U103" i="14"/>
  <c r="H103" i="14"/>
  <c r="F103" i="14"/>
  <c r="Y102" i="14"/>
  <c r="W102" i="14"/>
  <c r="U102" i="14"/>
  <c r="H102" i="14"/>
  <c r="F102" i="14"/>
  <c r="Y101" i="14"/>
  <c r="W101" i="14"/>
  <c r="U101" i="14"/>
  <c r="H101" i="14"/>
  <c r="F101" i="14"/>
  <c r="Y100" i="14"/>
  <c r="W100" i="14"/>
  <c r="U100" i="14"/>
  <c r="H100" i="14"/>
  <c r="F100" i="14"/>
  <c r="Y99" i="14"/>
  <c r="W99" i="14"/>
  <c r="U99" i="14"/>
  <c r="H99" i="14"/>
  <c r="F99" i="14"/>
  <c r="Y98" i="14"/>
  <c r="W98" i="14"/>
  <c r="U98" i="14"/>
  <c r="H98" i="14"/>
  <c r="F98" i="14"/>
  <c r="Y97" i="14"/>
  <c r="W97" i="14"/>
  <c r="U97" i="14"/>
  <c r="H97" i="14"/>
  <c r="F97" i="14"/>
  <c r="AE95" i="14"/>
  <c r="AD95" i="14"/>
  <c r="AC95" i="14"/>
  <c r="AB95" i="14"/>
  <c r="AA95" i="14"/>
  <c r="Z95" i="14"/>
  <c r="X95" i="14"/>
  <c r="V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G95" i="14"/>
  <c r="H95" i="14" s="1"/>
  <c r="E95" i="14"/>
  <c r="F95" i="14" s="1"/>
  <c r="D95" i="14"/>
  <c r="C95" i="14"/>
  <c r="Y94" i="14"/>
  <c r="W94" i="14"/>
  <c r="U94" i="14"/>
  <c r="H94" i="14"/>
  <c r="F94" i="14"/>
  <c r="Y93" i="14"/>
  <c r="W93" i="14"/>
  <c r="U93" i="14"/>
  <c r="H93" i="14"/>
  <c r="F93" i="14"/>
  <c r="Y92" i="14"/>
  <c r="W92" i="14"/>
  <c r="U92" i="14"/>
  <c r="H92" i="14"/>
  <c r="F92" i="14"/>
  <c r="Y91" i="14"/>
  <c r="W91" i="14"/>
  <c r="U91" i="14"/>
  <c r="H91" i="14"/>
  <c r="F91" i="14"/>
  <c r="Y90" i="14"/>
  <c r="W90" i="14"/>
  <c r="U90" i="14"/>
  <c r="H90" i="14"/>
  <c r="F90" i="14"/>
  <c r="Y89" i="14"/>
  <c r="W89" i="14"/>
  <c r="U89" i="14"/>
  <c r="H89" i="14"/>
  <c r="F89" i="14"/>
  <c r="Y88" i="14"/>
  <c r="W88" i="14"/>
  <c r="U88" i="14"/>
  <c r="H88" i="14"/>
  <c r="F88" i="14"/>
  <c r="Y87" i="14"/>
  <c r="W87" i="14"/>
  <c r="U87" i="14"/>
  <c r="H87" i="14"/>
  <c r="F87" i="14"/>
  <c r="Y86" i="14"/>
  <c r="W86" i="14"/>
  <c r="U86" i="14"/>
  <c r="H86" i="14"/>
  <c r="F86" i="14"/>
  <c r="Y85" i="14"/>
  <c r="W85" i="14"/>
  <c r="U85" i="14"/>
  <c r="H85" i="14"/>
  <c r="F85" i="14"/>
  <c r="Y84" i="14"/>
  <c r="W84" i="14"/>
  <c r="U84" i="14"/>
  <c r="H84" i="14"/>
  <c r="F84" i="14"/>
  <c r="Y83" i="14"/>
  <c r="W83" i="14"/>
  <c r="U83" i="14"/>
  <c r="H83" i="14"/>
  <c r="F83" i="14"/>
  <c r="Y82" i="14"/>
  <c r="W82" i="14"/>
  <c r="U82" i="14"/>
  <c r="H82" i="14"/>
  <c r="F82" i="14"/>
  <c r="Y81" i="14"/>
  <c r="W81" i="14"/>
  <c r="U81" i="14"/>
  <c r="H81" i="14"/>
  <c r="F81" i="14"/>
  <c r="Y80" i="14"/>
  <c r="W80" i="14"/>
  <c r="U80" i="14"/>
  <c r="H80" i="14"/>
  <c r="F80" i="14"/>
  <c r="Y79" i="14"/>
  <c r="W79" i="14"/>
  <c r="U79" i="14"/>
  <c r="H79" i="14"/>
  <c r="F79" i="14"/>
  <c r="Y78" i="14"/>
  <c r="W78" i="14"/>
  <c r="U78" i="14"/>
  <c r="H78" i="14"/>
  <c r="F78" i="14"/>
  <c r="Y77" i="14"/>
  <c r="W77" i="14"/>
  <c r="U77" i="14"/>
  <c r="H77" i="14"/>
  <c r="F77" i="14"/>
  <c r="Y76" i="14"/>
  <c r="W76" i="14"/>
  <c r="U76" i="14"/>
  <c r="H76" i="14"/>
  <c r="F76" i="14"/>
  <c r="Y75" i="14"/>
  <c r="W75" i="14"/>
  <c r="U75" i="14"/>
  <c r="H75" i="14"/>
  <c r="F75" i="14"/>
  <c r="Y74" i="14"/>
  <c r="W74" i="14"/>
  <c r="U74" i="14"/>
  <c r="H74" i="14"/>
  <c r="F74" i="14"/>
  <c r="Y73" i="14"/>
  <c r="W73" i="14"/>
  <c r="U73" i="14"/>
  <c r="H73" i="14"/>
  <c r="F73" i="14"/>
  <c r="Y72" i="14"/>
  <c r="W72" i="14"/>
  <c r="U72" i="14"/>
  <c r="H72" i="14"/>
  <c r="F72" i="14"/>
  <c r="Y71" i="14"/>
  <c r="W71" i="14"/>
  <c r="U71" i="14"/>
  <c r="H71" i="14"/>
  <c r="F71" i="14"/>
  <c r="Y70" i="14"/>
  <c r="W70" i="14"/>
  <c r="U70" i="14"/>
  <c r="H70" i="14"/>
  <c r="F70" i="14"/>
  <c r="Y69" i="14"/>
  <c r="W69" i="14"/>
  <c r="U69" i="14"/>
  <c r="H69" i="14"/>
  <c r="F69" i="14"/>
  <c r="Y68" i="14"/>
  <c r="W68" i="14"/>
  <c r="U68" i="14"/>
  <c r="H68" i="14"/>
  <c r="F68" i="14"/>
  <c r="Y67" i="14"/>
  <c r="W67" i="14"/>
  <c r="U67" i="14"/>
  <c r="H67" i="14"/>
  <c r="F67" i="14"/>
  <c r="Y66" i="14"/>
  <c r="W66" i="14"/>
  <c r="U66" i="14"/>
  <c r="H66" i="14"/>
  <c r="F66" i="14"/>
  <c r="Y65" i="14"/>
  <c r="W65" i="14"/>
  <c r="U65" i="14"/>
  <c r="H65" i="14"/>
  <c r="F65" i="14"/>
  <c r="Y64" i="14"/>
  <c r="W64" i="14"/>
  <c r="U64" i="14"/>
  <c r="H64" i="14"/>
  <c r="F64" i="14"/>
  <c r="Y63" i="14"/>
  <c r="W63" i="14"/>
  <c r="U63" i="14"/>
  <c r="H63" i="14"/>
  <c r="F63" i="14"/>
  <c r="Y62" i="14"/>
  <c r="W62" i="14"/>
  <c r="U62" i="14"/>
  <c r="H62" i="14"/>
  <c r="F62" i="14"/>
  <c r="Y61" i="14"/>
  <c r="W61" i="14"/>
  <c r="U61" i="14"/>
  <c r="H61" i="14"/>
  <c r="F61" i="14"/>
  <c r="Y60" i="14"/>
  <c r="W60" i="14"/>
  <c r="U60" i="14"/>
  <c r="H60" i="14"/>
  <c r="F60" i="14"/>
  <c r="Y59" i="14"/>
  <c r="W59" i="14"/>
  <c r="U59" i="14"/>
  <c r="H59" i="14"/>
  <c r="F59" i="14"/>
  <c r="Y58" i="14"/>
  <c r="W58" i="14"/>
  <c r="U58" i="14"/>
  <c r="H58" i="14"/>
  <c r="F58" i="14"/>
  <c r="Y57" i="14"/>
  <c r="W57" i="14"/>
  <c r="U57" i="14"/>
  <c r="H57" i="14"/>
  <c r="F57" i="14"/>
  <c r="Y56" i="14"/>
  <c r="W56" i="14"/>
  <c r="U56" i="14"/>
  <c r="H56" i="14"/>
  <c r="F56" i="14"/>
  <c r="Y55" i="14"/>
  <c r="W55" i="14"/>
  <c r="U55" i="14"/>
  <c r="H55" i="14"/>
  <c r="F55" i="14"/>
  <c r="Y54" i="14"/>
  <c r="W54" i="14"/>
  <c r="U54" i="14"/>
  <c r="H54" i="14"/>
  <c r="F54" i="14"/>
  <c r="Y53" i="14"/>
  <c r="W53" i="14"/>
  <c r="U53" i="14"/>
  <c r="H53" i="14"/>
  <c r="F53" i="14"/>
  <c r="Y52" i="14"/>
  <c r="W52" i="14"/>
  <c r="U52" i="14"/>
  <c r="H52" i="14"/>
  <c r="F52" i="14"/>
  <c r="Y51" i="14"/>
  <c r="W51" i="14"/>
  <c r="U51" i="14"/>
  <c r="H51" i="14"/>
  <c r="F51" i="14"/>
  <c r="Y50" i="14"/>
  <c r="W50" i="14"/>
  <c r="U50" i="14"/>
  <c r="H50" i="14"/>
  <c r="F50" i="14"/>
  <c r="Y49" i="14"/>
  <c r="W49" i="14"/>
  <c r="U49" i="14"/>
  <c r="H49" i="14"/>
  <c r="F49" i="14"/>
  <c r="Y48" i="14"/>
  <c r="W48" i="14"/>
  <c r="U48" i="14"/>
  <c r="H48" i="14"/>
  <c r="F48" i="14"/>
  <c r="Y47" i="14"/>
  <c r="W47" i="14"/>
  <c r="U47" i="14"/>
  <c r="H47" i="14"/>
  <c r="F47" i="14"/>
  <c r="Y46" i="14"/>
  <c r="W46" i="14"/>
  <c r="U46" i="14"/>
  <c r="H46" i="14"/>
  <c r="F46" i="14"/>
  <c r="Y45" i="14"/>
  <c r="W45" i="14"/>
  <c r="U45" i="14"/>
  <c r="H45" i="14"/>
  <c r="F45" i="14"/>
  <c r="Y44" i="14"/>
  <c r="W44" i="14"/>
  <c r="U44" i="14"/>
  <c r="H44" i="14"/>
  <c r="F44" i="14"/>
  <c r="Y43" i="14"/>
  <c r="W43" i="14"/>
  <c r="U43" i="14"/>
  <c r="H43" i="14"/>
  <c r="F43" i="14"/>
  <c r="Y42" i="14"/>
  <c r="W42" i="14"/>
  <c r="U42" i="14"/>
  <c r="H42" i="14"/>
  <c r="F42" i="14"/>
  <c r="Y41" i="14"/>
  <c r="W41" i="14"/>
  <c r="U41" i="14"/>
  <c r="H41" i="14"/>
  <c r="F41" i="14"/>
  <c r="Y40" i="14"/>
  <c r="W40" i="14"/>
  <c r="U40" i="14"/>
  <c r="H40" i="14"/>
  <c r="F40" i="14"/>
  <c r="Y39" i="14"/>
  <c r="W39" i="14"/>
  <c r="U39" i="14"/>
  <c r="H39" i="14"/>
  <c r="F39" i="14"/>
  <c r="Y38" i="14"/>
  <c r="W38" i="14"/>
  <c r="U38" i="14"/>
  <c r="H38" i="14"/>
  <c r="F38" i="14"/>
  <c r="Y37" i="14"/>
  <c r="W37" i="14"/>
  <c r="U37" i="14"/>
  <c r="H37" i="14"/>
  <c r="F37" i="14"/>
  <c r="AA35" i="14"/>
  <c r="Z35" i="14"/>
  <c r="Z688" i="14" s="1"/>
  <c r="X35" i="14"/>
  <c r="V35" i="14"/>
  <c r="T35" i="14"/>
  <c r="S35" i="14"/>
  <c r="R35" i="14"/>
  <c r="Q35" i="14"/>
  <c r="P35" i="14"/>
  <c r="O35" i="14"/>
  <c r="O688" i="14" s="1"/>
  <c r="N35" i="14"/>
  <c r="M35" i="14"/>
  <c r="L35" i="14"/>
  <c r="K35" i="14"/>
  <c r="J35" i="14"/>
  <c r="I35" i="14"/>
  <c r="G35" i="14"/>
  <c r="E35" i="14"/>
  <c r="Y35" i="14" s="1"/>
  <c r="D35" i="14"/>
  <c r="C35" i="14"/>
  <c r="Y34" i="14"/>
  <c r="W34" i="14"/>
  <c r="U34" i="14"/>
  <c r="H34" i="14"/>
  <c r="F34" i="14"/>
  <c r="Y33" i="14"/>
  <c r="W33" i="14"/>
  <c r="U33" i="14"/>
  <c r="H33" i="14"/>
  <c r="F33" i="14"/>
  <c r="Y32" i="14"/>
  <c r="W32" i="14"/>
  <c r="U32" i="14"/>
  <c r="H32" i="14"/>
  <c r="F32" i="14"/>
  <c r="Y31" i="14"/>
  <c r="W31" i="14"/>
  <c r="U31" i="14"/>
  <c r="H31" i="14"/>
  <c r="F31" i="14"/>
  <c r="Y30" i="14"/>
  <c r="W30" i="14"/>
  <c r="U30" i="14"/>
  <c r="H30" i="14"/>
  <c r="F30" i="14"/>
  <c r="Y29" i="14"/>
  <c r="W29" i="14"/>
  <c r="U29" i="14"/>
  <c r="H29" i="14"/>
  <c r="F29" i="14"/>
  <c r="Y28" i="14"/>
  <c r="W28" i="14"/>
  <c r="U28" i="14"/>
  <c r="H28" i="14"/>
  <c r="F28" i="14"/>
  <c r="Y27" i="14"/>
  <c r="W27" i="14"/>
  <c r="U27" i="14"/>
  <c r="H27" i="14"/>
  <c r="F27" i="14"/>
  <c r="Y26" i="14"/>
  <c r="W26" i="14"/>
  <c r="U26" i="14"/>
  <c r="H26" i="14"/>
  <c r="F26" i="14"/>
  <c r="Y25" i="14"/>
  <c r="W25" i="14"/>
  <c r="U25" i="14"/>
  <c r="H25" i="14"/>
  <c r="F25" i="14"/>
  <c r="Y24" i="14"/>
  <c r="W24" i="14"/>
  <c r="U24" i="14"/>
  <c r="H24" i="14"/>
  <c r="F24" i="14"/>
  <c r="Y23" i="14"/>
  <c r="W23" i="14"/>
  <c r="U23" i="14"/>
  <c r="H23" i="14"/>
  <c r="F23" i="14"/>
  <c r="Y22" i="14"/>
  <c r="W22" i="14"/>
  <c r="U22" i="14"/>
  <c r="H22" i="14"/>
  <c r="F22" i="14"/>
  <c r="Y21" i="14"/>
  <c r="W21" i="14"/>
  <c r="U21" i="14"/>
  <c r="H21" i="14"/>
  <c r="F21" i="14"/>
  <c r="Y20" i="14"/>
  <c r="W20" i="14"/>
  <c r="U20" i="14"/>
  <c r="H20" i="14"/>
  <c r="F20" i="14"/>
  <c r="Y19" i="14"/>
  <c r="W19" i="14"/>
  <c r="U19" i="14"/>
  <c r="H19" i="14"/>
  <c r="F19" i="14"/>
  <c r="Y18" i="14"/>
  <c r="W18" i="14"/>
  <c r="U18" i="14"/>
  <c r="H18" i="14"/>
  <c r="F18" i="14"/>
  <c r="Y17" i="14"/>
  <c r="W17" i="14"/>
  <c r="U17" i="14"/>
  <c r="H17" i="14"/>
  <c r="F17" i="14"/>
  <c r="Y16" i="14"/>
  <c r="W16" i="14"/>
  <c r="U16" i="14"/>
  <c r="H16" i="14"/>
  <c r="F16" i="14"/>
  <c r="Y15" i="14"/>
  <c r="W15" i="14"/>
  <c r="U15" i="14"/>
  <c r="H15" i="14"/>
  <c r="F15" i="14"/>
  <c r="Y14" i="14"/>
  <c r="W14" i="14"/>
  <c r="U14" i="14"/>
  <c r="H14" i="14"/>
  <c r="F14" i="14"/>
  <c r="Y13" i="14"/>
  <c r="W13" i="14"/>
  <c r="U13" i="14"/>
  <c r="H13" i="14"/>
  <c r="F13" i="14"/>
  <c r="U95" i="14" l="1"/>
  <c r="D688" i="14"/>
  <c r="N688" i="14"/>
  <c r="X688" i="14"/>
  <c r="Y95" i="14"/>
  <c r="U116" i="14"/>
  <c r="U193" i="14"/>
  <c r="U314" i="14"/>
  <c r="U337" i="14"/>
  <c r="Y361" i="14"/>
  <c r="U531" i="14"/>
  <c r="U593" i="14"/>
  <c r="U667" i="14"/>
  <c r="H687" i="14"/>
  <c r="W444" i="14"/>
  <c r="Y687" i="14"/>
  <c r="G688" i="14"/>
  <c r="H688" i="14" s="1"/>
  <c r="P688" i="14"/>
  <c r="AA688" i="14"/>
  <c r="Y166" i="14"/>
  <c r="U292" i="14"/>
  <c r="Y381" i="14"/>
  <c r="Y444" i="14"/>
  <c r="U674" i="14"/>
  <c r="I688" i="14"/>
  <c r="Q688" i="14"/>
  <c r="AB688" i="14"/>
  <c r="F166" i="14"/>
  <c r="U166" i="14"/>
  <c r="H292" i="14"/>
  <c r="U381" i="14"/>
  <c r="U423" i="14"/>
  <c r="U444" i="14"/>
  <c r="F585" i="14"/>
  <c r="U585" i="14"/>
  <c r="J688" i="14"/>
  <c r="R688" i="14"/>
  <c r="AC688" i="14"/>
  <c r="W104" i="14"/>
  <c r="W138" i="14"/>
  <c r="W181" i="14"/>
  <c r="W511" i="14"/>
  <c r="K688" i="14"/>
  <c r="S688" i="14"/>
  <c r="AD688" i="14"/>
  <c r="Y104" i="14"/>
  <c r="Y138" i="14"/>
  <c r="W159" i="14"/>
  <c r="Y181" i="14"/>
  <c r="U241" i="14"/>
  <c r="W482" i="14"/>
  <c r="Y511" i="14"/>
  <c r="W552" i="14"/>
  <c r="W649" i="14"/>
  <c r="F678" i="14"/>
  <c r="Y678" i="14"/>
  <c r="U361" i="14"/>
  <c r="L688" i="14"/>
  <c r="T688" i="14"/>
  <c r="AE688" i="14"/>
  <c r="U104" i="14"/>
  <c r="W116" i="14"/>
  <c r="U138" i="14"/>
  <c r="Y159" i="14"/>
  <c r="U181" i="14"/>
  <c r="H314" i="14"/>
  <c r="W314" i="14"/>
  <c r="U330" i="14"/>
  <c r="U432" i="14"/>
  <c r="U511" i="14"/>
  <c r="W565" i="14"/>
  <c r="F620" i="14"/>
  <c r="Y620" i="14"/>
  <c r="Y649" i="14"/>
  <c r="W381" i="14"/>
  <c r="C688" i="14"/>
  <c r="M688" i="14"/>
  <c r="V688" i="14"/>
  <c r="W95" i="14"/>
  <c r="H138" i="14"/>
  <c r="U159" i="14"/>
  <c r="Y314" i="14"/>
  <c r="W361" i="14"/>
  <c r="U482" i="14"/>
  <c r="U552" i="14"/>
  <c r="U649" i="14"/>
  <c r="Y667" i="14"/>
  <c r="W687" i="14"/>
  <c r="U688" i="14"/>
  <c r="W688" i="14"/>
  <c r="H35" i="14"/>
  <c r="F193" i="14"/>
  <c r="F292" i="14"/>
  <c r="F330" i="14"/>
  <c r="F337" i="14"/>
  <c r="F432" i="14"/>
  <c r="Y585" i="14"/>
  <c r="U35" i="14"/>
  <c r="W210" i="14"/>
  <c r="W241" i="14"/>
  <c r="W423" i="14"/>
  <c r="W505" i="14"/>
  <c r="W531" i="14"/>
  <c r="F210" i="14"/>
  <c r="F241" i="14"/>
  <c r="F423" i="14"/>
  <c r="F505" i="14"/>
  <c r="F531" i="14"/>
  <c r="W35" i="14"/>
  <c r="W371" i="14"/>
  <c r="W667" i="14"/>
  <c r="W674" i="14"/>
  <c r="E688" i="14"/>
  <c r="F35" i="14"/>
  <c r="F371" i="14"/>
  <c r="F688" i="14" l="1"/>
  <c r="Y688" i="14"/>
  <c r="E693" i="13" l="1"/>
  <c r="W693" i="13" s="1"/>
  <c r="D693" i="13"/>
  <c r="W691" i="13"/>
  <c r="W690" i="13"/>
  <c r="AE687" i="13"/>
  <c r="AD687" i="13"/>
  <c r="AC687" i="13"/>
  <c r="AB687" i="13"/>
  <c r="AA687" i="13"/>
  <c r="Z687" i="13"/>
  <c r="Y687" i="13"/>
  <c r="X687" i="13"/>
  <c r="V687" i="13"/>
  <c r="T687" i="13"/>
  <c r="S687" i="13"/>
  <c r="R687" i="13"/>
  <c r="Q687" i="13"/>
  <c r="P687" i="13"/>
  <c r="O687" i="13"/>
  <c r="U687" i="13" s="1"/>
  <c r="N687" i="13"/>
  <c r="M687" i="13"/>
  <c r="L687" i="13"/>
  <c r="K687" i="13"/>
  <c r="J687" i="13"/>
  <c r="I687" i="13"/>
  <c r="G687" i="13"/>
  <c r="F687" i="13"/>
  <c r="E687" i="13"/>
  <c r="D687" i="13"/>
  <c r="C687" i="13"/>
  <c r="Y686" i="13"/>
  <c r="W686" i="13"/>
  <c r="U686" i="13"/>
  <c r="H686" i="13"/>
  <c r="F686" i="13"/>
  <c r="Y685" i="13"/>
  <c r="W685" i="13"/>
  <c r="U685" i="13"/>
  <c r="H685" i="13"/>
  <c r="F685" i="13"/>
  <c r="Y684" i="13"/>
  <c r="W684" i="13"/>
  <c r="U684" i="13"/>
  <c r="H684" i="13"/>
  <c r="F684" i="13"/>
  <c r="Y683" i="13"/>
  <c r="W683" i="13"/>
  <c r="U683" i="13"/>
  <c r="H683" i="13"/>
  <c r="F683" i="13"/>
  <c r="Y682" i="13"/>
  <c r="W682" i="13"/>
  <c r="U682" i="13"/>
  <c r="H682" i="13"/>
  <c r="F682" i="13"/>
  <c r="Y681" i="13"/>
  <c r="W681" i="13"/>
  <c r="U681" i="13"/>
  <c r="H681" i="13"/>
  <c r="F681" i="13"/>
  <c r="Y680" i="13"/>
  <c r="W680" i="13"/>
  <c r="U680" i="13"/>
  <c r="H680" i="13"/>
  <c r="F680" i="13"/>
  <c r="AE678" i="13"/>
  <c r="AD678" i="13"/>
  <c r="AC678" i="13"/>
  <c r="AB678" i="13"/>
  <c r="AA678" i="13"/>
  <c r="Z678" i="13"/>
  <c r="X678" i="13"/>
  <c r="Y678" i="13" s="1"/>
  <c r="V678" i="13"/>
  <c r="T678" i="13"/>
  <c r="S678" i="13"/>
  <c r="R678" i="13"/>
  <c r="Q678" i="13"/>
  <c r="P678" i="13"/>
  <c r="O678" i="13"/>
  <c r="N678" i="13"/>
  <c r="M678" i="13"/>
  <c r="L678" i="13"/>
  <c r="K678" i="13"/>
  <c r="J678" i="13"/>
  <c r="I678" i="13"/>
  <c r="G678" i="13"/>
  <c r="E678" i="13"/>
  <c r="D678" i="13"/>
  <c r="C678" i="13"/>
  <c r="Y677" i="13"/>
  <c r="W677" i="13"/>
  <c r="U677" i="13"/>
  <c r="H677" i="13"/>
  <c r="F677" i="13"/>
  <c r="Y676" i="13"/>
  <c r="W676" i="13"/>
  <c r="U676" i="13"/>
  <c r="U678" i="13" s="1"/>
  <c r="H676" i="13"/>
  <c r="H678" i="13" s="1"/>
  <c r="F676" i="13"/>
  <c r="AE674" i="13"/>
  <c r="AD674" i="13"/>
  <c r="AC674" i="13"/>
  <c r="AB674" i="13"/>
  <c r="AA674" i="13"/>
  <c r="Z674" i="13"/>
  <c r="X674" i="13"/>
  <c r="V67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G674" i="13"/>
  <c r="H674" i="13" s="1"/>
  <c r="E674" i="13"/>
  <c r="W674" i="13" s="1"/>
  <c r="D674" i="13"/>
  <c r="C674" i="13"/>
  <c r="Y673" i="13"/>
  <c r="W673" i="13"/>
  <c r="U673" i="13"/>
  <c r="H673" i="13"/>
  <c r="F673" i="13"/>
  <c r="Y672" i="13"/>
  <c r="W672" i="13"/>
  <c r="U672" i="13"/>
  <c r="H672" i="13"/>
  <c r="F672" i="13"/>
  <c r="Y671" i="13"/>
  <c r="W671" i="13"/>
  <c r="U671" i="13"/>
  <c r="H671" i="13"/>
  <c r="F671" i="13"/>
  <c r="Y670" i="13"/>
  <c r="W670" i="13"/>
  <c r="U670" i="13"/>
  <c r="H670" i="13"/>
  <c r="F670" i="13"/>
  <c r="Y669" i="13"/>
  <c r="W669" i="13"/>
  <c r="U669" i="13"/>
  <c r="H669" i="13"/>
  <c r="F669" i="13"/>
  <c r="AE667" i="13"/>
  <c r="AD667" i="13"/>
  <c r="AC667" i="13"/>
  <c r="AB667" i="13"/>
  <c r="AA667" i="13"/>
  <c r="Z667" i="13"/>
  <c r="X667" i="13"/>
  <c r="V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E667" i="13"/>
  <c r="W667" i="13" s="1"/>
  <c r="D667" i="13"/>
  <c r="C667" i="13"/>
  <c r="Y666" i="13"/>
  <c r="W666" i="13"/>
  <c r="U666" i="13"/>
  <c r="H666" i="13"/>
  <c r="F666" i="13"/>
  <c r="Y665" i="13"/>
  <c r="W665" i="13"/>
  <c r="U665" i="13"/>
  <c r="H665" i="13"/>
  <c r="F665" i="13"/>
  <c r="Y664" i="13"/>
  <c r="W664" i="13"/>
  <c r="U664" i="13"/>
  <c r="H664" i="13"/>
  <c r="F664" i="13"/>
  <c r="Y663" i="13"/>
  <c r="W663" i="13"/>
  <c r="U663" i="13"/>
  <c r="H663" i="13"/>
  <c r="F663" i="13"/>
  <c r="Y662" i="13"/>
  <c r="W662" i="13"/>
  <c r="U662" i="13"/>
  <c r="H662" i="13"/>
  <c r="F662" i="13"/>
  <c r="Y661" i="13"/>
  <c r="W661" i="13"/>
  <c r="U661" i="13"/>
  <c r="H661" i="13"/>
  <c r="F661" i="13"/>
  <c r="Y660" i="13"/>
  <c r="W660" i="13"/>
  <c r="U660" i="13"/>
  <c r="H660" i="13"/>
  <c r="F660" i="13"/>
  <c r="Y659" i="13"/>
  <c r="W659" i="13"/>
  <c r="U659" i="13"/>
  <c r="H659" i="13"/>
  <c r="F659" i="13"/>
  <c r="Y658" i="13"/>
  <c r="W658" i="13"/>
  <c r="U658" i="13"/>
  <c r="H658" i="13"/>
  <c r="F658" i="13"/>
  <c r="Y657" i="13"/>
  <c r="W657" i="13"/>
  <c r="U657" i="13"/>
  <c r="H657" i="13"/>
  <c r="F657" i="13"/>
  <c r="Y656" i="13"/>
  <c r="W656" i="13"/>
  <c r="U656" i="13"/>
  <c r="H656" i="13"/>
  <c r="F656" i="13"/>
  <c r="Y655" i="13"/>
  <c r="W655" i="13"/>
  <c r="U655" i="13"/>
  <c r="H655" i="13"/>
  <c r="F655" i="13"/>
  <c r="Y654" i="13"/>
  <c r="W654" i="13"/>
  <c r="U654" i="13"/>
  <c r="H654" i="13"/>
  <c r="F654" i="13"/>
  <c r="Y653" i="13"/>
  <c r="W653" i="13"/>
  <c r="U653" i="13"/>
  <c r="H653" i="13"/>
  <c r="F653" i="13"/>
  <c r="Y652" i="13"/>
  <c r="W652" i="13"/>
  <c r="U652" i="13"/>
  <c r="H652" i="13"/>
  <c r="F652" i="13"/>
  <c r="Y651" i="13"/>
  <c r="W651" i="13"/>
  <c r="U651" i="13"/>
  <c r="H651" i="13"/>
  <c r="F651" i="13"/>
  <c r="AE649" i="13"/>
  <c r="AD649" i="13"/>
  <c r="AC649" i="13"/>
  <c r="AB649" i="13"/>
  <c r="AA649" i="13"/>
  <c r="Z649" i="13"/>
  <c r="X649" i="13"/>
  <c r="Y649" i="13" s="1"/>
  <c r="V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G649" i="13"/>
  <c r="H649" i="13" s="1"/>
  <c r="E649" i="13"/>
  <c r="D649" i="13"/>
  <c r="C649" i="13"/>
  <c r="F649" i="13" s="1"/>
  <c r="Y648" i="13"/>
  <c r="W648" i="13"/>
  <c r="U648" i="13"/>
  <c r="H648" i="13"/>
  <c r="F648" i="13"/>
  <c r="Y647" i="13"/>
  <c r="W647" i="13"/>
  <c r="U647" i="13"/>
  <c r="H647" i="13"/>
  <c r="F647" i="13"/>
  <c r="Y646" i="13"/>
  <c r="W646" i="13"/>
  <c r="U646" i="13"/>
  <c r="H646" i="13"/>
  <c r="F646" i="13"/>
  <c r="Y645" i="13"/>
  <c r="W645" i="13"/>
  <c r="U645" i="13"/>
  <c r="H645" i="13"/>
  <c r="F645" i="13"/>
  <c r="Y644" i="13"/>
  <c r="W644" i="13"/>
  <c r="U644" i="13"/>
  <c r="H644" i="13"/>
  <c r="F644" i="13"/>
  <c r="Y643" i="13"/>
  <c r="W643" i="13"/>
  <c r="U643" i="13"/>
  <c r="H643" i="13"/>
  <c r="F643" i="13"/>
  <c r="Y642" i="13"/>
  <c r="W642" i="13"/>
  <c r="U642" i="13"/>
  <c r="H642" i="13"/>
  <c r="F642" i="13"/>
  <c r="Y641" i="13"/>
  <c r="W641" i="13"/>
  <c r="U641" i="13"/>
  <c r="H641" i="13"/>
  <c r="F641" i="13"/>
  <c r="Y640" i="13"/>
  <c r="W640" i="13"/>
  <c r="U640" i="13"/>
  <c r="H640" i="13"/>
  <c r="F640" i="13"/>
  <c r="Y639" i="13"/>
  <c r="W639" i="13"/>
  <c r="U639" i="13"/>
  <c r="H639" i="13"/>
  <c r="F639" i="13"/>
  <c r="Y638" i="13"/>
  <c r="W638" i="13"/>
  <c r="U638" i="13"/>
  <c r="H638" i="13"/>
  <c r="F638" i="13"/>
  <c r="Y637" i="13"/>
  <c r="W637" i="13"/>
  <c r="U637" i="13"/>
  <c r="H637" i="13"/>
  <c r="F637" i="13"/>
  <c r="Y636" i="13"/>
  <c r="W636" i="13"/>
  <c r="U636" i="13"/>
  <c r="H636" i="13"/>
  <c r="F636" i="13"/>
  <c r="Y635" i="13"/>
  <c r="W635" i="13"/>
  <c r="U635" i="13"/>
  <c r="H635" i="13"/>
  <c r="F635" i="13"/>
  <c r="Y634" i="13"/>
  <c r="W634" i="13"/>
  <c r="U634" i="13"/>
  <c r="H634" i="13"/>
  <c r="F634" i="13"/>
  <c r="Y633" i="13"/>
  <c r="W633" i="13"/>
  <c r="U633" i="13"/>
  <c r="H633" i="13"/>
  <c r="F633" i="13"/>
  <c r="Y632" i="13"/>
  <c r="W632" i="13"/>
  <c r="U632" i="13"/>
  <c r="H632" i="13"/>
  <c r="F632" i="13"/>
  <c r="Y631" i="13"/>
  <c r="W631" i="13"/>
  <c r="U631" i="13"/>
  <c r="H631" i="13"/>
  <c r="F631" i="13"/>
  <c r="Y630" i="13"/>
  <c r="W630" i="13"/>
  <c r="U630" i="13"/>
  <c r="H630" i="13"/>
  <c r="F630" i="13"/>
  <c r="Y629" i="13"/>
  <c r="W629" i="13"/>
  <c r="U629" i="13"/>
  <c r="H629" i="13"/>
  <c r="F629" i="13"/>
  <c r="Y628" i="13"/>
  <c r="W628" i="13"/>
  <c r="U628" i="13"/>
  <c r="H628" i="13"/>
  <c r="F628" i="13"/>
  <c r="Y627" i="13"/>
  <c r="W627" i="13"/>
  <c r="U627" i="13"/>
  <c r="H627" i="13"/>
  <c r="F627" i="13"/>
  <c r="Y626" i="13"/>
  <c r="W626" i="13"/>
  <c r="U626" i="13"/>
  <c r="H626" i="13"/>
  <c r="F626" i="13"/>
  <c r="Y625" i="13"/>
  <c r="W625" i="13"/>
  <c r="U625" i="13"/>
  <c r="H625" i="13"/>
  <c r="F625" i="13"/>
  <c r="Y624" i="13"/>
  <c r="W624" i="13"/>
  <c r="U624" i="13"/>
  <c r="H624" i="13"/>
  <c r="F624" i="13"/>
  <c r="Y623" i="13"/>
  <c r="W623" i="13"/>
  <c r="U623" i="13"/>
  <c r="H623" i="13"/>
  <c r="F623" i="13"/>
  <c r="Y622" i="13"/>
  <c r="W622" i="13"/>
  <c r="U622" i="13"/>
  <c r="H622" i="13"/>
  <c r="F622" i="13"/>
  <c r="AE620" i="13"/>
  <c r="AD620" i="13"/>
  <c r="AC620" i="13"/>
  <c r="AB620" i="13"/>
  <c r="AA620" i="13"/>
  <c r="Z620" i="13"/>
  <c r="X620" i="13"/>
  <c r="V620" i="13"/>
  <c r="T620" i="13"/>
  <c r="S620" i="13"/>
  <c r="R620" i="13"/>
  <c r="Q620" i="13"/>
  <c r="P620" i="13"/>
  <c r="O620" i="13"/>
  <c r="N620" i="13"/>
  <c r="M620" i="13"/>
  <c r="L620" i="13"/>
  <c r="K620" i="13"/>
  <c r="J620" i="13"/>
  <c r="I620" i="13"/>
  <c r="G620" i="13"/>
  <c r="E620" i="13"/>
  <c r="F620" i="13" s="1"/>
  <c r="D620" i="13"/>
  <c r="C620" i="13"/>
  <c r="Y619" i="13"/>
  <c r="W619" i="13"/>
  <c r="U619" i="13"/>
  <c r="H619" i="13"/>
  <c r="F619" i="13"/>
  <c r="Y618" i="13"/>
  <c r="W618" i="13"/>
  <c r="U618" i="13"/>
  <c r="H618" i="13"/>
  <c r="F618" i="13"/>
  <c r="Y617" i="13"/>
  <c r="W617" i="13"/>
  <c r="U617" i="13"/>
  <c r="H617" i="13"/>
  <c r="F617" i="13"/>
  <c r="Y616" i="13"/>
  <c r="W616" i="13"/>
  <c r="U616" i="13"/>
  <c r="H616" i="13"/>
  <c r="F616" i="13"/>
  <c r="Y615" i="13"/>
  <c r="W615" i="13"/>
  <c r="U615" i="13"/>
  <c r="H615" i="13"/>
  <c r="F615" i="13"/>
  <c r="Y614" i="13"/>
  <c r="W614" i="13"/>
  <c r="U614" i="13"/>
  <c r="H614" i="13"/>
  <c r="F614" i="13"/>
  <c r="Y613" i="13"/>
  <c r="W613" i="13"/>
  <c r="U613" i="13"/>
  <c r="H613" i="13"/>
  <c r="F613" i="13"/>
  <c r="Y612" i="13"/>
  <c r="W612" i="13"/>
  <c r="U612" i="13"/>
  <c r="H612" i="13"/>
  <c r="F612" i="13"/>
  <c r="Y611" i="13"/>
  <c r="W611" i="13"/>
  <c r="U611" i="13"/>
  <c r="H611" i="13"/>
  <c r="F611" i="13"/>
  <c r="Y610" i="13"/>
  <c r="W610" i="13"/>
  <c r="U610" i="13"/>
  <c r="H610" i="13"/>
  <c r="F610" i="13"/>
  <c r="Y609" i="13"/>
  <c r="W609" i="13"/>
  <c r="U609" i="13"/>
  <c r="H609" i="13"/>
  <c r="F609" i="13"/>
  <c r="Y608" i="13"/>
  <c r="W608" i="13"/>
  <c r="U608" i="13"/>
  <c r="H608" i="13"/>
  <c r="F608" i="13"/>
  <c r="Y607" i="13"/>
  <c r="W607" i="13"/>
  <c r="U607" i="13"/>
  <c r="H607" i="13"/>
  <c r="F607" i="13"/>
  <c r="Y606" i="13"/>
  <c r="W606" i="13"/>
  <c r="U606" i="13"/>
  <c r="H606" i="13"/>
  <c r="F606" i="13"/>
  <c r="Y605" i="13"/>
  <c r="W605" i="13"/>
  <c r="U605" i="13"/>
  <c r="H605" i="13"/>
  <c r="F605" i="13"/>
  <c r="Y604" i="13"/>
  <c r="W604" i="13"/>
  <c r="U604" i="13"/>
  <c r="H604" i="13"/>
  <c r="F604" i="13"/>
  <c r="Y603" i="13"/>
  <c r="W603" i="13"/>
  <c r="U603" i="13"/>
  <c r="H603" i="13"/>
  <c r="F603" i="13"/>
  <c r="Y602" i="13"/>
  <c r="W602" i="13"/>
  <c r="U602" i="13"/>
  <c r="H602" i="13"/>
  <c r="F602" i="13"/>
  <c r="Y601" i="13"/>
  <c r="W601" i="13"/>
  <c r="U601" i="13"/>
  <c r="H601" i="13"/>
  <c r="F601" i="13"/>
  <c r="Y600" i="13"/>
  <c r="W600" i="13"/>
  <c r="U600" i="13"/>
  <c r="H600" i="13"/>
  <c r="F600" i="13"/>
  <c r="Y599" i="13"/>
  <c r="W599" i="13"/>
  <c r="U599" i="13"/>
  <c r="H599" i="13"/>
  <c r="F599" i="13"/>
  <c r="Y598" i="13"/>
  <c r="W598" i="13"/>
  <c r="U598" i="13"/>
  <c r="H598" i="13"/>
  <c r="F598" i="13"/>
  <c r="Y597" i="13"/>
  <c r="W597" i="13"/>
  <c r="U597" i="13"/>
  <c r="H597" i="13"/>
  <c r="F597" i="13"/>
  <c r="Y596" i="13"/>
  <c r="W596" i="13"/>
  <c r="U596" i="13"/>
  <c r="H596" i="13"/>
  <c r="F596" i="13"/>
  <c r="Y595" i="13"/>
  <c r="W595" i="13"/>
  <c r="U595" i="13"/>
  <c r="U620" i="13" s="1"/>
  <c r="H595" i="13"/>
  <c r="F595" i="13"/>
  <c r="AE593" i="13"/>
  <c r="AD593" i="13"/>
  <c r="AC593" i="13"/>
  <c r="AB593" i="13"/>
  <c r="AA593" i="13"/>
  <c r="Z593" i="13"/>
  <c r="X593" i="13"/>
  <c r="Y593" i="13" s="1"/>
  <c r="V593" i="13"/>
  <c r="T593" i="13"/>
  <c r="S593" i="13"/>
  <c r="R593" i="13"/>
  <c r="Q593" i="13"/>
  <c r="P593" i="13"/>
  <c r="O593" i="13"/>
  <c r="N593" i="13"/>
  <c r="M593" i="13"/>
  <c r="L593" i="13"/>
  <c r="K593" i="13"/>
  <c r="J593" i="13"/>
  <c r="I593" i="13"/>
  <c r="G593" i="13"/>
  <c r="H593" i="13" s="1"/>
  <c r="E593" i="13"/>
  <c r="D593" i="13"/>
  <c r="C593" i="13"/>
  <c r="Y592" i="13"/>
  <c r="W592" i="13"/>
  <c r="U592" i="13"/>
  <c r="H592" i="13"/>
  <c r="F592" i="13"/>
  <c r="Y591" i="13"/>
  <c r="W591" i="13"/>
  <c r="U591" i="13"/>
  <c r="H591" i="13"/>
  <c r="F591" i="13"/>
  <c r="Y590" i="13"/>
  <c r="W590" i="13"/>
  <c r="U590" i="13"/>
  <c r="H590" i="13"/>
  <c r="F590" i="13"/>
  <c r="Y589" i="13"/>
  <c r="W589" i="13"/>
  <c r="U589" i="13"/>
  <c r="H589" i="13"/>
  <c r="F589" i="13"/>
  <c r="Y588" i="13"/>
  <c r="W588" i="13"/>
  <c r="U588" i="13"/>
  <c r="H588" i="13"/>
  <c r="F588" i="13"/>
  <c r="Y587" i="13"/>
  <c r="W587" i="13"/>
  <c r="U587" i="13"/>
  <c r="H587" i="13"/>
  <c r="F587" i="13"/>
  <c r="AE585" i="13"/>
  <c r="AD585" i="13"/>
  <c r="AC585" i="13"/>
  <c r="AB585" i="13"/>
  <c r="AA585" i="13"/>
  <c r="Z585" i="13"/>
  <c r="X585" i="13"/>
  <c r="V585" i="13"/>
  <c r="T585" i="13"/>
  <c r="S585" i="13"/>
  <c r="R585" i="13"/>
  <c r="Q585" i="13"/>
  <c r="P585" i="13"/>
  <c r="O585" i="13"/>
  <c r="N585" i="13"/>
  <c r="M585" i="13"/>
  <c r="L585" i="13"/>
  <c r="K585" i="13"/>
  <c r="J585" i="13"/>
  <c r="I585" i="13"/>
  <c r="H585" i="13"/>
  <c r="G585" i="13"/>
  <c r="E585" i="13"/>
  <c r="W585" i="13" s="1"/>
  <c r="D585" i="13"/>
  <c r="C585" i="13"/>
  <c r="Y584" i="13"/>
  <c r="W584" i="13"/>
  <c r="U584" i="13"/>
  <c r="H584" i="13"/>
  <c r="F584" i="13"/>
  <c r="Y583" i="13"/>
  <c r="W583" i="13"/>
  <c r="U583" i="13"/>
  <c r="H583" i="13"/>
  <c r="F583" i="13"/>
  <c r="Y582" i="13"/>
  <c r="W582" i="13"/>
  <c r="U582" i="13"/>
  <c r="H582" i="13"/>
  <c r="F582" i="13"/>
  <c r="Y581" i="13"/>
  <c r="W581" i="13"/>
  <c r="U581" i="13"/>
  <c r="H581" i="13"/>
  <c r="F581" i="13"/>
  <c r="Y580" i="13"/>
  <c r="W580" i="13"/>
  <c r="U580" i="13"/>
  <c r="H580" i="13"/>
  <c r="F580" i="13"/>
  <c r="Y579" i="13"/>
  <c r="W579" i="13"/>
  <c r="U579" i="13"/>
  <c r="H579" i="13"/>
  <c r="F579" i="13"/>
  <c r="Y578" i="13"/>
  <c r="W578" i="13"/>
  <c r="U578" i="13"/>
  <c r="H578" i="13"/>
  <c r="F578" i="13"/>
  <c r="Y577" i="13"/>
  <c r="W577" i="13"/>
  <c r="U577" i="13"/>
  <c r="H577" i="13"/>
  <c r="F577" i="13"/>
  <c r="Y576" i="13"/>
  <c r="W576" i="13"/>
  <c r="U576" i="13"/>
  <c r="H576" i="13"/>
  <c r="F576" i="13"/>
  <c r="Y575" i="13"/>
  <c r="W575" i="13"/>
  <c r="U575" i="13"/>
  <c r="H575" i="13"/>
  <c r="F575" i="13"/>
  <c r="Y574" i="13"/>
  <c r="W574" i="13"/>
  <c r="U574" i="13"/>
  <c r="H574" i="13"/>
  <c r="F574" i="13"/>
  <c r="Y573" i="13"/>
  <c r="W573" i="13"/>
  <c r="U573" i="13"/>
  <c r="H573" i="13"/>
  <c r="F573" i="13"/>
  <c r="Y572" i="13"/>
  <c r="W572" i="13"/>
  <c r="U572" i="13"/>
  <c r="H572" i="13"/>
  <c r="F572" i="13"/>
  <c r="Y571" i="13"/>
  <c r="W571" i="13"/>
  <c r="U571" i="13"/>
  <c r="H571" i="13"/>
  <c r="F571" i="13"/>
  <c r="Y570" i="13"/>
  <c r="W570" i="13"/>
  <c r="U570" i="13"/>
  <c r="H570" i="13"/>
  <c r="F570" i="13"/>
  <c r="Y569" i="13"/>
  <c r="W569" i="13"/>
  <c r="U569" i="13"/>
  <c r="H569" i="13"/>
  <c r="F569" i="13"/>
  <c r="Y568" i="13"/>
  <c r="W568" i="13"/>
  <c r="U568" i="13"/>
  <c r="H568" i="13"/>
  <c r="F568" i="13"/>
  <c r="Y567" i="13"/>
  <c r="W567" i="13"/>
  <c r="U567" i="13"/>
  <c r="H567" i="13"/>
  <c r="F567" i="13"/>
  <c r="AE565" i="13"/>
  <c r="AD565" i="13"/>
  <c r="AC565" i="13"/>
  <c r="AB565" i="13"/>
  <c r="AA565" i="13"/>
  <c r="Z565" i="13"/>
  <c r="X565" i="13"/>
  <c r="Y565" i="13" s="1"/>
  <c r="V565" i="13"/>
  <c r="T565" i="13"/>
  <c r="S565" i="13"/>
  <c r="R565" i="13"/>
  <c r="Q565" i="13"/>
  <c r="P565" i="13"/>
  <c r="O565" i="13"/>
  <c r="N565" i="13"/>
  <c r="M565" i="13"/>
  <c r="L565" i="13"/>
  <c r="K565" i="13"/>
  <c r="J565" i="13"/>
  <c r="I565" i="13"/>
  <c r="G565" i="13"/>
  <c r="E565" i="13"/>
  <c r="D565" i="13"/>
  <c r="C565" i="13"/>
  <c r="Y564" i="13"/>
  <c r="W564" i="13"/>
  <c r="U564" i="13"/>
  <c r="H564" i="13"/>
  <c r="F564" i="13"/>
  <c r="Y563" i="13"/>
  <c r="W563" i="13"/>
  <c r="U563" i="13"/>
  <c r="H563" i="13"/>
  <c r="F563" i="13"/>
  <c r="Y562" i="13"/>
  <c r="W562" i="13"/>
  <c r="U562" i="13"/>
  <c r="H562" i="13"/>
  <c r="F562" i="13"/>
  <c r="Y561" i="13"/>
  <c r="W561" i="13"/>
  <c r="U561" i="13"/>
  <c r="H561" i="13"/>
  <c r="F561" i="13"/>
  <c r="Y560" i="13"/>
  <c r="W560" i="13"/>
  <c r="U560" i="13"/>
  <c r="H560" i="13"/>
  <c r="F560" i="13"/>
  <c r="Y559" i="13"/>
  <c r="W559" i="13"/>
  <c r="U559" i="13"/>
  <c r="H559" i="13"/>
  <c r="F559" i="13"/>
  <c r="Y558" i="13"/>
  <c r="W558" i="13"/>
  <c r="U558" i="13"/>
  <c r="H558" i="13"/>
  <c r="F558" i="13"/>
  <c r="Y557" i="13"/>
  <c r="W557" i="13"/>
  <c r="U557" i="13"/>
  <c r="H557" i="13"/>
  <c r="F557" i="13"/>
  <c r="Y556" i="13"/>
  <c r="W556" i="13"/>
  <c r="U556" i="13"/>
  <c r="H556" i="13"/>
  <c r="F556" i="13"/>
  <c r="Y555" i="13"/>
  <c r="W555" i="13"/>
  <c r="U555" i="13"/>
  <c r="H555" i="13"/>
  <c r="F555" i="13"/>
  <c r="Y554" i="13"/>
  <c r="W554" i="13"/>
  <c r="U554" i="13"/>
  <c r="U565" i="13" s="1"/>
  <c r="H554" i="13"/>
  <c r="F554" i="13"/>
  <c r="AE552" i="13"/>
  <c r="AD552" i="13"/>
  <c r="AC552" i="13"/>
  <c r="AB552" i="13"/>
  <c r="AA552" i="13"/>
  <c r="Z552" i="13"/>
  <c r="X552" i="13"/>
  <c r="Y552" i="13" s="1"/>
  <c r="V552" i="13"/>
  <c r="T552" i="13"/>
  <c r="S552" i="13"/>
  <c r="R552" i="13"/>
  <c r="Q552" i="13"/>
  <c r="P552" i="13"/>
  <c r="O552" i="13"/>
  <c r="N552" i="13"/>
  <c r="M552" i="13"/>
  <c r="L552" i="13"/>
  <c r="K552" i="13"/>
  <c r="J552" i="13"/>
  <c r="I552" i="13"/>
  <c r="G552" i="13"/>
  <c r="H552" i="13" s="1"/>
  <c r="E552" i="13"/>
  <c r="W552" i="13" s="1"/>
  <c r="D552" i="13"/>
  <c r="C552" i="13"/>
  <c r="Y551" i="13"/>
  <c r="W551" i="13"/>
  <c r="U551" i="13"/>
  <c r="H551" i="13"/>
  <c r="F551" i="13"/>
  <c r="Y550" i="13"/>
  <c r="W550" i="13"/>
  <c r="U550" i="13"/>
  <c r="H550" i="13"/>
  <c r="F550" i="13"/>
  <c r="Y549" i="13"/>
  <c r="W549" i="13"/>
  <c r="U549" i="13"/>
  <c r="H549" i="13"/>
  <c r="F549" i="13"/>
  <c r="Y548" i="13"/>
  <c r="W548" i="13"/>
  <c r="U548" i="13"/>
  <c r="H548" i="13"/>
  <c r="F548" i="13"/>
  <c r="Y547" i="13"/>
  <c r="W547" i="13"/>
  <c r="U547" i="13"/>
  <c r="H547" i="13"/>
  <c r="F547" i="13"/>
  <c r="Y546" i="13"/>
  <c r="W546" i="13"/>
  <c r="U546" i="13"/>
  <c r="H546" i="13"/>
  <c r="F546" i="13"/>
  <c r="Y545" i="13"/>
  <c r="W545" i="13"/>
  <c r="U545" i="13"/>
  <c r="H545" i="13"/>
  <c r="F545" i="13"/>
  <c r="Y544" i="13"/>
  <c r="W544" i="13"/>
  <c r="U544" i="13"/>
  <c r="H544" i="13"/>
  <c r="F544" i="13"/>
  <c r="Y543" i="13"/>
  <c r="W543" i="13"/>
  <c r="U543" i="13"/>
  <c r="H543" i="13"/>
  <c r="F543" i="13"/>
  <c r="Y542" i="13"/>
  <c r="W542" i="13"/>
  <c r="U542" i="13"/>
  <c r="H542" i="13"/>
  <c r="F542" i="13"/>
  <c r="Y541" i="13"/>
  <c r="W541" i="13"/>
  <c r="U541" i="13"/>
  <c r="H541" i="13"/>
  <c r="F541" i="13"/>
  <c r="Y540" i="13"/>
  <c r="W540" i="13"/>
  <c r="U540" i="13"/>
  <c r="H540" i="13"/>
  <c r="F540" i="13"/>
  <c r="Y539" i="13"/>
  <c r="W539" i="13"/>
  <c r="U539" i="13"/>
  <c r="H539" i="13"/>
  <c r="F539" i="13"/>
  <c r="Y538" i="13"/>
  <c r="W538" i="13"/>
  <c r="U538" i="13"/>
  <c r="H538" i="13"/>
  <c r="F538" i="13"/>
  <c r="Y537" i="13"/>
  <c r="W537" i="13"/>
  <c r="U537" i="13"/>
  <c r="H537" i="13"/>
  <c r="F537" i="13"/>
  <c r="Y536" i="13"/>
  <c r="W536" i="13"/>
  <c r="U536" i="13"/>
  <c r="H536" i="13"/>
  <c r="F536" i="13"/>
  <c r="Y535" i="13"/>
  <c r="W535" i="13"/>
  <c r="U535" i="13"/>
  <c r="H535" i="13"/>
  <c r="F535" i="13"/>
  <c r="Y534" i="13"/>
  <c r="W534" i="13"/>
  <c r="U534" i="13"/>
  <c r="H534" i="13"/>
  <c r="F534" i="13"/>
  <c r="Y533" i="13"/>
  <c r="W533" i="13"/>
  <c r="U533" i="13"/>
  <c r="H533" i="13"/>
  <c r="F533" i="13"/>
  <c r="AE531" i="13"/>
  <c r="AD531" i="13"/>
  <c r="AC531" i="13"/>
  <c r="AB531" i="13"/>
  <c r="AA531" i="13"/>
  <c r="Z531" i="13"/>
  <c r="X531" i="13"/>
  <c r="Y531" i="13" s="1"/>
  <c r="V531" i="13"/>
  <c r="T531" i="13"/>
  <c r="S531" i="13"/>
  <c r="R531" i="13"/>
  <c r="Q531" i="13"/>
  <c r="P531" i="13"/>
  <c r="O531" i="13"/>
  <c r="N531" i="13"/>
  <c r="M531" i="13"/>
  <c r="L531" i="13"/>
  <c r="K531" i="13"/>
  <c r="J531" i="13"/>
  <c r="I531" i="13"/>
  <c r="G531" i="13"/>
  <c r="E531" i="13"/>
  <c r="F531" i="13" s="1"/>
  <c r="D531" i="13"/>
  <c r="H531" i="13" s="1"/>
  <c r="C531" i="13"/>
  <c r="Y530" i="13"/>
  <c r="W530" i="13"/>
  <c r="U530" i="13"/>
  <c r="H530" i="13"/>
  <c r="F530" i="13"/>
  <c r="Y529" i="13"/>
  <c r="W529" i="13"/>
  <c r="U529" i="13"/>
  <c r="H529" i="13"/>
  <c r="F529" i="13"/>
  <c r="Y528" i="13"/>
  <c r="W528" i="13"/>
  <c r="U528" i="13"/>
  <c r="H528" i="13"/>
  <c r="F528" i="13"/>
  <c r="Y527" i="13"/>
  <c r="W527" i="13"/>
  <c r="U527" i="13"/>
  <c r="H527" i="13"/>
  <c r="F527" i="13"/>
  <c r="Y526" i="13"/>
  <c r="W526" i="13"/>
  <c r="U526" i="13"/>
  <c r="H526" i="13"/>
  <c r="F526" i="13"/>
  <c r="Y525" i="13"/>
  <c r="W525" i="13"/>
  <c r="U525" i="13"/>
  <c r="H525" i="13"/>
  <c r="F525" i="13"/>
  <c r="Y524" i="13"/>
  <c r="W524" i="13"/>
  <c r="U524" i="13"/>
  <c r="H524" i="13"/>
  <c r="F524" i="13"/>
  <c r="Y523" i="13"/>
  <c r="W523" i="13"/>
  <c r="U523" i="13"/>
  <c r="H523" i="13"/>
  <c r="F523" i="13"/>
  <c r="Y522" i="13"/>
  <c r="W522" i="13"/>
  <c r="U522" i="13"/>
  <c r="H522" i="13"/>
  <c r="F522" i="13"/>
  <c r="Y521" i="13"/>
  <c r="W521" i="13"/>
  <c r="U521" i="13"/>
  <c r="H521" i="13"/>
  <c r="F521" i="13"/>
  <c r="Y520" i="13"/>
  <c r="W520" i="13"/>
  <c r="U520" i="13"/>
  <c r="H520" i="13"/>
  <c r="F520" i="13"/>
  <c r="Y519" i="13"/>
  <c r="W519" i="13"/>
  <c r="U519" i="13"/>
  <c r="H519" i="13"/>
  <c r="F519" i="13"/>
  <c r="Y518" i="13"/>
  <c r="W518" i="13"/>
  <c r="U518" i="13"/>
  <c r="H518" i="13"/>
  <c r="F518" i="13"/>
  <c r="Y517" i="13"/>
  <c r="W517" i="13"/>
  <c r="U517" i="13"/>
  <c r="H517" i="13"/>
  <c r="F517" i="13"/>
  <c r="Y516" i="13"/>
  <c r="W516" i="13"/>
  <c r="U516" i="13"/>
  <c r="H516" i="13"/>
  <c r="F516" i="13"/>
  <c r="Y515" i="13"/>
  <c r="W515" i="13"/>
  <c r="U515" i="13"/>
  <c r="H515" i="13"/>
  <c r="F515" i="13"/>
  <c r="Y514" i="13"/>
  <c r="W514" i="13"/>
  <c r="U514" i="13"/>
  <c r="H514" i="13"/>
  <c r="F514" i="13"/>
  <c r="Y513" i="13"/>
  <c r="W513" i="13"/>
  <c r="U513" i="13"/>
  <c r="H513" i="13"/>
  <c r="F513" i="13"/>
  <c r="AE511" i="13"/>
  <c r="AD511" i="13"/>
  <c r="AC511" i="13"/>
  <c r="AB511" i="13"/>
  <c r="AA511" i="13"/>
  <c r="Z511" i="13"/>
  <c r="X511" i="13"/>
  <c r="Y511" i="13" s="1"/>
  <c r="V511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G511" i="13"/>
  <c r="E511" i="13"/>
  <c r="F511" i="13" s="1"/>
  <c r="D511" i="13"/>
  <c r="H511" i="13" s="1"/>
  <c r="C511" i="13"/>
  <c r="Y510" i="13"/>
  <c r="W510" i="13"/>
  <c r="U510" i="13"/>
  <c r="H510" i="13"/>
  <c r="F510" i="13"/>
  <c r="Y509" i="13"/>
  <c r="W509" i="13"/>
  <c r="U509" i="13"/>
  <c r="H509" i="13"/>
  <c r="F509" i="13"/>
  <c r="Y508" i="13"/>
  <c r="W508" i="13"/>
  <c r="U508" i="13"/>
  <c r="H508" i="13"/>
  <c r="F508" i="13"/>
  <c r="Y507" i="13"/>
  <c r="W507" i="13"/>
  <c r="U507" i="13"/>
  <c r="H507" i="13"/>
  <c r="F507" i="13"/>
  <c r="AE505" i="13"/>
  <c r="AD505" i="13"/>
  <c r="AC505" i="13"/>
  <c r="AB505" i="13"/>
  <c r="AA505" i="13"/>
  <c r="Z505" i="13"/>
  <c r="X505" i="13"/>
  <c r="V505" i="13"/>
  <c r="T505" i="13"/>
  <c r="S505" i="13"/>
  <c r="R505" i="13"/>
  <c r="Q505" i="13"/>
  <c r="P505" i="13"/>
  <c r="O505" i="13"/>
  <c r="N505" i="13"/>
  <c r="M505" i="13"/>
  <c r="L505" i="13"/>
  <c r="K505" i="13"/>
  <c r="J505" i="13"/>
  <c r="I505" i="13"/>
  <c r="G505" i="13"/>
  <c r="E505" i="13"/>
  <c r="D505" i="13"/>
  <c r="H505" i="13" s="1"/>
  <c r="C505" i="13"/>
  <c r="Y504" i="13"/>
  <c r="W504" i="13"/>
  <c r="U504" i="13"/>
  <c r="H504" i="13"/>
  <c r="F504" i="13"/>
  <c r="Y503" i="13"/>
  <c r="W503" i="13"/>
  <c r="U503" i="13"/>
  <c r="H503" i="13"/>
  <c r="F503" i="13"/>
  <c r="Y502" i="13"/>
  <c r="W502" i="13"/>
  <c r="U502" i="13"/>
  <c r="H502" i="13"/>
  <c r="F502" i="13"/>
  <c r="Y501" i="13"/>
  <c r="W501" i="13"/>
  <c r="U501" i="13"/>
  <c r="H501" i="13"/>
  <c r="F501" i="13"/>
  <c r="Y500" i="13"/>
  <c r="W500" i="13"/>
  <c r="U500" i="13"/>
  <c r="H500" i="13"/>
  <c r="F500" i="13"/>
  <c r="Y499" i="13"/>
  <c r="W499" i="13"/>
  <c r="U499" i="13"/>
  <c r="H499" i="13"/>
  <c r="F499" i="13"/>
  <c r="Y498" i="13"/>
  <c r="W498" i="13"/>
  <c r="U498" i="13"/>
  <c r="H498" i="13"/>
  <c r="F498" i="13"/>
  <c r="Y497" i="13"/>
  <c r="W497" i="13"/>
  <c r="U497" i="13"/>
  <c r="H497" i="13"/>
  <c r="F497" i="13"/>
  <c r="Y496" i="13"/>
  <c r="W496" i="13"/>
  <c r="U496" i="13"/>
  <c r="H496" i="13"/>
  <c r="F496" i="13"/>
  <c r="Y495" i="13"/>
  <c r="W495" i="13"/>
  <c r="U495" i="13"/>
  <c r="H495" i="13"/>
  <c r="F495" i="13"/>
  <c r="Y494" i="13"/>
  <c r="W494" i="13"/>
  <c r="U494" i="13"/>
  <c r="H494" i="13"/>
  <c r="F494" i="13"/>
  <c r="Y493" i="13"/>
  <c r="W493" i="13"/>
  <c r="U493" i="13"/>
  <c r="H493" i="13"/>
  <c r="F493" i="13"/>
  <c r="Y492" i="13"/>
  <c r="W492" i="13"/>
  <c r="U492" i="13"/>
  <c r="H492" i="13"/>
  <c r="F492" i="13"/>
  <c r="Y491" i="13"/>
  <c r="W491" i="13"/>
  <c r="U491" i="13"/>
  <c r="H491" i="13"/>
  <c r="F491" i="13"/>
  <c r="Y490" i="13"/>
  <c r="W490" i="13"/>
  <c r="U490" i="13"/>
  <c r="H490" i="13"/>
  <c r="F490" i="13"/>
  <c r="Y489" i="13"/>
  <c r="W489" i="13"/>
  <c r="U489" i="13"/>
  <c r="H489" i="13"/>
  <c r="F489" i="13"/>
  <c r="Y488" i="13"/>
  <c r="W488" i="13"/>
  <c r="U488" i="13"/>
  <c r="H488" i="13"/>
  <c r="F488" i="13"/>
  <c r="Y487" i="13"/>
  <c r="W487" i="13"/>
  <c r="U487" i="13"/>
  <c r="H487" i="13"/>
  <c r="F487" i="13"/>
  <c r="Y486" i="13"/>
  <c r="W486" i="13"/>
  <c r="U486" i="13"/>
  <c r="H486" i="13"/>
  <c r="F486" i="13"/>
  <c r="Y485" i="13"/>
  <c r="W485" i="13"/>
  <c r="U485" i="13"/>
  <c r="H485" i="13"/>
  <c r="F485" i="13"/>
  <c r="Y484" i="13"/>
  <c r="W484" i="13"/>
  <c r="U484" i="13"/>
  <c r="H484" i="13"/>
  <c r="F484" i="13"/>
  <c r="AE482" i="13"/>
  <c r="AD482" i="13"/>
  <c r="AC482" i="13"/>
  <c r="AB482" i="13"/>
  <c r="AA482" i="13"/>
  <c r="Z482" i="13"/>
  <c r="X482" i="13"/>
  <c r="Y482" i="13" s="1"/>
  <c r="V482" i="13"/>
  <c r="T482" i="13"/>
  <c r="S482" i="13"/>
  <c r="R482" i="13"/>
  <c r="Q482" i="13"/>
  <c r="P482" i="13"/>
  <c r="O482" i="13"/>
  <c r="U482" i="13" s="1"/>
  <c r="N482" i="13"/>
  <c r="M482" i="13"/>
  <c r="L482" i="13"/>
  <c r="K482" i="13"/>
  <c r="J482" i="13"/>
  <c r="I482" i="13"/>
  <c r="G482" i="13"/>
  <c r="H482" i="13" s="1"/>
  <c r="E482" i="13"/>
  <c r="W482" i="13" s="1"/>
  <c r="D482" i="13"/>
  <c r="C482" i="13"/>
  <c r="F482" i="13" s="1"/>
  <c r="Y481" i="13"/>
  <c r="W481" i="13"/>
  <c r="U481" i="13"/>
  <c r="H481" i="13"/>
  <c r="F481" i="13"/>
  <c r="Y480" i="13"/>
  <c r="W480" i="13"/>
  <c r="U480" i="13"/>
  <c r="H480" i="13"/>
  <c r="F480" i="13"/>
  <c r="Y479" i="13"/>
  <c r="W479" i="13"/>
  <c r="U479" i="13"/>
  <c r="H479" i="13"/>
  <c r="F479" i="13"/>
  <c r="Y478" i="13"/>
  <c r="W478" i="13"/>
  <c r="U478" i="13"/>
  <c r="H478" i="13"/>
  <c r="F478" i="13"/>
  <c r="Y477" i="13"/>
  <c r="W477" i="13"/>
  <c r="U477" i="13"/>
  <c r="H477" i="13"/>
  <c r="F477" i="13"/>
  <c r="Y476" i="13"/>
  <c r="W476" i="13"/>
  <c r="U476" i="13"/>
  <c r="H476" i="13"/>
  <c r="F476" i="13"/>
  <c r="Y475" i="13"/>
  <c r="W475" i="13"/>
  <c r="U475" i="13"/>
  <c r="H475" i="13"/>
  <c r="F475" i="13"/>
  <c r="Y474" i="13"/>
  <c r="W474" i="13"/>
  <c r="U474" i="13"/>
  <c r="H474" i="13"/>
  <c r="F474" i="13"/>
  <c r="Y473" i="13"/>
  <c r="W473" i="13"/>
  <c r="U473" i="13"/>
  <c r="H473" i="13"/>
  <c r="F473" i="13"/>
  <c r="Y472" i="13"/>
  <c r="W472" i="13"/>
  <c r="U472" i="13"/>
  <c r="H472" i="13"/>
  <c r="F472" i="13"/>
  <c r="Y471" i="13"/>
  <c r="W471" i="13"/>
  <c r="U471" i="13"/>
  <c r="H471" i="13"/>
  <c r="F471" i="13"/>
  <c r="Y470" i="13"/>
  <c r="W470" i="13"/>
  <c r="U470" i="13"/>
  <c r="H470" i="13"/>
  <c r="F470" i="13"/>
  <c r="Y469" i="13"/>
  <c r="W469" i="13"/>
  <c r="U469" i="13"/>
  <c r="H469" i="13"/>
  <c r="F469" i="13"/>
  <c r="Y468" i="13"/>
  <c r="W468" i="13"/>
  <c r="U468" i="13"/>
  <c r="H468" i="13"/>
  <c r="F468" i="13"/>
  <c r="Y467" i="13"/>
  <c r="W467" i="13"/>
  <c r="U467" i="13"/>
  <c r="H467" i="13"/>
  <c r="F467" i="13"/>
  <c r="Y466" i="13"/>
  <c r="W466" i="13"/>
  <c r="U466" i="13"/>
  <c r="H466" i="13"/>
  <c r="F466" i="13"/>
  <c r="Y465" i="13"/>
  <c r="W465" i="13"/>
  <c r="U465" i="13"/>
  <c r="H465" i="13"/>
  <c r="F465" i="13"/>
  <c r="Y464" i="13"/>
  <c r="W464" i="13"/>
  <c r="U464" i="13"/>
  <c r="H464" i="13"/>
  <c r="F464" i="13"/>
  <c r="Y463" i="13"/>
  <c r="W463" i="13"/>
  <c r="U463" i="13"/>
  <c r="H463" i="13"/>
  <c r="F463" i="13"/>
  <c r="Y462" i="13"/>
  <c r="W462" i="13"/>
  <c r="U462" i="13"/>
  <c r="H462" i="13"/>
  <c r="F462" i="13"/>
  <c r="Y461" i="13"/>
  <c r="U461" i="13"/>
  <c r="H461" i="13"/>
  <c r="F461" i="13"/>
  <c r="Y460" i="13"/>
  <c r="W460" i="13"/>
  <c r="U460" i="13"/>
  <c r="H460" i="13"/>
  <c r="F460" i="13"/>
  <c r="Y459" i="13"/>
  <c r="W459" i="13"/>
  <c r="U459" i="13"/>
  <c r="H459" i="13"/>
  <c r="F459" i="13"/>
  <c r="Y458" i="13"/>
  <c r="W458" i="13"/>
  <c r="U458" i="13"/>
  <c r="H458" i="13"/>
  <c r="F458" i="13"/>
  <c r="Y457" i="13"/>
  <c r="W457" i="13"/>
  <c r="U457" i="13"/>
  <c r="H457" i="13"/>
  <c r="F457" i="13"/>
  <c r="Y456" i="13"/>
  <c r="W456" i="13"/>
  <c r="U456" i="13"/>
  <c r="H456" i="13"/>
  <c r="F456" i="13"/>
  <c r="Y455" i="13"/>
  <c r="W455" i="13"/>
  <c r="U455" i="13"/>
  <c r="H455" i="13"/>
  <c r="F455" i="13"/>
  <c r="Y454" i="13"/>
  <c r="W454" i="13"/>
  <c r="U454" i="13"/>
  <c r="H454" i="13"/>
  <c r="F454" i="13"/>
  <c r="Y453" i="13"/>
  <c r="W453" i="13"/>
  <c r="U453" i="13"/>
  <c r="H453" i="13"/>
  <c r="F453" i="13"/>
  <c r="Y452" i="13"/>
  <c r="W452" i="13"/>
  <c r="U452" i="13"/>
  <c r="H452" i="13"/>
  <c r="F452" i="13"/>
  <c r="Y451" i="13"/>
  <c r="W451" i="13"/>
  <c r="U451" i="13"/>
  <c r="H451" i="13"/>
  <c r="F451" i="13"/>
  <c r="Y450" i="13"/>
  <c r="W450" i="13"/>
  <c r="U450" i="13"/>
  <c r="H450" i="13"/>
  <c r="F450" i="13"/>
  <c r="Y449" i="13"/>
  <c r="W449" i="13"/>
  <c r="U449" i="13"/>
  <c r="H449" i="13"/>
  <c r="F449" i="13"/>
  <c r="Y448" i="13"/>
  <c r="W448" i="13"/>
  <c r="U448" i="13"/>
  <c r="H448" i="13"/>
  <c r="F448" i="13"/>
  <c r="Y447" i="13"/>
  <c r="W447" i="13"/>
  <c r="U447" i="13"/>
  <c r="H447" i="13"/>
  <c r="F447" i="13"/>
  <c r="Y446" i="13"/>
  <c r="W446" i="13"/>
  <c r="U446" i="13"/>
  <c r="H446" i="13"/>
  <c r="F446" i="13"/>
  <c r="AE444" i="13"/>
  <c r="AD444" i="13"/>
  <c r="AC444" i="13"/>
  <c r="AB444" i="13"/>
  <c r="AA444" i="13"/>
  <c r="Z444" i="13"/>
  <c r="X444" i="13"/>
  <c r="V444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G444" i="13"/>
  <c r="E444" i="13"/>
  <c r="F444" i="13" s="1"/>
  <c r="D444" i="13"/>
  <c r="C444" i="13"/>
  <c r="Y443" i="13"/>
  <c r="W443" i="13"/>
  <c r="U443" i="13"/>
  <c r="H443" i="13"/>
  <c r="F443" i="13"/>
  <c r="Y442" i="13"/>
  <c r="W442" i="13"/>
  <c r="U442" i="13"/>
  <c r="H442" i="13"/>
  <c r="F442" i="13"/>
  <c r="Y441" i="13"/>
  <c r="W441" i="13"/>
  <c r="U441" i="13"/>
  <c r="H441" i="13"/>
  <c r="F441" i="13"/>
  <c r="Y440" i="13"/>
  <c r="W440" i="13"/>
  <c r="U440" i="13"/>
  <c r="H440" i="13"/>
  <c r="F440" i="13"/>
  <c r="Y439" i="13"/>
  <c r="W439" i="13"/>
  <c r="U439" i="13"/>
  <c r="H439" i="13"/>
  <c r="F439" i="13"/>
  <c r="Y438" i="13"/>
  <c r="W438" i="13"/>
  <c r="U438" i="13"/>
  <c r="H438" i="13"/>
  <c r="F438" i="13"/>
  <c r="Y437" i="13"/>
  <c r="W437" i="13"/>
  <c r="U437" i="13"/>
  <c r="H437" i="13"/>
  <c r="F437" i="13"/>
  <c r="Y436" i="13"/>
  <c r="W436" i="13"/>
  <c r="U436" i="13"/>
  <c r="H436" i="13"/>
  <c r="F436" i="13"/>
  <c r="Y435" i="13"/>
  <c r="W435" i="13"/>
  <c r="U435" i="13"/>
  <c r="H435" i="13"/>
  <c r="F435" i="13"/>
  <c r="Y434" i="13"/>
  <c r="W434" i="13"/>
  <c r="U434" i="13"/>
  <c r="H434" i="13"/>
  <c r="F434" i="13"/>
  <c r="AE432" i="13"/>
  <c r="AD432" i="13"/>
  <c r="AC432" i="13"/>
  <c r="AB432" i="13"/>
  <c r="AA432" i="13"/>
  <c r="Z432" i="13"/>
  <c r="X432" i="13"/>
  <c r="V432" i="13"/>
  <c r="T432" i="13"/>
  <c r="S432" i="13"/>
  <c r="R432" i="13"/>
  <c r="Q432" i="13"/>
  <c r="P432" i="13"/>
  <c r="O432" i="13"/>
  <c r="N432" i="13"/>
  <c r="M432" i="13"/>
  <c r="L432" i="13"/>
  <c r="K432" i="13"/>
  <c r="J432" i="13"/>
  <c r="I432" i="13"/>
  <c r="G432" i="13"/>
  <c r="E432" i="13"/>
  <c r="D432" i="13"/>
  <c r="C432" i="13"/>
  <c r="Y431" i="13"/>
  <c r="W431" i="13"/>
  <c r="U431" i="13"/>
  <c r="H431" i="13"/>
  <c r="F431" i="13"/>
  <c r="Y430" i="13"/>
  <c r="W430" i="13"/>
  <c r="U430" i="13"/>
  <c r="H430" i="13"/>
  <c r="F430" i="13"/>
  <c r="Y429" i="13"/>
  <c r="W429" i="13"/>
  <c r="U429" i="13"/>
  <c r="H429" i="13"/>
  <c r="F429" i="13"/>
  <c r="Y428" i="13"/>
  <c r="W428" i="13"/>
  <c r="U428" i="13"/>
  <c r="H428" i="13"/>
  <c r="F428" i="13"/>
  <c r="Y427" i="13"/>
  <c r="W427" i="13"/>
  <c r="U427" i="13"/>
  <c r="H427" i="13"/>
  <c r="F427" i="13"/>
  <c r="Y426" i="13"/>
  <c r="W426" i="13"/>
  <c r="U426" i="13"/>
  <c r="H426" i="13"/>
  <c r="F426" i="13"/>
  <c r="Y425" i="13"/>
  <c r="W425" i="13"/>
  <c r="U425" i="13"/>
  <c r="H425" i="13"/>
  <c r="F425" i="13"/>
  <c r="AE423" i="13"/>
  <c r="AD423" i="13"/>
  <c r="AC423" i="13"/>
  <c r="AB423" i="13"/>
  <c r="AA423" i="13"/>
  <c r="Z423" i="13"/>
  <c r="X423" i="13"/>
  <c r="V423" i="13"/>
  <c r="T423" i="13"/>
  <c r="S423" i="13"/>
  <c r="R423" i="13"/>
  <c r="Q423" i="13"/>
  <c r="P423" i="13"/>
  <c r="O423" i="13"/>
  <c r="U423" i="13" s="1"/>
  <c r="N423" i="13"/>
  <c r="M423" i="13"/>
  <c r="L423" i="13"/>
  <c r="K423" i="13"/>
  <c r="J423" i="13"/>
  <c r="I423" i="13"/>
  <c r="G423" i="13"/>
  <c r="E423" i="13"/>
  <c r="F423" i="13" s="1"/>
  <c r="D423" i="13"/>
  <c r="H423" i="13" s="1"/>
  <c r="C423" i="13"/>
  <c r="Y422" i="13"/>
  <c r="W422" i="13"/>
  <c r="U422" i="13"/>
  <c r="H422" i="13"/>
  <c r="F422" i="13"/>
  <c r="Y421" i="13"/>
  <c r="W421" i="13"/>
  <c r="U421" i="13"/>
  <c r="H421" i="13"/>
  <c r="F421" i="13"/>
  <c r="Y420" i="13"/>
  <c r="W420" i="13"/>
  <c r="U420" i="13"/>
  <c r="H420" i="13"/>
  <c r="F420" i="13"/>
  <c r="Y419" i="13"/>
  <c r="W419" i="13"/>
  <c r="U419" i="13"/>
  <c r="H419" i="13"/>
  <c r="F419" i="13"/>
  <c r="Y418" i="13"/>
  <c r="W418" i="13"/>
  <c r="U418" i="13"/>
  <c r="H418" i="13"/>
  <c r="F418" i="13"/>
  <c r="Y417" i="13"/>
  <c r="W417" i="13"/>
  <c r="U417" i="13"/>
  <c r="H417" i="13"/>
  <c r="F417" i="13"/>
  <c r="Y416" i="13"/>
  <c r="W416" i="13"/>
  <c r="U416" i="13"/>
  <c r="H416" i="13"/>
  <c r="F416" i="13"/>
  <c r="Y415" i="13"/>
  <c r="W415" i="13"/>
  <c r="U415" i="13"/>
  <c r="H415" i="13"/>
  <c r="F415" i="13"/>
  <c r="Y414" i="13"/>
  <c r="W414" i="13"/>
  <c r="U414" i="13"/>
  <c r="H414" i="13"/>
  <c r="F414" i="13"/>
  <c r="Y413" i="13"/>
  <c r="W413" i="13"/>
  <c r="U413" i="13"/>
  <c r="H413" i="13"/>
  <c r="F413" i="13"/>
  <c r="Y412" i="13"/>
  <c r="W412" i="13"/>
  <c r="U412" i="13"/>
  <c r="H412" i="13"/>
  <c r="F412" i="13"/>
  <c r="Y411" i="13"/>
  <c r="W411" i="13"/>
  <c r="U411" i="13"/>
  <c r="H411" i="13"/>
  <c r="F411" i="13"/>
  <c r="Y410" i="13"/>
  <c r="W410" i="13"/>
  <c r="U410" i="13"/>
  <c r="H410" i="13"/>
  <c r="F410" i="13"/>
  <c r="Y409" i="13"/>
  <c r="W409" i="13"/>
  <c r="U409" i="13"/>
  <c r="H409" i="13"/>
  <c r="F409" i="13"/>
  <c r="Y408" i="13"/>
  <c r="W408" i="13"/>
  <c r="U408" i="13"/>
  <c r="H408" i="13"/>
  <c r="F408" i="13"/>
  <c r="Y407" i="13"/>
  <c r="W407" i="13"/>
  <c r="U407" i="13"/>
  <c r="H407" i="13"/>
  <c r="F407" i="13"/>
  <c r="Y406" i="13"/>
  <c r="W406" i="13"/>
  <c r="U406" i="13"/>
  <c r="H406" i="13"/>
  <c r="F406" i="13"/>
  <c r="Y405" i="13"/>
  <c r="W405" i="13"/>
  <c r="U405" i="13"/>
  <c r="H405" i="13"/>
  <c r="F405" i="13"/>
  <c r="Y404" i="13"/>
  <c r="W404" i="13"/>
  <c r="U404" i="13"/>
  <c r="H404" i="13"/>
  <c r="F404" i="13"/>
  <c r="Y403" i="13"/>
  <c r="W403" i="13"/>
  <c r="U403" i="13"/>
  <c r="H403" i="13"/>
  <c r="F403" i="13"/>
  <c r="Y402" i="13"/>
  <c r="W402" i="13"/>
  <c r="U402" i="13"/>
  <c r="H402" i="13"/>
  <c r="F402" i="13"/>
  <c r="Y401" i="13"/>
  <c r="W401" i="13"/>
  <c r="U401" i="13"/>
  <c r="H401" i="13"/>
  <c r="F401" i="13"/>
  <c r="Y400" i="13"/>
  <c r="W400" i="13"/>
  <c r="U400" i="13"/>
  <c r="H400" i="13"/>
  <c r="F400" i="13"/>
  <c r="Y399" i="13"/>
  <c r="W399" i="13"/>
  <c r="U399" i="13"/>
  <c r="H399" i="13"/>
  <c r="F399" i="13"/>
  <c r="Y398" i="13"/>
  <c r="W398" i="13"/>
  <c r="U398" i="13"/>
  <c r="H398" i="13"/>
  <c r="F398" i="13"/>
  <c r="Y397" i="13"/>
  <c r="W397" i="13"/>
  <c r="U397" i="13"/>
  <c r="H397" i="13"/>
  <c r="F397" i="13"/>
  <c r="Y396" i="13"/>
  <c r="W396" i="13"/>
  <c r="U396" i="13"/>
  <c r="H396" i="13"/>
  <c r="F396" i="13"/>
  <c r="Y395" i="13"/>
  <c r="W395" i="13"/>
  <c r="U395" i="13"/>
  <c r="H395" i="13"/>
  <c r="F395" i="13"/>
  <c r="Y394" i="13"/>
  <c r="W394" i="13"/>
  <c r="U394" i="13"/>
  <c r="H394" i="13"/>
  <c r="F394" i="13"/>
  <c r="Y393" i="13"/>
  <c r="W393" i="13"/>
  <c r="U393" i="13"/>
  <c r="H393" i="13"/>
  <c r="F393" i="13"/>
  <c r="Y392" i="13"/>
  <c r="W392" i="13"/>
  <c r="U392" i="13"/>
  <c r="H392" i="13"/>
  <c r="F392" i="13"/>
  <c r="Y391" i="13"/>
  <c r="W391" i="13"/>
  <c r="U391" i="13"/>
  <c r="H391" i="13"/>
  <c r="F391" i="13"/>
  <c r="Y390" i="13"/>
  <c r="W390" i="13"/>
  <c r="U390" i="13"/>
  <c r="H390" i="13"/>
  <c r="F390" i="13"/>
  <c r="Y389" i="13"/>
  <c r="W389" i="13"/>
  <c r="U389" i="13"/>
  <c r="H389" i="13"/>
  <c r="F389" i="13"/>
  <c r="Y388" i="13"/>
  <c r="W388" i="13"/>
  <c r="U388" i="13"/>
  <c r="H388" i="13"/>
  <c r="F388" i="13"/>
  <c r="Y387" i="13"/>
  <c r="W387" i="13"/>
  <c r="U387" i="13"/>
  <c r="H387" i="13"/>
  <c r="F387" i="13"/>
  <c r="Y386" i="13"/>
  <c r="W386" i="13"/>
  <c r="U386" i="13"/>
  <c r="H386" i="13"/>
  <c r="F386" i="13"/>
  <c r="Y385" i="13"/>
  <c r="W385" i="13"/>
  <c r="U385" i="13"/>
  <c r="H385" i="13"/>
  <c r="F385" i="13"/>
  <c r="Y384" i="13"/>
  <c r="W384" i="13"/>
  <c r="U384" i="13"/>
  <c r="H384" i="13"/>
  <c r="F384" i="13"/>
  <c r="Y383" i="13"/>
  <c r="W383" i="13"/>
  <c r="U383" i="13"/>
  <c r="H383" i="13"/>
  <c r="F383" i="13"/>
  <c r="AE381" i="13"/>
  <c r="AD381" i="13"/>
  <c r="AC381" i="13"/>
  <c r="AB381" i="13"/>
  <c r="AA381" i="13"/>
  <c r="Z381" i="13"/>
  <c r="X381" i="13"/>
  <c r="V381" i="13"/>
  <c r="T381" i="13"/>
  <c r="S381" i="13"/>
  <c r="R381" i="13"/>
  <c r="Q381" i="13"/>
  <c r="P381" i="13"/>
  <c r="O381" i="13"/>
  <c r="U381" i="13" s="1"/>
  <c r="N381" i="13"/>
  <c r="M381" i="13"/>
  <c r="L381" i="13"/>
  <c r="K381" i="13"/>
  <c r="J381" i="13"/>
  <c r="I381" i="13"/>
  <c r="G381" i="13"/>
  <c r="E381" i="13"/>
  <c r="F381" i="13" s="1"/>
  <c r="D381" i="13"/>
  <c r="H381" i="13" s="1"/>
  <c r="C381" i="13"/>
  <c r="Y380" i="13"/>
  <c r="W380" i="13"/>
  <c r="U380" i="13"/>
  <c r="H380" i="13"/>
  <c r="F380" i="13"/>
  <c r="Y379" i="13"/>
  <c r="W379" i="13"/>
  <c r="U379" i="13"/>
  <c r="H379" i="13"/>
  <c r="F379" i="13"/>
  <c r="Y378" i="13"/>
  <c r="W378" i="13"/>
  <c r="U378" i="13"/>
  <c r="H378" i="13"/>
  <c r="F378" i="13"/>
  <c r="Y377" i="13"/>
  <c r="W377" i="13"/>
  <c r="U377" i="13"/>
  <c r="H377" i="13"/>
  <c r="F377" i="13"/>
  <c r="Y376" i="13"/>
  <c r="W376" i="13"/>
  <c r="U376" i="13"/>
  <c r="H376" i="13"/>
  <c r="F376" i="13"/>
  <c r="Y375" i="13"/>
  <c r="W375" i="13"/>
  <c r="U375" i="13"/>
  <c r="H375" i="13"/>
  <c r="F375" i="13"/>
  <c r="Y374" i="13"/>
  <c r="W374" i="13"/>
  <c r="U374" i="13"/>
  <c r="H374" i="13"/>
  <c r="F374" i="13"/>
  <c r="Y373" i="13"/>
  <c r="W373" i="13"/>
  <c r="U373" i="13"/>
  <c r="H373" i="13"/>
  <c r="F373" i="13"/>
  <c r="AE371" i="13"/>
  <c r="AD371" i="13"/>
  <c r="AC371" i="13"/>
  <c r="AB371" i="13"/>
  <c r="AA371" i="13"/>
  <c r="Z371" i="13"/>
  <c r="X371" i="13"/>
  <c r="Y371" i="13" s="1"/>
  <c r="V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E371" i="13"/>
  <c r="W371" i="13" s="1"/>
  <c r="D371" i="13"/>
  <c r="C371" i="13"/>
  <c r="F371" i="13" s="1"/>
  <c r="Y370" i="13"/>
  <c r="W370" i="13"/>
  <c r="U370" i="13"/>
  <c r="H370" i="13"/>
  <c r="F370" i="13"/>
  <c r="Y369" i="13"/>
  <c r="W369" i="13"/>
  <c r="U369" i="13"/>
  <c r="H369" i="13"/>
  <c r="F369" i="13"/>
  <c r="Y368" i="13"/>
  <c r="W368" i="13"/>
  <c r="U368" i="13"/>
  <c r="H368" i="13"/>
  <c r="F368" i="13"/>
  <c r="Y367" i="13"/>
  <c r="W367" i="13"/>
  <c r="U367" i="13"/>
  <c r="H367" i="13"/>
  <c r="F367" i="13"/>
  <c r="Y366" i="13"/>
  <c r="W366" i="13"/>
  <c r="U366" i="13"/>
  <c r="H366" i="13"/>
  <c r="F366" i="13"/>
  <c r="Y365" i="13"/>
  <c r="W365" i="13"/>
  <c r="U365" i="13"/>
  <c r="H365" i="13"/>
  <c r="F365" i="13"/>
  <c r="Y364" i="13"/>
  <c r="W364" i="13"/>
  <c r="U364" i="13"/>
  <c r="H364" i="13"/>
  <c r="F364" i="13"/>
  <c r="Y363" i="13"/>
  <c r="W363" i="13"/>
  <c r="U363" i="13"/>
  <c r="H363" i="13"/>
  <c r="F363" i="13"/>
  <c r="AE361" i="13"/>
  <c r="AD361" i="13"/>
  <c r="AC361" i="13"/>
  <c r="AB361" i="13"/>
  <c r="AA361" i="13"/>
  <c r="Z361" i="13"/>
  <c r="X361" i="13"/>
  <c r="V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G361" i="13"/>
  <c r="E361" i="13"/>
  <c r="D361" i="13"/>
  <c r="H361" i="13" s="1"/>
  <c r="C361" i="13"/>
  <c r="Y360" i="13"/>
  <c r="W360" i="13"/>
  <c r="U360" i="13"/>
  <c r="H360" i="13"/>
  <c r="F360" i="13"/>
  <c r="Y359" i="13"/>
  <c r="W359" i="13"/>
  <c r="U359" i="13"/>
  <c r="H359" i="13"/>
  <c r="F359" i="13"/>
  <c r="Y358" i="13"/>
  <c r="W358" i="13"/>
  <c r="U358" i="13"/>
  <c r="H358" i="13"/>
  <c r="F358" i="13"/>
  <c r="Y357" i="13"/>
  <c r="W357" i="13"/>
  <c r="U357" i="13"/>
  <c r="H357" i="13"/>
  <c r="F357" i="13"/>
  <c r="Y356" i="13"/>
  <c r="W356" i="13"/>
  <c r="U356" i="13"/>
  <c r="H356" i="13"/>
  <c r="F356" i="13"/>
  <c r="Y355" i="13"/>
  <c r="W355" i="13"/>
  <c r="U355" i="13"/>
  <c r="H355" i="13"/>
  <c r="F355" i="13"/>
  <c r="Y354" i="13"/>
  <c r="W354" i="13"/>
  <c r="U354" i="13"/>
  <c r="H354" i="13"/>
  <c r="F354" i="13"/>
  <c r="Y353" i="13"/>
  <c r="W353" i="13"/>
  <c r="U353" i="13"/>
  <c r="H353" i="13"/>
  <c r="F353" i="13"/>
  <c r="Y352" i="13"/>
  <c r="W352" i="13"/>
  <c r="U352" i="13"/>
  <c r="H352" i="13"/>
  <c r="F352" i="13"/>
  <c r="Y351" i="13"/>
  <c r="W351" i="13"/>
  <c r="U351" i="13"/>
  <c r="H351" i="13"/>
  <c r="F351" i="13"/>
  <c r="Y350" i="13"/>
  <c r="W350" i="13"/>
  <c r="U350" i="13"/>
  <c r="H350" i="13"/>
  <c r="F350" i="13"/>
  <c r="Y349" i="13"/>
  <c r="W349" i="13"/>
  <c r="U349" i="13"/>
  <c r="H349" i="13"/>
  <c r="F349" i="13"/>
  <c r="Y348" i="13"/>
  <c r="W348" i="13"/>
  <c r="U348" i="13"/>
  <c r="H348" i="13"/>
  <c r="F348" i="13"/>
  <c r="Y347" i="13"/>
  <c r="W347" i="13"/>
  <c r="U347" i="13"/>
  <c r="H347" i="13"/>
  <c r="F347" i="13"/>
  <c r="Y346" i="13"/>
  <c r="W346" i="13"/>
  <c r="U346" i="13"/>
  <c r="H346" i="13"/>
  <c r="F346" i="13"/>
  <c r="Y345" i="13"/>
  <c r="W345" i="13"/>
  <c r="U345" i="13"/>
  <c r="H345" i="13"/>
  <c r="F345" i="13"/>
  <c r="Y344" i="13"/>
  <c r="W344" i="13"/>
  <c r="U344" i="13"/>
  <c r="H344" i="13"/>
  <c r="F344" i="13"/>
  <c r="Y343" i="13"/>
  <c r="W343" i="13"/>
  <c r="U343" i="13"/>
  <c r="H343" i="13"/>
  <c r="F343" i="13"/>
  <c r="Y342" i="13"/>
  <c r="W342" i="13"/>
  <c r="U342" i="13"/>
  <c r="H342" i="13"/>
  <c r="F342" i="13"/>
  <c r="Y341" i="13"/>
  <c r="W341" i="13"/>
  <c r="U341" i="13"/>
  <c r="H341" i="13"/>
  <c r="F341" i="13"/>
  <c r="Y340" i="13"/>
  <c r="W340" i="13"/>
  <c r="U340" i="13"/>
  <c r="H340" i="13"/>
  <c r="F340" i="13"/>
  <c r="Y339" i="13"/>
  <c r="W339" i="13"/>
  <c r="U339" i="13"/>
  <c r="H339" i="13"/>
  <c r="F339" i="13"/>
  <c r="AE337" i="13"/>
  <c r="AD337" i="13"/>
  <c r="AC337" i="13"/>
  <c r="AB337" i="13"/>
  <c r="AA337" i="13"/>
  <c r="Z337" i="13"/>
  <c r="X337" i="13"/>
  <c r="V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G337" i="13"/>
  <c r="E337" i="13"/>
  <c r="W337" i="13" s="1"/>
  <c r="D337" i="13"/>
  <c r="C337" i="13"/>
  <c r="F337" i="13" s="1"/>
  <c r="Y336" i="13"/>
  <c r="W336" i="13"/>
  <c r="U336" i="13"/>
  <c r="H336" i="13"/>
  <c r="F336" i="13"/>
  <c r="Y335" i="13"/>
  <c r="W335" i="13"/>
  <c r="U335" i="13"/>
  <c r="H335" i="13"/>
  <c r="F335" i="13"/>
  <c r="Y334" i="13"/>
  <c r="W334" i="13"/>
  <c r="U334" i="13"/>
  <c r="H334" i="13"/>
  <c r="F334" i="13"/>
  <c r="Y333" i="13"/>
  <c r="W333" i="13"/>
  <c r="U333" i="13"/>
  <c r="H333" i="13"/>
  <c r="F333" i="13"/>
  <c r="Y332" i="13"/>
  <c r="W332" i="13"/>
  <c r="U332" i="13"/>
  <c r="H332" i="13"/>
  <c r="F332" i="13"/>
  <c r="AE330" i="13"/>
  <c r="AD330" i="13"/>
  <c r="AC330" i="13"/>
  <c r="AB330" i="13"/>
  <c r="AA330" i="13"/>
  <c r="Z330" i="13"/>
  <c r="X330" i="13"/>
  <c r="V330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G330" i="13"/>
  <c r="E330" i="13"/>
  <c r="D330" i="13"/>
  <c r="H330" i="13" s="1"/>
  <c r="C330" i="13"/>
  <c r="Y329" i="13"/>
  <c r="W329" i="13"/>
  <c r="U329" i="13"/>
  <c r="H329" i="13"/>
  <c r="F329" i="13"/>
  <c r="Y328" i="13"/>
  <c r="W328" i="13"/>
  <c r="U328" i="13"/>
  <c r="H328" i="13"/>
  <c r="F328" i="13"/>
  <c r="Y327" i="13"/>
  <c r="W327" i="13"/>
  <c r="U327" i="13"/>
  <c r="H327" i="13"/>
  <c r="F327" i="13"/>
  <c r="Y326" i="13"/>
  <c r="W326" i="13"/>
  <c r="U326" i="13"/>
  <c r="H326" i="13"/>
  <c r="F326" i="13"/>
  <c r="Y325" i="13"/>
  <c r="W325" i="13"/>
  <c r="U325" i="13"/>
  <c r="H325" i="13"/>
  <c r="F325" i="13"/>
  <c r="Y324" i="13"/>
  <c r="W324" i="13"/>
  <c r="U324" i="13"/>
  <c r="H324" i="13"/>
  <c r="F324" i="13"/>
  <c r="Y323" i="13"/>
  <c r="W323" i="13"/>
  <c r="U323" i="13"/>
  <c r="H323" i="13"/>
  <c r="F323" i="13"/>
  <c r="Y322" i="13"/>
  <c r="W322" i="13"/>
  <c r="U322" i="13"/>
  <c r="H322" i="13"/>
  <c r="F322" i="13"/>
  <c r="Y321" i="13"/>
  <c r="W321" i="13"/>
  <c r="U321" i="13"/>
  <c r="H321" i="13"/>
  <c r="F321" i="13"/>
  <c r="Y320" i="13"/>
  <c r="W320" i="13"/>
  <c r="U320" i="13"/>
  <c r="H320" i="13"/>
  <c r="F320" i="13"/>
  <c r="Y319" i="13"/>
  <c r="W319" i="13"/>
  <c r="U319" i="13"/>
  <c r="H319" i="13"/>
  <c r="F319" i="13"/>
  <c r="Y318" i="13"/>
  <c r="W318" i="13"/>
  <c r="U318" i="13"/>
  <c r="H318" i="13"/>
  <c r="F318" i="13"/>
  <c r="Y317" i="13"/>
  <c r="W317" i="13"/>
  <c r="U317" i="13"/>
  <c r="H317" i="13"/>
  <c r="F317" i="13"/>
  <c r="Y316" i="13"/>
  <c r="W316" i="13"/>
  <c r="U316" i="13"/>
  <c r="H316" i="13"/>
  <c r="F316" i="13"/>
  <c r="AE314" i="13"/>
  <c r="AD314" i="13"/>
  <c r="AC314" i="13"/>
  <c r="AB314" i="13"/>
  <c r="AA314" i="13"/>
  <c r="Z314" i="13"/>
  <c r="X314" i="13"/>
  <c r="Y314" i="13" s="1"/>
  <c r="V314" i="13"/>
  <c r="W314" i="13" s="1"/>
  <c r="T314" i="13"/>
  <c r="S314" i="13"/>
  <c r="R314" i="13"/>
  <c r="Q314" i="13"/>
  <c r="P314" i="13"/>
  <c r="O314" i="13"/>
  <c r="N314" i="13"/>
  <c r="M314" i="13"/>
  <c r="L314" i="13"/>
  <c r="K314" i="13"/>
  <c r="J314" i="13"/>
  <c r="I314" i="13"/>
  <c r="G314" i="13"/>
  <c r="H314" i="13" s="1"/>
  <c r="E314" i="13"/>
  <c r="D314" i="13"/>
  <c r="C314" i="13"/>
  <c r="F314" i="13" s="1"/>
  <c r="Y313" i="13"/>
  <c r="W313" i="13"/>
  <c r="U313" i="13"/>
  <c r="H313" i="13"/>
  <c r="F313" i="13"/>
  <c r="Y312" i="13"/>
  <c r="W312" i="13"/>
  <c r="U312" i="13"/>
  <c r="H312" i="13"/>
  <c r="F312" i="13"/>
  <c r="Y311" i="13"/>
  <c r="W311" i="13"/>
  <c r="U311" i="13"/>
  <c r="H311" i="13"/>
  <c r="F311" i="13"/>
  <c r="Y310" i="13"/>
  <c r="W310" i="13"/>
  <c r="U310" i="13"/>
  <c r="H310" i="13"/>
  <c r="F310" i="13"/>
  <c r="Y309" i="13"/>
  <c r="W309" i="13"/>
  <c r="U309" i="13"/>
  <c r="H309" i="13"/>
  <c r="F309" i="13"/>
  <c r="Y308" i="13"/>
  <c r="W308" i="13"/>
  <c r="U308" i="13"/>
  <c r="H308" i="13"/>
  <c r="F308" i="13"/>
  <c r="Y307" i="13"/>
  <c r="W307" i="13"/>
  <c r="U307" i="13"/>
  <c r="H307" i="13"/>
  <c r="F307" i="13"/>
  <c r="Y306" i="13"/>
  <c r="W306" i="13"/>
  <c r="U306" i="13"/>
  <c r="H306" i="13"/>
  <c r="F306" i="13"/>
  <c r="Y305" i="13"/>
  <c r="W305" i="13"/>
  <c r="U305" i="13"/>
  <c r="H305" i="13"/>
  <c r="F305" i="13"/>
  <c r="Y304" i="13"/>
  <c r="W304" i="13"/>
  <c r="U304" i="13"/>
  <c r="H304" i="13"/>
  <c r="F304" i="13"/>
  <c r="Y303" i="13"/>
  <c r="W303" i="13"/>
  <c r="U303" i="13"/>
  <c r="H303" i="13"/>
  <c r="F303" i="13"/>
  <c r="Y302" i="13"/>
  <c r="W302" i="13"/>
  <c r="U302" i="13"/>
  <c r="H302" i="13"/>
  <c r="F302" i="13"/>
  <c r="Y301" i="13"/>
  <c r="W301" i="13"/>
  <c r="U301" i="13"/>
  <c r="H301" i="13"/>
  <c r="F301" i="13"/>
  <c r="Y300" i="13"/>
  <c r="W300" i="13"/>
  <c r="U300" i="13"/>
  <c r="H300" i="13"/>
  <c r="F300" i="13"/>
  <c r="Y299" i="13"/>
  <c r="W299" i="13"/>
  <c r="U299" i="13"/>
  <c r="H299" i="13"/>
  <c r="F299" i="13"/>
  <c r="Y298" i="13"/>
  <c r="W298" i="13"/>
  <c r="U298" i="13"/>
  <c r="H298" i="13"/>
  <c r="F298" i="13"/>
  <c r="Y297" i="13"/>
  <c r="W297" i="13"/>
  <c r="U297" i="13"/>
  <c r="H297" i="13"/>
  <c r="F297" i="13"/>
  <c r="Y296" i="13"/>
  <c r="W296" i="13"/>
  <c r="U296" i="13"/>
  <c r="H296" i="13"/>
  <c r="F296" i="13"/>
  <c r="Y295" i="13"/>
  <c r="W295" i="13"/>
  <c r="U295" i="13"/>
  <c r="H295" i="13"/>
  <c r="F295" i="13"/>
  <c r="Y294" i="13"/>
  <c r="W294" i="13"/>
  <c r="U294" i="13"/>
  <c r="H294" i="13"/>
  <c r="F294" i="13"/>
  <c r="AE292" i="13"/>
  <c r="AD292" i="13"/>
  <c r="AC292" i="13"/>
  <c r="AB292" i="13"/>
  <c r="AA292" i="13"/>
  <c r="Z292" i="13"/>
  <c r="X292" i="13"/>
  <c r="V292" i="13"/>
  <c r="T292" i="13"/>
  <c r="S292" i="13"/>
  <c r="R292" i="13"/>
  <c r="Q292" i="13"/>
  <c r="P292" i="13"/>
  <c r="O292" i="13"/>
  <c r="U292" i="13" s="1"/>
  <c r="N292" i="13"/>
  <c r="M292" i="13"/>
  <c r="L292" i="13"/>
  <c r="K292" i="13"/>
  <c r="J292" i="13"/>
  <c r="I292" i="13"/>
  <c r="G292" i="13"/>
  <c r="F292" i="13"/>
  <c r="E292" i="13"/>
  <c r="W292" i="13" s="1"/>
  <c r="D292" i="13"/>
  <c r="C292" i="13"/>
  <c r="Y291" i="13"/>
  <c r="W291" i="13"/>
  <c r="U291" i="13"/>
  <c r="H291" i="13"/>
  <c r="F291" i="13"/>
  <c r="Y290" i="13"/>
  <c r="W290" i="13"/>
  <c r="U290" i="13"/>
  <c r="H290" i="13"/>
  <c r="F290" i="13"/>
  <c r="Y289" i="13"/>
  <c r="W289" i="13"/>
  <c r="U289" i="13"/>
  <c r="H289" i="13"/>
  <c r="F289" i="13"/>
  <c r="Y288" i="13"/>
  <c r="W288" i="13"/>
  <c r="U288" i="13"/>
  <c r="H288" i="13"/>
  <c r="F288" i="13"/>
  <c r="Y287" i="13"/>
  <c r="W287" i="13"/>
  <c r="U287" i="13"/>
  <c r="H287" i="13"/>
  <c r="F287" i="13"/>
  <c r="Y286" i="13"/>
  <c r="W286" i="13"/>
  <c r="U286" i="13"/>
  <c r="H286" i="13"/>
  <c r="F286" i="13"/>
  <c r="Y285" i="13"/>
  <c r="W285" i="13"/>
  <c r="U285" i="13"/>
  <c r="H285" i="13"/>
  <c r="F285" i="13"/>
  <c r="Y284" i="13"/>
  <c r="W284" i="13"/>
  <c r="U284" i="13"/>
  <c r="H284" i="13"/>
  <c r="F284" i="13"/>
  <c r="Y283" i="13"/>
  <c r="W283" i="13"/>
  <c r="U283" i="13"/>
  <c r="H283" i="13"/>
  <c r="F283" i="13"/>
  <c r="Y282" i="13"/>
  <c r="W282" i="13"/>
  <c r="U282" i="13"/>
  <c r="H282" i="13"/>
  <c r="F282" i="13"/>
  <c r="Y281" i="13"/>
  <c r="W281" i="13"/>
  <c r="U281" i="13"/>
  <c r="H281" i="13"/>
  <c r="F281" i="13"/>
  <c r="Y280" i="13"/>
  <c r="W280" i="13"/>
  <c r="U280" i="13"/>
  <c r="H280" i="13"/>
  <c r="F280" i="13"/>
  <c r="Y279" i="13"/>
  <c r="W279" i="13"/>
  <c r="U279" i="13"/>
  <c r="H279" i="13"/>
  <c r="F279" i="13"/>
  <c r="Y278" i="13"/>
  <c r="W278" i="13"/>
  <c r="U278" i="13"/>
  <c r="H278" i="13"/>
  <c r="F278" i="13"/>
  <c r="Y277" i="13"/>
  <c r="W277" i="13"/>
  <c r="U277" i="13"/>
  <c r="H277" i="13"/>
  <c r="F277" i="13"/>
  <c r="Y276" i="13"/>
  <c r="W276" i="13"/>
  <c r="U276" i="13"/>
  <c r="H276" i="13"/>
  <c r="F276" i="13"/>
  <c r="Y275" i="13"/>
  <c r="W275" i="13"/>
  <c r="U275" i="13"/>
  <c r="H275" i="13"/>
  <c r="F275" i="13"/>
  <c r="Y274" i="13"/>
  <c r="W274" i="13"/>
  <c r="U274" i="13"/>
  <c r="H274" i="13"/>
  <c r="F274" i="13"/>
  <c r="Y273" i="13"/>
  <c r="W273" i="13"/>
  <c r="U273" i="13"/>
  <c r="H273" i="13"/>
  <c r="F273" i="13"/>
  <c r="Y272" i="13"/>
  <c r="W272" i="13"/>
  <c r="U272" i="13"/>
  <c r="H272" i="13"/>
  <c r="F272" i="13"/>
  <c r="Y271" i="13"/>
  <c r="W271" i="13"/>
  <c r="U271" i="13"/>
  <c r="H271" i="13"/>
  <c r="F271" i="13"/>
  <c r="Y270" i="13"/>
  <c r="W270" i="13"/>
  <c r="U270" i="13"/>
  <c r="H270" i="13"/>
  <c r="F270" i="13"/>
  <c r="Y269" i="13"/>
  <c r="W269" i="13"/>
  <c r="U269" i="13"/>
  <c r="H269" i="13"/>
  <c r="F269" i="13"/>
  <c r="Y268" i="13"/>
  <c r="W268" i="13"/>
  <c r="U268" i="13"/>
  <c r="H268" i="13"/>
  <c r="F268" i="13"/>
  <c r="Y267" i="13"/>
  <c r="W267" i="13"/>
  <c r="U267" i="13"/>
  <c r="H267" i="13"/>
  <c r="F267" i="13"/>
  <c r="Y266" i="13"/>
  <c r="W266" i="13"/>
  <c r="U266" i="13"/>
  <c r="H266" i="13"/>
  <c r="F266" i="13"/>
  <c r="Y265" i="13"/>
  <c r="W265" i="13"/>
  <c r="U265" i="13"/>
  <c r="H265" i="13"/>
  <c r="F265" i="13"/>
  <c r="Y264" i="13"/>
  <c r="W264" i="13"/>
  <c r="U264" i="13"/>
  <c r="H264" i="13"/>
  <c r="F264" i="13"/>
  <c r="Y263" i="13"/>
  <c r="W263" i="13"/>
  <c r="U263" i="13"/>
  <c r="H263" i="13"/>
  <c r="F263" i="13"/>
  <c r="Y262" i="13"/>
  <c r="W262" i="13"/>
  <c r="U262" i="13"/>
  <c r="H262" i="13"/>
  <c r="F262" i="13"/>
  <c r="Y261" i="13"/>
  <c r="W261" i="13"/>
  <c r="U261" i="13"/>
  <c r="H261" i="13"/>
  <c r="F261" i="13"/>
  <c r="Y260" i="13"/>
  <c r="W260" i="13"/>
  <c r="U260" i="13"/>
  <c r="H260" i="13"/>
  <c r="F260" i="13"/>
  <c r="Y259" i="13"/>
  <c r="W259" i="13"/>
  <c r="U259" i="13"/>
  <c r="H259" i="13"/>
  <c r="F259" i="13"/>
  <c r="Y258" i="13"/>
  <c r="W258" i="13"/>
  <c r="U258" i="13"/>
  <c r="H258" i="13"/>
  <c r="F258" i="13"/>
  <c r="Y257" i="13"/>
  <c r="W257" i="13"/>
  <c r="U257" i="13"/>
  <c r="H257" i="13"/>
  <c r="F257" i="13"/>
  <c r="Y256" i="13"/>
  <c r="W256" i="13"/>
  <c r="U256" i="13"/>
  <c r="H256" i="13"/>
  <c r="F256" i="13"/>
  <c r="Y255" i="13"/>
  <c r="W255" i="13"/>
  <c r="U255" i="13"/>
  <c r="H255" i="13"/>
  <c r="F255" i="13"/>
  <c r="Y254" i="13"/>
  <c r="W254" i="13"/>
  <c r="U254" i="13"/>
  <c r="H254" i="13"/>
  <c r="F254" i="13"/>
  <c r="Y253" i="13"/>
  <c r="W253" i="13"/>
  <c r="U253" i="13"/>
  <c r="H253" i="13"/>
  <c r="F253" i="13"/>
  <c r="Y252" i="13"/>
  <c r="W252" i="13"/>
  <c r="U252" i="13"/>
  <c r="H252" i="13"/>
  <c r="F252" i="13"/>
  <c r="Y251" i="13"/>
  <c r="W251" i="13"/>
  <c r="U251" i="13"/>
  <c r="H251" i="13"/>
  <c r="F251" i="13"/>
  <c r="Y250" i="13"/>
  <c r="W250" i="13"/>
  <c r="U250" i="13"/>
  <c r="H250" i="13"/>
  <c r="F250" i="13"/>
  <c r="Y249" i="13"/>
  <c r="W249" i="13"/>
  <c r="U249" i="13"/>
  <c r="H249" i="13"/>
  <c r="F249" i="13"/>
  <c r="Y248" i="13"/>
  <c r="W248" i="13"/>
  <c r="U248" i="13"/>
  <c r="H248" i="13"/>
  <c r="F248" i="13"/>
  <c r="Y247" i="13"/>
  <c r="W247" i="13"/>
  <c r="U247" i="13"/>
  <c r="H247" i="13"/>
  <c r="F247" i="13"/>
  <c r="Y246" i="13"/>
  <c r="W246" i="13"/>
  <c r="U246" i="13"/>
  <c r="H246" i="13"/>
  <c r="F246" i="13"/>
  <c r="Y245" i="13"/>
  <c r="W245" i="13"/>
  <c r="U245" i="13"/>
  <c r="H245" i="13"/>
  <c r="F245" i="13"/>
  <c r="Y244" i="13"/>
  <c r="W244" i="13"/>
  <c r="U244" i="13"/>
  <c r="H244" i="13"/>
  <c r="F244" i="13"/>
  <c r="Y243" i="13"/>
  <c r="W243" i="13"/>
  <c r="U243" i="13"/>
  <c r="H243" i="13"/>
  <c r="F243" i="13"/>
  <c r="AE241" i="13"/>
  <c r="AD241" i="13"/>
  <c r="AC241" i="13"/>
  <c r="AB241" i="13"/>
  <c r="AA241" i="13"/>
  <c r="Z241" i="13"/>
  <c r="X241" i="13"/>
  <c r="V241" i="13"/>
  <c r="W241" i="13" s="1"/>
  <c r="T241" i="13"/>
  <c r="S241" i="13"/>
  <c r="R241" i="13"/>
  <c r="Q241" i="13"/>
  <c r="P241" i="13"/>
  <c r="O241" i="13"/>
  <c r="N241" i="13"/>
  <c r="M241" i="13"/>
  <c r="L241" i="13"/>
  <c r="K241" i="13"/>
  <c r="J241" i="13"/>
  <c r="I241" i="13"/>
  <c r="G241" i="13"/>
  <c r="E241" i="13"/>
  <c r="D241" i="13"/>
  <c r="C241" i="13"/>
  <c r="F241" i="13" s="1"/>
  <c r="Y240" i="13"/>
  <c r="W240" i="13"/>
  <c r="U240" i="13"/>
  <c r="H240" i="13"/>
  <c r="F240" i="13"/>
  <c r="Y239" i="13"/>
  <c r="W239" i="13"/>
  <c r="U239" i="13"/>
  <c r="H239" i="13"/>
  <c r="F239" i="13"/>
  <c r="Y238" i="13"/>
  <c r="W238" i="13"/>
  <c r="U238" i="13"/>
  <c r="H238" i="13"/>
  <c r="F238" i="13"/>
  <c r="Y237" i="13"/>
  <c r="W237" i="13"/>
  <c r="U237" i="13"/>
  <c r="H237" i="13"/>
  <c r="F237" i="13"/>
  <c r="Y236" i="13"/>
  <c r="W236" i="13"/>
  <c r="U236" i="13"/>
  <c r="H236" i="13"/>
  <c r="F236" i="13"/>
  <c r="Y235" i="13"/>
  <c r="W235" i="13"/>
  <c r="U235" i="13"/>
  <c r="H235" i="13"/>
  <c r="F235" i="13"/>
  <c r="Y234" i="13"/>
  <c r="W234" i="13"/>
  <c r="U234" i="13"/>
  <c r="H234" i="13"/>
  <c r="F234" i="13"/>
  <c r="Y233" i="13"/>
  <c r="W233" i="13"/>
  <c r="U233" i="13"/>
  <c r="H233" i="13"/>
  <c r="F233" i="13"/>
  <c r="Y232" i="13"/>
  <c r="W232" i="13"/>
  <c r="U232" i="13"/>
  <c r="H232" i="13"/>
  <c r="F232" i="13"/>
  <c r="Y231" i="13"/>
  <c r="W231" i="13"/>
  <c r="U231" i="13"/>
  <c r="H231" i="13"/>
  <c r="F231" i="13"/>
  <c r="Y230" i="13"/>
  <c r="W230" i="13"/>
  <c r="U230" i="13"/>
  <c r="H230" i="13"/>
  <c r="F230" i="13"/>
  <c r="Y229" i="13"/>
  <c r="W229" i="13"/>
  <c r="U229" i="13"/>
  <c r="H229" i="13"/>
  <c r="F229" i="13"/>
  <c r="Y228" i="13"/>
  <c r="W228" i="13"/>
  <c r="U228" i="13"/>
  <c r="H228" i="13"/>
  <c r="F228" i="13"/>
  <c r="Y227" i="13"/>
  <c r="W227" i="13"/>
  <c r="U227" i="13"/>
  <c r="H227" i="13"/>
  <c r="F227" i="13"/>
  <c r="Y226" i="13"/>
  <c r="W226" i="13"/>
  <c r="U226" i="13"/>
  <c r="H226" i="13"/>
  <c r="F226" i="13"/>
  <c r="Y225" i="13"/>
  <c r="W225" i="13"/>
  <c r="U225" i="13"/>
  <c r="H225" i="13"/>
  <c r="F225" i="13"/>
  <c r="Y224" i="13"/>
  <c r="W224" i="13"/>
  <c r="U224" i="13"/>
  <c r="H224" i="13"/>
  <c r="F224" i="13"/>
  <c r="Y223" i="13"/>
  <c r="W223" i="13"/>
  <c r="U223" i="13"/>
  <c r="H223" i="13"/>
  <c r="F223" i="13"/>
  <c r="Y222" i="13"/>
  <c r="W222" i="13"/>
  <c r="U222" i="13"/>
  <c r="H222" i="13"/>
  <c r="F222" i="13"/>
  <c r="Y221" i="13"/>
  <c r="W221" i="13"/>
  <c r="U221" i="13"/>
  <c r="H221" i="13"/>
  <c r="F221" i="13"/>
  <c r="Y220" i="13"/>
  <c r="W220" i="13"/>
  <c r="U220" i="13"/>
  <c r="H220" i="13"/>
  <c r="F220" i="13"/>
  <c r="Y219" i="13"/>
  <c r="W219" i="13"/>
  <c r="U219" i="13"/>
  <c r="H219" i="13"/>
  <c r="F219" i="13"/>
  <c r="Y218" i="13"/>
  <c r="W218" i="13"/>
  <c r="U218" i="13"/>
  <c r="H218" i="13"/>
  <c r="F218" i="13"/>
  <c r="Y217" i="13"/>
  <c r="W217" i="13"/>
  <c r="U217" i="13"/>
  <c r="H217" i="13"/>
  <c r="F217" i="13"/>
  <c r="Y216" i="13"/>
  <c r="W216" i="13"/>
  <c r="U216" i="13"/>
  <c r="H216" i="13"/>
  <c r="F216" i="13"/>
  <c r="Y215" i="13"/>
  <c r="W215" i="13"/>
  <c r="U215" i="13"/>
  <c r="H215" i="13"/>
  <c r="F215" i="13"/>
  <c r="Y214" i="13"/>
  <c r="W214" i="13"/>
  <c r="U214" i="13"/>
  <c r="H214" i="13"/>
  <c r="F214" i="13"/>
  <c r="Y213" i="13"/>
  <c r="W213" i="13"/>
  <c r="U213" i="13"/>
  <c r="H213" i="13"/>
  <c r="F213" i="13"/>
  <c r="Y212" i="13"/>
  <c r="W212" i="13"/>
  <c r="U212" i="13"/>
  <c r="H212" i="13"/>
  <c r="F212" i="13"/>
  <c r="AE210" i="13"/>
  <c r="AD210" i="13"/>
  <c r="AC210" i="13"/>
  <c r="AB210" i="13"/>
  <c r="AA210" i="13"/>
  <c r="Z210" i="13"/>
  <c r="X210" i="13"/>
  <c r="Y210" i="13" s="1"/>
  <c r="V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G210" i="13"/>
  <c r="E210" i="13"/>
  <c r="F210" i="13" s="1"/>
  <c r="D210" i="13"/>
  <c r="H210" i="13" s="1"/>
  <c r="C210" i="13"/>
  <c r="Y209" i="13"/>
  <c r="W209" i="13"/>
  <c r="U209" i="13"/>
  <c r="H209" i="13"/>
  <c r="F209" i="13"/>
  <c r="Y208" i="13"/>
  <c r="W208" i="13"/>
  <c r="U208" i="13"/>
  <c r="H208" i="13"/>
  <c r="F208" i="13"/>
  <c r="Y207" i="13"/>
  <c r="W207" i="13"/>
  <c r="U207" i="13"/>
  <c r="H207" i="13"/>
  <c r="F207" i="13"/>
  <c r="Y206" i="13"/>
  <c r="W206" i="13"/>
  <c r="U206" i="13"/>
  <c r="H206" i="13"/>
  <c r="F206" i="13"/>
  <c r="Y205" i="13"/>
  <c r="W205" i="13"/>
  <c r="U205" i="13"/>
  <c r="H205" i="13"/>
  <c r="F205" i="13"/>
  <c r="Y204" i="13"/>
  <c r="W204" i="13"/>
  <c r="U204" i="13"/>
  <c r="H204" i="13"/>
  <c r="F204" i="13"/>
  <c r="Y203" i="13"/>
  <c r="W203" i="13"/>
  <c r="U203" i="13"/>
  <c r="H203" i="13"/>
  <c r="F203" i="13"/>
  <c r="Y202" i="13"/>
  <c r="W202" i="13"/>
  <c r="U202" i="13"/>
  <c r="H202" i="13"/>
  <c r="F202" i="13"/>
  <c r="Y201" i="13"/>
  <c r="W201" i="13"/>
  <c r="U201" i="13"/>
  <c r="H201" i="13"/>
  <c r="F201" i="13"/>
  <c r="Y200" i="13"/>
  <c r="W200" i="13"/>
  <c r="U200" i="13"/>
  <c r="H200" i="13"/>
  <c r="F200" i="13"/>
  <c r="Y199" i="13"/>
  <c r="W199" i="13"/>
  <c r="U199" i="13"/>
  <c r="H199" i="13"/>
  <c r="F199" i="13"/>
  <c r="Y198" i="13"/>
  <c r="W198" i="13"/>
  <c r="U198" i="13"/>
  <c r="H198" i="13"/>
  <c r="F198" i="13"/>
  <c r="Y197" i="13"/>
  <c r="W197" i="13"/>
  <c r="U197" i="13"/>
  <c r="H197" i="13"/>
  <c r="F197" i="13"/>
  <c r="Y196" i="13"/>
  <c r="W196" i="13"/>
  <c r="U196" i="13"/>
  <c r="H196" i="13"/>
  <c r="F196" i="13"/>
  <c r="Y195" i="13"/>
  <c r="W195" i="13"/>
  <c r="U195" i="13"/>
  <c r="U210" i="13" s="1"/>
  <c r="H195" i="13"/>
  <c r="F195" i="13"/>
  <c r="AE193" i="13"/>
  <c r="AD193" i="13"/>
  <c r="AC193" i="13"/>
  <c r="AB193" i="13"/>
  <c r="AA193" i="13"/>
  <c r="Z193" i="13"/>
  <c r="X193" i="13"/>
  <c r="V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G193" i="13"/>
  <c r="E193" i="13"/>
  <c r="W193" i="13" s="1"/>
  <c r="D193" i="13"/>
  <c r="C193" i="13"/>
  <c r="Y192" i="13"/>
  <c r="W192" i="13"/>
  <c r="U192" i="13"/>
  <c r="H192" i="13"/>
  <c r="F192" i="13"/>
  <c r="Y191" i="13"/>
  <c r="W191" i="13"/>
  <c r="U191" i="13"/>
  <c r="H191" i="13"/>
  <c r="F191" i="13"/>
  <c r="Y190" i="13"/>
  <c r="W190" i="13"/>
  <c r="U190" i="13"/>
  <c r="H190" i="13"/>
  <c r="F190" i="13"/>
  <c r="Y189" i="13"/>
  <c r="W189" i="13"/>
  <c r="U189" i="13"/>
  <c r="H189" i="13"/>
  <c r="F189" i="13"/>
  <c r="Y188" i="13"/>
  <c r="W188" i="13"/>
  <c r="U188" i="13"/>
  <c r="H188" i="13"/>
  <c r="F188" i="13"/>
  <c r="Y187" i="13"/>
  <c r="W187" i="13"/>
  <c r="U187" i="13"/>
  <c r="H187" i="13"/>
  <c r="F187" i="13"/>
  <c r="Y186" i="13"/>
  <c r="W186" i="13"/>
  <c r="U186" i="13"/>
  <c r="H186" i="13"/>
  <c r="F186" i="13"/>
  <c r="Y185" i="13"/>
  <c r="W185" i="13"/>
  <c r="U185" i="13"/>
  <c r="H185" i="13"/>
  <c r="F185" i="13"/>
  <c r="Y184" i="13"/>
  <c r="W184" i="13"/>
  <c r="U184" i="13"/>
  <c r="H184" i="13"/>
  <c r="F184" i="13"/>
  <c r="Y183" i="13"/>
  <c r="W183" i="13"/>
  <c r="U183" i="13"/>
  <c r="H183" i="13"/>
  <c r="F183" i="13"/>
  <c r="AE181" i="13"/>
  <c r="AD181" i="13"/>
  <c r="AC181" i="13"/>
  <c r="AB181" i="13"/>
  <c r="AA181" i="13"/>
  <c r="Z181" i="13"/>
  <c r="X181" i="13"/>
  <c r="Y181" i="13" s="1"/>
  <c r="V181" i="13"/>
  <c r="W181" i="13" s="1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G181" i="13"/>
  <c r="E181" i="13"/>
  <c r="F181" i="13" s="1"/>
  <c r="D181" i="13"/>
  <c r="C181" i="13"/>
  <c r="Y180" i="13"/>
  <c r="W180" i="13"/>
  <c r="U180" i="13"/>
  <c r="H180" i="13"/>
  <c r="F180" i="13"/>
  <c r="Y179" i="13"/>
  <c r="W179" i="13"/>
  <c r="U179" i="13"/>
  <c r="H179" i="13"/>
  <c r="F179" i="13"/>
  <c r="Y178" i="13"/>
  <c r="W178" i="13"/>
  <c r="U178" i="13"/>
  <c r="H178" i="13"/>
  <c r="F178" i="13"/>
  <c r="Y177" i="13"/>
  <c r="W177" i="13"/>
  <c r="U177" i="13"/>
  <c r="H177" i="13"/>
  <c r="F177" i="13"/>
  <c r="Y176" i="13"/>
  <c r="W176" i="13"/>
  <c r="U176" i="13"/>
  <c r="H176" i="13"/>
  <c r="F176" i="13"/>
  <c r="Y175" i="13"/>
  <c r="W175" i="13"/>
  <c r="U175" i="13"/>
  <c r="H175" i="13"/>
  <c r="F175" i="13"/>
  <c r="Y174" i="13"/>
  <c r="W174" i="13"/>
  <c r="U174" i="13"/>
  <c r="H174" i="13"/>
  <c r="F174" i="13"/>
  <c r="Y173" i="13"/>
  <c r="W173" i="13"/>
  <c r="U173" i="13"/>
  <c r="H173" i="13"/>
  <c r="F173" i="13"/>
  <c r="Y172" i="13"/>
  <c r="W172" i="13"/>
  <c r="U172" i="13"/>
  <c r="H172" i="13"/>
  <c r="F172" i="13"/>
  <c r="Y171" i="13"/>
  <c r="W171" i="13"/>
  <c r="U171" i="13"/>
  <c r="H171" i="13"/>
  <c r="F171" i="13"/>
  <c r="Y170" i="13"/>
  <c r="W170" i="13"/>
  <c r="U170" i="13"/>
  <c r="H170" i="13"/>
  <c r="F170" i="13"/>
  <c r="Y169" i="13"/>
  <c r="W169" i="13"/>
  <c r="U169" i="13"/>
  <c r="H169" i="13"/>
  <c r="F169" i="13"/>
  <c r="Y168" i="13"/>
  <c r="W168" i="13"/>
  <c r="U168" i="13"/>
  <c r="H168" i="13"/>
  <c r="F168" i="13"/>
  <c r="AE166" i="13"/>
  <c r="AD166" i="13"/>
  <c r="AC166" i="13"/>
  <c r="AB166" i="13"/>
  <c r="AA166" i="13"/>
  <c r="Z166" i="13"/>
  <c r="X166" i="13"/>
  <c r="V166" i="13"/>
  <c r="W166" i="13" s="1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G166" i="13"/>
  <c r="E166" i="13"/>
  <c r="F166" i="13" s="1"/>
  <c r="D166" i="13"/>
  <c r="C166" i="13"/>
  <c r="Y165" i="13"/>
  <c r="W165" i="13"/>
  <c r="U165" i="13"/>
  <c r="F165" i="13"/>
  <c r="Y164" i="13"/>
  <c r="W164" i="13"/>
  <c r="U164" i="13"/>
  <c r="F164" i="13"/>
  <c r="Y163" i="13"/>
  <c r="W163" i="13"/>
  <c r="U163" i="13"/>
  <c r="F163" i="13"/>
  <c r="Y162" i="13"/>
  <c r="W162" i="13"/>
  <c r="U162" i="13"/>
  <c r="F162" i="13"/>
  <c r="Y161" i="13"/>
  <c r="W161" i="13"/>
  <c r="U161" i="13"/>
  <c r="F161" i="13"/>
  <c r="AE159" i="13"/>
  <c r="AD159" i="13"/>
  <c r="AC159" i="13"/>
  <c r="AB159" i="13"/>
  <c r="AA159" i="13"/>
  <c r="Z159" i="13"/>
  <c r="X159" i="13"/>
  <c r="V159" i="13"/>
  <c r="T159" i="13"/>
  <c r="S159" i="13"/>
  <c r="R159" i="13"/>
  <c r="Q159" i="13"/>
  <c r="P159" i="13"/>
  <c r="O159" i="13"/>
  <c r="U159" i="13" s="1"/>
  <c r="N159" i="13"/>
  <c r="M159" i="13"/>
  <c r="L159" i="13"/>
  <c r="K159" i="13"/>
  <c r="J159" i="13"/>
  <c r="I159" i="13"/>
  <c r="G159" i="13"/>
  <c r="H159" i="13" s="1"/>
  <c r="E159" i="13"/>
  <c r="F159" i="13" s="1"/>
  <c r="D159" i="13"/>
  <c r="C159" i="13"/>
  <c r="Y158" i="13"/>
  <c r="W158" i="13"/>
  <c r="U158" i="13"/>
  <c r="H158" i="13"/>
  <c r="F158" i="13"/>
  <c r="Y157" i="13"/>
  <c r="W157" i="13"/>
  <c r="U157" i="13"/>
  <c r="H157" i="13"/>
  <c r="F157" i="13"/>
  <c r="Y156" i="13"/>
  <c r="W156" i="13"/>
  <c r="U156" i="13"/>
  <c r="H156" i="13"/>
  <c r="F156" i="13"/>
  <c r="Y155" i="13"/>
  <c r="W155" i="13"/>
  <c r="U155" i="13"/>
  <c r="H155" i="13"/>
  <c r="F155" i="13"/>
  <c r="Y154" i="13"/>
  <c r="W154" i="13"/>
  <c r="U154" i="13"/>
  <c r="H154" i="13"/>
  <c r="F154" i="13"/>
  <c r="Y153" i="13"/>
  <c r="W153" i="13"/>
  <c r="U153" i="13"/>
  <c r="H153" i="13"/>
  <c r="F153" i="13"/>
  <c r="Y152" i="13"/>
  <c r="W152" i="13"/>
  <c r="U152" i="13"/>
  <c r="H152" i="13"/>
  <c r="F152" i="13"/>
  <c r="Y151" i="13"/>
  <c r="W151" i="13"/>
  <c r="U151" i="13"/>
  <c r="H151" i="13"/>
  <c r="F151" i="13"/>
  <c r="Y150" i="13"/>
  <c r="W150" i="13"/>
  <c r="U150" i="13"/>
  <c r="H150" i="13"/>
  <c r="F150" i="13"/>
  <c r="Y149" i="13"/>
  <c r="W149" i="13"/>
  <c r="U149" i="13"/>
  <c r="H149" i="13"/>
  <c r="F149" i="13"/>
  <c r="Y148" i="13"/>
  <c r="W148" i="13"/>
  <c r="U148" i="13"/>
  <c r="H148" i="13"/>
  <c r="F148" i="13"/>
  <c r="Y147" i="13"/>
  <c r="W147" i="13"/>
  <c r="U147" i="13"/>
  <c r="H147" i="13"/>
  <c r="F147" i="13"/>
  <c r="Y146" i="13"/>
  <c r="W146" i="13"/>
  <c r="U146" i="13"/>
  <c r="H146" i="13"/>
  <c r="F146" i="13"/>
  <c r="Y145" i="13"/>
  <c r="W145" i="13"/>
  <c r="U145" i="13"/>
  <c r="H145" i="13"/>
  <c r="F145" i="13"/>
  <c r="Y144" i="13"/>
  <c r="W144" i="13"/>
  <c r="U144" i="13"/>
  <c r="H144" i="13"/>
  <c r="F144" i="13"/>
  <c r="Y143" i="13"/>
  <c r="W143" i="13"/>
  <c r="U143" i="13"/>
  <c r="H143" i="13"/>
  <c r="F143" i="13"/>
  <c r="Y142" i="13"/>
  <c r="W142" i="13"/>
  <c r="U142" i="13"/>
  <c r="H142" i="13"/>
  <c r="F142" i="13"/>
  <c r="Y141" i="13"/>
  <c r="W141" i="13"/>
  <c r="U141" i="13"/>
  <c r="H141" i="13"/>
  <c r="F141" i="13"/>
  <c r="Y140" i="13"/>
  <c r="W140" i="13"/>
  <c r="U140" i="13"/>
  <c r="H140" i="13"/>
  <c r="F140" i="13"/>
  <c r="AE138" i="13"/>
  <c r="AD138" i="13"/>
  <c r="AC138" i="13"/>
  <c r="AB138" i="13"/>
  <c r="AA138" i="13"/>
  <c r="Z138" i="13"/>
  <c r="X138" i="13"/>
  <c r="V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G138" i="13"/>
  <c r="E138" i="13"/>
  <c r="F138" i="13" s="1"/>
  <c r="D138" i="13"/>
  <c r="C138" i="13"/>
  <c r="Y137" i="13"/>
  <c r="W137" i="13"/>
  <c r="U137" i="13"/>
  <c r="H137" i="13"/>
  <c r="F137" i="13"/>
  <c r="Y136" i="13"/>
  <c r="W136" i="13"/>
  <c r="U136" i="13"/>
  <c r="H136" i="13"/>
  <c r="F136" i="13"/>
  <c r="Y135" i="13"/>
  <c r="W135" i="13"/>
  <c r="U135" i="13"/>
  <c r="H135" i="13"/>
  <c r="F135" i="13"/>
  <c r="Y134" i="13"/>
  <c r="W134" i="13"/>
  <c r="U134" i="13"/>
  <c r="H134" i="13"/>
  <c r="F134" i="13"/>
  <c r="Y133" i="13"/>
  <c r="W133" i="13"/>
  <c r="U133" i="13"/>
  <c r="H133" i="13"/>
  <c r="F133" i="13"/>
  <c r="Y132" i="13"/>
  <c r="W132" i="13"/>
  <c r="U132" i="13"/>
  <c r="H132" i="13"/>
  <c r="F132" i="13"/>
  <c r="Y131" i="13"/>
  <c r="W131" i="13"/>
  <c r="U131" i="13"/>
  <c r="H131" i="13"/>
  <c r="F131" i="13"/>
  <c r="Y130" i="13"/>
  <c r="W130" i="13"/>
  <c r="U130" i="13"/>
  <c r="H130" i="13"/>
  <c r="F130" i="13"/>
  <c r="Y129" i="13"/>
  <c r="W129" i="13"/>
  <c r="U129" i="13"/>
  <c r="H129" i="13"/>
  <c r="F129" i="13"/>
  <c r="Y128" i="13"/>
  <c r="W128" i="13"/>
  <c r="U128" i="13"/>
  <c r="H128" i="13"/>
  <c r="F128" i="13"/>
  <c r="Y127" i="13"/>
  <c r="W127" i="13"/>
  <c r="U127" i="13"/>
  <c r="H127" i="13"/>
  <c r="F127" i="13"/>
  <c r="Y126" i="13"/>
  <c r="W126" i="13"/>
  <c r="U126" i="13"/>
  <c r="H126" i="13"/>
  <c r="F126" i="13"/>
  <c r="Y125" i="13"/>
  <c r="W125" i="13"/>
  <c r="U125" i="13"/>
  <c r="H125" i="13"/>
  <c r="F125" i="13"/>
  <c r="Y124" i="13"/>
  <c r="W124" i="13"/>
  <c r="U124" i="13"/>
  <c r="H124" i="13"/>
  <c r="F124" i="13"/>
  <c r="Y123" i="13"/>
  <c r="W123" i="13"/>
  <c r="U123" i="13"/>
  <c r="H123" i="13"/>
  <c r="F123" i="13"/>
  <c r="Y122" i="13"/>
  <c r="W122" i="13"/>
  <c r="U122" i="13"/>
  <c r="H122" i="13"/>
  <c r="F122" i="13"/>
  <c r="Y121" i="13"/>
  <c r="W121" i="13"/>
  <c r="U121" i="13"/>
  <c r="H121" i="13"/>
  <c r="F121" i="13"/>
  <c r="Y120" i="13"/>
  <c r="W120" i="13"/>
  <c r="U120" i="13"/>
  <c r="H120" i="13"/>
  <c r="F120" i="13"/>
  <c r="Y119" i="13"/>
  <c r="W119" i="13"/>
  <c r="U119" i="13"/>
  <c r="H119" i="13"/>
  <c r="F119" i="13"/>
  <c r="Y118" i="13"/>
  <c r="W118" i="13"/>
  <c r="U118" i="13"/>
  <c r="H118" i="13"/>
  <c r="F118" i="13"/>
  <c r="AE116" i="13"/>
  <c r="AD116" i="13"/>
  <c r="AC116" i="13"/>
  <c r="AB116" i="13"/>
  <c r="AA116" i="13"/>
  <c r="Z116" i="13"/>
  <c r="X116" i="13"/>
  <c r="V116" i="13"/>
  <c r="T116" i="13"/>
  <c r="S116" i="13"/>
  <c r="R116" i="13"/>
  <c r="Q116" i="13"/>
  <c r="P116" i="13"/>
  <c r="O116" i="13"/>
  <c r="U116" i="13" s="1"/>
  <c r="N116" i="13"/>
  <c r="M116" i="13"/>
  <c r="L116" i="13"/>
  <c r="K116" i="13"/>
  <c r="J116" i="13"/>
  <c r="I116" i="13"/>
  <c r="G116" i="13"/>
  <c r="F116" i="13"/>
  <c r="E116" i="13"/>
  <c r="D116" i="13"/>
  <c r="C116" i="13"/>
  <c r="Y115" i="13"/>
  <c r="W115" i="13"/>
  <c r="U115" i="13"/>
  <c r="H115" i="13"/>
  <c r="F115" i="13"/>
  <c r="Y114" i="13"/>
  <c r="W114" i="13"/>
  <c r="U114" i="13"/>
  <c r="H114" i="13"/>
  <c r="F114" i="13"/>
  <c r="Y113" i="13"/>
  <c r="W113" i="13"/>
  <c r="U113" i="13"/>
  <c r="H113" i="13"/>
  <c r="F113" i="13"/>
  <c r="Y112" i="13"/>
  <c r="W112" i="13"/>
  <c r="U112" i="13"/>
  <c r="H112" i="13"/>
  <c r="F112" i="13"/>
  <c r="Y111" i="13"/>
  <c r="W111" i="13"/>
  <c r="U111" i="13"/>
  <c r="H111" i="13"/>
  <c r="F111" i="13"/>
  <c r="Y110" i="13"/>
  <c r="W110" i="13"/>
  <c r="U110" i="13"/>
  <c r="H110" i="13"/>
  <c r="F110" i="13"/>
  <c r="Y109" i="13"/>
  <c r="W109" i="13"/>
  <c r="U109" i="13"/>
  <c r="H109" i="13"/>
  <c r="F109" i="13"/>
  <c r="Y108" i="13"/>
  <c r="W108" i="13"/>
  <c r="U108" i="13"/>
  <c r="H108" i="13"/>
  <c r="F108" i="13"/>
  <c r="Y107" i="13"/>
  <c r="W107" i="13"/>
  <c r="U107" i="13"/>
  <c r="H107" i="13"/>
  <c r="F107" i="13"/>
  <c r="Y106" i="13"/>
  <c r="W106" i="13"/>
  <c r="U106" i="13"/>
  <c r="H106" i="13"/>
  <c r="F106" i="13"/>
  <c r="AE104" i="13"/>
  <c r="AD104" i="13"/>
  <c r="AC104" i="13"/>
  <c r="AB104" i="13"/>
  <c r="AA104" i="13"/>
  <c r="Z104" i="13"/>
  <c r="X104" i="13"/>
  <c r="V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G104" i="13"/>
  <c r="H104" i="13" s="1"/>
  <c r="E104" i="13"/>
  <c r="Y104" i="13" s="1"/>
  <c r="D104" i="13"/>
  <c r="C104" i="13"/>
  <c r="Y103" i="13"/>
  <c r="W103" i="13"/>
  <c r="U103" i="13"/>
  <c r="H103" i="13"/>
  <c r="F103" i="13"/>
  <c r="Y102" i="13"/>
  <c r="W102" i="13"/>
  <c r="U102" i="13"/>
  <c r="H102" i="13"/>
  <c r="F102" i="13"/>
  <c r="Y101" i="13"/>
  <c r="W101" i="13"/>
  <c r="U101" i="13"/>
  <c r="H101" i="13"/>
  <c r="F101" i="13"/>
  <c r="Y100" i="13"/>
  <c r="W100" i="13"/>
  <c r="U100" i="13"/>
  <c r="H100" i="13"/>
  <c r="F100" i="13"/>
  <c r="Y99" i="13"/>
  <c r="W99" i="13"/>
  <c r="U99" i="13"/>
  <c r="H99" i="13"/>
  <c r="F99" i="13"/>
  <c r="Y98" i="13"/>
  <c r="W98" i="13"/>
  <c r="U98" i="13"/>
  <c r="H98" i="13"/>
  <c r="F98" i="13"/>
  <c r="Y97" i="13"/>
  <c r="W97" i="13"/>
  <c r="U97" i="13"/>
  <c r="H97" i="13"/>
  <c r="F97" i="13"/>
  <c r="AE95" i="13"/>
  <c r="AD95" i="13"/>
  <c r="AC95" i="13"/>
  <c r="AB95" i="13"/>
  <c r="AA95" i="13"/>
  <c r="Z95" i="13"/>
  <c r="X95" i="13"/>
  <c r="V95" i="13"/>
  <c r="V692" i="13" s="1"/>
  <c r="T95" i="13"/>
  <c r="S95" i="13"/>
  <c r="R95" i="13"/>
  <c r="Q95" i="13"/>
  <c r="P95" i="13"/>
  <c r="O95" i="13"/>
  <c r="N95" i="13"/>
  <c r="M95" i="13"/>
  <c r="L95" i="13"/>
  <c r="K95" i="13"/>
  <c r="J95" i="13"/>
  <c r="I95" i="13"/>
  <c r="G95" i="13"/>
  <c r="H95" i="13" s="1"/>
  <c r="E95" i="13"/>
  <c r="D95" i="13"/>
  <c r="C95" i="13"/>
  <c r="Y94" i="13"/>
  <c r="W94" i="13"/>
  <c r="U94" i="13"/>
  <c r="H94" i="13"/>
  <c r="F94" i="13"/>
  <c r="Y93" i="13"/>
  <c r="W93" i="13"/>
  <c r="U93" i="13"/>
  <c r="H93" i="13"/>
  <c r="F93" i="13"/>
  <c r="Y92" i="13"/>
  <c r="W92" i="13"/>
  <c r="U92" i="13"/>
  <c r="H92" i="13"/>
  <c r="F92" i="13"/>
  <c r="Y91" i="13"/>
  <c r="W91" i="13"/>
  <c r="U91" i="13"/>
  <c r="H91" i="13"/>
  <c r="F91" i="13"/>
  <c r="Y90" i="13"/>
  <c r="W90" i="13"/>
  <c r="U90" i="13"/>
  <c r="H90" i="13"/>
  <c r="F90" i="13"/>
  <c r="Y89" i="13"/>
  <c r="W89" i="13"/>
  <c r="U89" i="13"/>
  <c r="H89" i="13"/>
  <c r="F89" i="13"/>
  <c r="Y88" i="13"/>
  <c r="W88" i="13"/>
  <c r="U88" i="13"/>
  <c r="H88" i="13"/>
  <c r="F88" i="13"/>
  <c r="Y87" i="13"/>
  <c r="W87" i="13"/>
  <c r="U87" i="13"/>
  <c r="H87" i="13"/>
  <c r="F87" i="13"/>
  <c r="Y86" i="13"/>
  <c r="W86" i="13"/>
  <c r="U86" i="13"/>
  <c r="H86" i="13"/>
  <c r="F86" i="13"/>
  <c r="Y85" i="13"/>
  <c r="W85" i="13"/>
  <c r="U85" i="13"/>
  <c r="H85" i="13"/>
  <c r="F85" i="13"/>
  <c r="Y84" i="13"/>
  <c r="W84" i="13"/>
  <c r="U84" i="13"/>
  <c r="H84" i="13"/>
  <c r="F84" i="13"/>
  <c r="Y83" i="13"/>
  <c r="W83" i="13"/>
  <c r="U83" i="13"/>
  <c r="H83" i="13"/>
  <c r="F83" i="13"/>
  <c r="Y82" i="13"/>
  <c r="W82" i="13"/>
  <c r="U82" i="13"/>
  <c r="H82" i="13"/>
  <c r="F82" i="13"/>
  <c r="Y81" i="13"/>
  <c r="W81" i="13"/>
  <c r="U81" i="13"/>
  <c r="H81" i="13"/>
  <c r="F81" i="13"/>
  <c r="Y80" i="13"/>
  <c r="W80" i="13"/>
  <c r="U80" i="13"/>
  <c r="H80" i="13"/>
  <c r="F80" i="13"/>
  <c r="Y79" i="13"/>
  <c r="W79" i="13"/>
  <c r="U79" i="13"/>
  <c r="H79" i="13"/>
  <c r="F79" i="13"/>
  <c r="Y78" i="13"/>
  <c r="W78" i="13"/>
  <c r="U78" i="13"/>
  <c r="H78" i="13"/>
  <c r="F78" i="13"/>
  <c r="Y77" i="13"/>
  <c r="W77" i="13"/>
  <c r="U77" i="13"/>
  <c r="H77" i="13"/>
  <c r="F77" i="13"/>
  <c r="Y76" i="13"/>
  <c r="W76" i="13"/>
  <c r="U76" i="13"/>
  <c r="H76" i="13"/>
  <c r="F76" i="13"/>
  <c r="Y75" i="13"/>
  <c r="W75" i="13"/>
  <c r="U75" i="13"/>
  <c r="H75" i="13"/>
  <c r="F75" i="13"/>
  <c r="Y74" i="13"/>
  <c r="W74" i="13"/>
  <c r="U74" i="13"/>
  <c r="H74" i="13"/>
  <c r="F74" i="13"/>
  <c r="Y73" i="13"/>
  <c r="W73" i="13"/>
  <c r="U73" i="13"/>
  <c r="H73" i="13"/>
  <c r="F73" i="13"/>
  <c r="Y72" i="13"/>
  <c r="W72" i="13"/>
  <c r="U72" i="13"/>
  <c r="H72" i="13"/>
  <c r="F72" i="13"/>
  <c r="Y71" i="13"/>
  <c r="W71" i="13"/>
  <c r="U71" i="13"/>
  <c r="H71" i="13"/>
  <c r="F71" i="13"/>
  <c r="Y70" i="13"/>
  <c r="W70" i="13"/>
  <c r="U70" i="13"/>
  <c r="H70" i="13"/>
  <c r="F70" i="13"/>
  <c r="Y69" i="13"/>
  <c r="W69" i="13"/>
  <c r="U69" i="13"/>
  <c r="H69" i="13"/>
  <c r="F69" i="13"/>
  <c r="Y68" i="13"/>
  <c r="W68" i="13"/>
  <c r="U68" i="13"/>
  <c r="H68" i="13"/>
  <c r="F68" i="13"/>
  <c r="Y67" i="13"/>
  <c r="W67" i="13"/>
  <c r="U67" i="13"/>
  <c r="H67" i="13"/>
  <c r="F67" i="13"/>
  <c r="Y66" i="13"/>
  <c r="W66" i="13"/>
  <c r="U66" i="13"/>
  <c r="H66" i="13"/>
  <c r="F66" i="13"/>
  <c r="Y65" i="13"/>
  <c r="W65" i="13"/>
  <c r="U65" i="13"/>
  <c r="H65" i="13"/>
  <c r="F65" i="13"/>
  <c r="Y64" i="13"/>
  <c r="W64" i="13"/>
  <c r="U64" i="13"/>
  <c r="H64" i="13"/>
  <c r="F64" i="13"/>
  <c r="Y63" i="13"/>
  <c r="W63" i="13"/>
  <c r="U63" i="13"/>
  <c r="H63" i="13"/>
  <c r="F63" i="13"/>
  <c r="Y62" i="13"/>
  <c r="W62" i="13"/>
  <c r="U62" i="13"/>
  <c r="H62" i="13"/>
  <c r="F62" i="13"/>
  <c r="Y61" i="13"/>
  <c r="W61" i="13"/>
  <c r="U61" i="13"/>
  <c r="H61" i="13"/>
  <c r="F61" i="13"/>
  <c r="Y60" i="13"/>
  <c r="W60" i="13"/>
  <c r="U60" i="13"/>
  <c r="H60" i="13"/>
  <c r="F60" i="13"/>
  <c r="Y59" i="13"/>
  <c r="W59" i="13"/>
  <c r="U59" i="13"/>
  <c r="H59" i="13"/>
  <c r="F59" i="13"/>
  <c r="Y58" i="13"/>
  <c r="W58" i="13"/>
  <c r="U58" i="13"/>
  <c r="H58" i="13"/>
  <c r="F58" i="13"/>
  <c r="Y57" i="13"/>
  <c r="W57" i="13"/>
  <c r="U57" i="13"/>
  <c r="H57" i="13"/>
  <c r="F57" i="13"/>
  <c r="Y56" i="13"/>
  <c r="W56" i="13"/>
  <c r="U56" i="13"/>
  <c r="H56" i="13"/>
  <c r="F56" i="13"/>
  <c r="Y55" i="13"/>
  <c r="W55" i="13"/>
  <c r="U55" i="13"/>
  <c r="H55" i="13"/>
  <c r="F55" i="13"/>
  <c r="Y54" i="13"/>
  <c r="W54" i="13"/>
  <c r="U54" i="13"/>
  <c r="H54" i="13"/>
  <c r="F54" i="13"/>
  <c r="Y53" i="13"/>
  <c r="W53" i="13"/>
  <c r="U53" i="13"/>
  <c r="H53" i="13"/>
  <c r="F53" i="13"/>
  <c r="Y52" i="13"/>
  <c r="W52" i="13"/>
  <c r="U52" i="13"/>
  <c r="H52" i="13"/>
  <c r="F52" i="13"/>
  <c r="Y51" i="13"/>
  <c r="W51" i="13"/>
  <c r="U51" i="13"/>
  <c r="H51" i="13"/>
  <c r="F51" i="13"/>
  <c r="Y50" i="13"/>
  <c r="W50" i="13"/>
  <c r="U50" i="13"/>
  <c r="H50" i="13"/>
  <c r="F50" i="13"/>
  <c r="Y49" i="13"/>
  <c r="W49" i="13"/>
  <c r="U49" i="13"/>
  <c r="H49" i="13"/>
  <c r="F49" i="13"/>
  <c r="Y48" i="13"/>
  <c r="W48" i="13"/>
  <c r="U48" i="13"/>
  <c r="H48" i="13"/>
  <c r="F48" i="13"/>
  <c r="Y47" i="13"/>
  <c r="W47" i="13"/>
  <c r="U47" i="13"/>
  <c r="H47" i="13"/>
  <c r="F47" i="13"/>
  <c r="Y46" i="13"/>
  <c r="W46" i="13"/>
  <c r="U46" i="13"/>
  <c r="H46" i="13"/>
  <c r="F46" i="13"/>
  <c r="Y45" i="13"/>
  <c r="W45" i="13"/>
  <c r="U45" i="13"/>
  <c r="H45" i="13"/>
  <c r="F45" i="13"/>
  <c r="Y44" i="13"/>
  <c r="W44" i="13"/>
  <c r="U44" i="13"/>
  <c r="H44" i="13"/>
  <c r="F44" i="13"/>
  <c r="Y43" i="13"/>
  <c r="W43" i="13"/>
  <c r="U43" i="13"/>
  <c r="H43" i="13"/>
  <c r="F43" i="13"/>
  <c r="Y42" i="13"/>
  <c r="W42" i="13"/>
  <c r="U42" i="13"/>
  <c r="H42" i="13"/>
  <c r="F42" i="13"/>
  <c r="Y41" i="13"/>
  <c r="W41" i="13"/>
  <c r="U41" i="13"/>
  <c r="H41" i="13"/>
  <c r="F41" i="13"/>
  <c r="Y40" i="13"/>
  <c r="W40" i="13"/>
  <c r="U40" i="13"/>
  <c r="H40" i="13"/>
  <c r="F40" i="13"/>
  <c r="Y39" i="13"/>
  <c r="W39" i="13"/>
  <c r="U39" i="13"/>
  <c r="H39" i="13"/>
  <c r="F39" i="13"/>
  <c r="Y38" i="13"/>
  <c r="W38" i="13"/>
  <c r="U38" i="13"/>
  <c r="H38" i="13"/>
  <c r="F38" i="13"/>
  <c r="Y37" i="13"/>
  <c r="W37" i="13"/>
  <c r="U37" i="13"/>
  <c r="H37" i="13"/>
  <c r="F37" i="13"/>
  <c r="AA35" i="13"/>
  <c r="Z35" i="13"/>
  <c r="Y35" i="13"/>
  <c r="X35" i="13"/>
  <c r="V35" i="13"/>
  <c r="T35" i="13"/>
  <c r="T688" i="13" s="1"/>
  <c r="S35" i="13"/>
  <c r="R35" i="13"/>
  <c r="Q35" i="13"/>
  <c r="P35" i="13"/>
  <c r="O35" i="13"/>
  <c r="N35" i="13"/>
  <c r="M35" i="13"/>
  <c r="L35" i="13"/>
  <c r="L688" i="13" s="1"/>
  <c r="K35" i="13"/>
  <c r="J35" i="13"/>
  <c r="I35" i="13"/>
  <c r="G35" i="13"/>
  <c r="E35" i="13"/>
  <c r="D35" i="13"/>
  <c r="C35" i="13"/>
  <c r="C688" i="13" s="1"/>
  <c r="Y34" i="13"/>
  <c r="W34" i="13"/>
  <c r="U34" i="13"/>
  <c r="H34" i="13"/>
  <c r="F34" i="13"/>
  <c r="Y33" i="13"/>
  <c r="W33" i="13"/>
  <c r="U33" i="13"/>
  <c r="H33" i="13"/>
  <c r="F33" i="13"/>
  <c r="Y32" i="13"/>
  <c r="W32" i="13"/>
  <c r="U32" i="13"/>
  <c r="H32" i="13"/>
  <c r="F32" i="13"/>
  <c r="Y31" i="13"/>
  <c r="W31" i="13"/>
  <c r="U31" i="13"/>
  <c r="H31" i="13"/>
  <c r="F31" i="13"/>
  <c r="Y30" i="13"/>
  <c r="W30" i="13"/>
  <c r="U30" i="13"/>
  <c r="H30" i="13"/>
  <c r="F30" i="13"/>
  <c r="Y29" i="13"/>
  <c r="W29" i="13"/>
  <c r="U29" i="13"/>
  <c r="H29" i="13"/>
  <c r="F29" i="13"/>
  <c r="Y28" i="13"/>
  <c r="W28" i="13"/>
  <c r="U28" i="13"/>
  <c r="H28" i="13"/>
  <c r="F28" i="13"/>
  <c r="Y27" i="13"/>
  <c r="W27" i="13"/>
  <c r="U27" i="13"/>
  <c r="H27" i="13"/>
  <c r="F27" i="13"/>
  <c r="Y26" i="13"/>
  <c r="W26" i="13"/>
  <c r="U26" i="13"/>
  <c r="H26" i="13"/>
  <c r="F26" i="13"/>
  <c r="Y25" i="13"/>
  <c r="W25" i="13"/>
  <c r="U25" i="13"/>
  <c r="H25" i="13"/>
  <c r="F25" i="13"/>
  <c r="Y24" i="13"/>
  <c r="W24" i="13"/>
  <c r="U24" i="13"/>
  <c r="H24" i="13"/>
  <c r="F24" i="13"/>
  <c r="Y23" i="13"/>
  <c r="W23" i="13"/>
  <c r="U23" i="13"/>
  <c r="H23" i="13"/>
  <c r="F23" i="13"/>
  <c r="Y22" i="13"/>
  <c r="W22" i="13"/>
  <c r="U22" i="13"/>
  <c r="H22" i="13"/>
  <c r="F22" i="13"/>
  <c r="Y21" i="13"/>
  <c r="W21" i="13"/>
  <c r="U21" i="13"/>
  <c r="H21" i="13"/>
  <c r="F21" i="13"/>
  <c r="Y20" i="13"/>
  <c r="W20" i="13"/>
  <c r="U20" i="13"/>
  <c r="H20" i="13"/>
  <c r="F20" i="13"/>
  <c r="Y19" i="13"/>
  <c r="W19" i="13"/>
  <c r="U19" i="13"/>
  <c r="H19" i="13"/>
  <c r="F19" i="13"/>
  <c r="Y18" i="13"/>
  <c r="W18" i="13"/>
  <c r="U18" i="13"/>
  <c r="H18" i="13"/>
  <c r="F18" i="13"/>
  <c r="Y17" i="13"/>
  <c r="W17" i="13"/>
  <c r="U17" i="13"/>
  <c r="H17" i="13"/>
  <c r="F17" i="13"/>
  <c r="Y16" i="13"/>
  <c r="W16" i="13"/>
  <c r="U16" i="13"/>
  <c r="H16" i="13"/>
  <c r="F16" i="13"/>
  <c r="Y15" i="13"/>
  <c r="W15" i="13"/>
  <c r="U15" i="13"/>
  <c r="H15" i="13"/>
  <c r="F15" i="13"/>
  <c r="Y14" i="13"/>
  <c r="W14" i="13"/>
  <c r="U14" i="13"/>
  <c r="H14" i="13"/>
  <c r="F14" i="13"/>
  <c r="Y13" i="13"/>
  <c r="W13" i="13"/>
  <c r="U13" i="13"/>
  <c r="H13" i="13"/>
  <c r="F13" i="13"/>
  <c r="X690" i="13" l="1"/>
  <c r="Y690" i="13" s="1"/>
  <c r="Y423" i="13"/>
  <c r="D688" i="13"/>
  <c r="M688" i="13"/>
  <c r="W35" i="13"/>
  <c r="X692" i="13"/>
  <c r="Y692" i="13" s="1"/>
  <c r="H116" i="13"/>
  <c r="H241" i="13"/>
  <c r="Y241" i="13"/>
  <c r="H292" i="13"/>
  <c r="U511" i="13"/>
  <c r="F585" i="13"/>
  <c r="Y585" i="13"/>
  <c r="U593" i="13"/>
  <c r="F667" i="13"/>
  <c r="Y667" i="13"/>
  <c r="E688" i="13"/>
  <c r="F688" i="13" s="1"/>
  <c r="N688" i="13"/>
  <c r="X691" i="13"/>
  <c r="Y691" i="13" s="1"/>
  <c r="F95" i="13"/>
  <c r="U95" i="13"/>
  <c r="W138" i="13"/>
  <c r="Y159" i="13"/>
  <c r="U181" i="13"/>
  <c r="U241" i="13"/>
  <c r="U585" i="13"/>
  <c r="U667" i="13"/>
  <c r="H35" i="13"/>
  <c r="P688" i="13"/>
  <c r="Z688" i="13"/>
  <c r="AB688" i="13"/>
  <c r="U138" i="13"/>
  <c r="W330" i="13"/>
  <c r="Y330" i="13"/>
  <c r="Y361" i="13"/>
  <c r="W432" i="13"/>
  <c r="Y432" i="13"/>
  <c r="Y505" i="13"/>
  <c r="U531" i="13"/>
  <c r="F552" i="13"/>
  <c r="U552" i="13"/>
  <c r="W565" i="13"/>
  <c r="F674" i="13"/>
  <c r="Y674" i="13"/>
  <c r="W687" i="13"/>
  <c r="O688" i="13"/>
  <c r="I688" i="13"/>
  <c r="Q688" i="13"/>
  <c r="AA688" i="13"/>
  <c r="AC688" i="13"/>
  <c r="U104" i="13"/>
  <c r="H138" i="13"/>
  <c r="Y193" i="13"/>
  <c r="U314" i="13"/>
  <c r="F330" i="13"/>
  <c r="U330" i="13"/>
  <c r="H337" i="13"/>
  <c r="F361" i="13"/>
  <c r="U361" i="13"/>
  <c r="F432" i="13"/>
  <c r="U432" i="13"/>
  <c r="F505" i="13"/>
  <c r="U505" i="13"/>
  <c r="F565" i="13"/>
  <c r="W649" i="13"/>
  <c r="U674" i="13"/>
  <c r="H181" i="13"/>
  <c r="J688" i="13"/>
  <c r="R688" i="13"/>
  <c r="AD688" i="13"/>
  <c r="W116" i="13"/>
  <c r="F193" i="13"/>
  <c r="U193" i="13"/>
  <c r="Y337" i="13"/>
  <c r="W423" i="13"/>
  <c r="H432" i="13"/>
  <c r="H444" i="13"/>
  <c r="Y444" i="13"/>
  <c r="H565" i="13"/>
  <c r="F593" i="13"/>
  <c r="H620" i="13"/>
  <c r="H687" i="13"/>
  <c r="F35" i="13"/>
  <c r="K688" i="13"/>
  <c r="S688" i="13"/>
  <c r="AE688" i="13"/>
  <c r="Y116" i="13"/>
  <c r="U166" i="13"/>
  <c r="Y166" i="13"/>
  <c r="H193" i="13"/>
  <c r="W210" i="13"/>
  <c r="Y292" i="13"/>
  <c r="U337" i="13"/>
  <c r="U371" i="13"/>
  <c r="U444" i="13"/>
  <c r="W511" i="13"/>
  <c r="W593" i="13"/>
  <c r="Y620" i="13"/>
  <c r="U649" i="13"/>
  <c r="F678" i="13"/>
  <c r="U688" i="13"/>
  <c r="Y95" i="13"/>
  <c r="Y381" i="13"/>
  <c r="V688" i="13"/>
  <c r="W104" i="13"/>
  <c r="Y138" i="13"/>
  <c r="X688" i="13"/>
  <c r="F104" i="13"/>
  <c r="G688" i="13"/>
  <c r="H688" i="13" s="1"/>
  <c r="W95" i="13"/>
  <c r="W159" i="13"/>
  <c r="W361" i="13"/>
  <c r="W381" i="13"/>
  <c r="W444" i="13"/>
  <c r="W505" i="13"/>
  <c r="W531" i="13"/>
  <c r="W620" i="13"/>
  <c r="W678" i="13"/>
  <c r="U35" i="13"/>
  <c r="X693" i="13" l="1"/>
  <c r="Y693" i="13" s="1"/>
  <c r="Y688" i="13"/>
  <c r="W688" i="13"/>
  <c r="AE687" i="12"/>
  <c r="AD687" i="12"/>
  <c r="AC687" i="12"/>
  <c r="AB687" i="12"/>
  <c r="AA687" i="12"/>
  <c r="Z687" i="12"/>
  <c r="X687" i="12"/>
  <c r="V687" i="12"/>
  <c r="T687" i="12"/>
  <c r="S687" i="12"/>
  <c r="R687" i="12"/>
  <c r="Q687" i="12"/>
  <c r="P687" i="12"/>
  <c r="O687" i="12"/>
  <c r="N687" i="12"/>
  <c r="M687" i="12"/>
  <c r="L687" i="12"/>
  <c r="K687" i="12"/>
  <c r="J687" i="12"/>
  <c r="I687" i="12"/>
  <c r="G687" i="12"/>
  <c r="E687" i="12"/>
  <c r="D687" i="12"/>
  <c r="C687" i="12"/>
  <c r="Y686" i="12"/>
  <c r="W686" i="12"/>
  <c r="U686" i="12"/>
  <c r="H686" i="12"/>
  <c r="F686" i="12"/>
  <c r="Y685" i="12"/>
  <c r="W685" i="12"/>
  <c r="U685" i="12"/>
  <c r="H685" i="12"/>
  <c r="F685" i="12"/>
  <c r="Y684" i="12"/>
  <c r="W684" i="12"/>
  <c r="U684" i="12"/>
  <c r="H684" i="12"/>
  <c r="F684" i="12"/>
  <c r="Y683" i="12"/>
  <c r="W683" i="12"/>
  <c r="U683" i="12"/>
  <c r="H683" i="12"/>
  <c r="F683" i="12"/>
  <c r="Y682" i="12"/>
  <c r="W682" i="12"/>
  <c r="U682" i="12"/>
  <c r="H682" i="12"/>
  <c r="F682" i="12"/>
  <c r="Y681" i="12"/>
  <c r="W681" i="12"/>
  <c r="U681" i="12"/>
  <c r="H681" i="12"/>
  <c r="F681" i="12"/>
  <c r="Y680" i="12"/>
  <c r="W680" i="12"/>
  <c r="U680" i="12"/>
  <c r="H680" i="12"/>
  <c r="F680" i="12"/>
  <c r="AE678" i="12"/>
  <c r="AD678" i="12"/>
  <c r="AC678" i="12"/>
  <c r="AB678" i="12"/>
  <c r="AA678" i="12"/>
  <c r="Z678" i="12"/>
  <c r="X678" i="12"/>
  <c r="Y678" i="12" s="1"/>
  <c r="V678" i="12"/>
  <c r="U678" i="12"/>
  <c r="T678" i="12"/>
  <c r="S678" i="12"/>
  <c r="R678" i="12"/>
  <c r="Q678" i="12"/>
  <c r="P678" i="12"/>
  <c r="O678" i="12"/>
  <c r="N678" i="12"/>
  <c r="M678" i="12"/>
  <c r="L678" i="12"/>
  <c r="K678" i="12"/>
  <c r="J678" i="12"/>
  <c r="I678" i="12"/>
  <c r="G678" i="12"/>
  <c r="E678" i="12"/>
  <c r="D678" i="12"/>
  <c r="C678" i="12"/>
  <c r="F678" i="12" s="1"/>
  <c r="Y677" i="12"/>
  <c r="W677" i="12"/>
  <c r="U677" i="12"/>
  <c r="H677" i="12"/>
  <c r="F677" i="12"/>
  <c r="Y676" i="12"/>
  <c r="W676" i="12"/>
  <c r="U676" i="12"/>
  <c r="H676" i="12"/>
  <c r="H678" i="12" s="1"/>
  <c r="F676" i="12"/>
  <c r="AE674" i="12"/>
  <c r="AD674" i="12"/>
  <c r="AC674" i="12"/>
  <c r="AB674" i="12"/>
  <c r="AA674" i="12"/>
  <c r="Z674" i="12"/>
  <c r="X674" i="12"/>
  <c r="V674" i="12"/>
  <c r="W674" i="12" s="1"/>
  <c r="T674" i="12"/>
  <c r="S674" i="12"/>
  <c r="R674" i="12"/>
  <c r="Q674" i="12"/>
  <c r="P674" i="12"/>
  <c r="O674" i="12"/>
  <c r="N674" i="12"/>
  <c r="M674" i="12"/>
  <c r="L674" i="12"/>
  <c r="K674" i="12"/>
  <c r="J674" i="12"/>
  <c r="I674" i="12"/>
  <c r="G674" i="12"/>
  <c r="H674" i="12" s="1"/>
  <c r="F674" i="12"/>
  <c r="E674" i="12"/>
  <c r="D674" i="12"/>
  <c r="C674" i="12"/>
  <c r="Y673" i="12"/>
  <c r="W673" i="12"/>
  <c r="U673" i="12"/>
  <c r="H673" i="12"/>
  <c r="F673" i="12"/>
  <c r="Y672" i="12"/>
  <c r="W672" i="12"/>
  <c r="U672" i="12"/>
  <c r="H672" i="12"/>
  <c r="F672" i="12"/>
  <c r="Y671" i="12"/>
  <c r="W671" i="12"/>
  <c r="U671" i="12"/>
  <c r="H671" i="12"/>
  <c r="F671" i="12"/>
  <c r="Y670" i="12"/>
  <c r="W670" i="12"/>
  <c r="U670" i="12"/>
  <c r="H670" i="12"/>
  <c r="F670" i="12"/>
  <c r="Y669" i="12"/>
  <c r="W669" i="12"/>
  <c r="U669" i="12"/>
  <c r="H669" i="12"/>
  <c r="F669" i="12"/>
  <c r="AE667" i="12"/>
  <c r="AD667" i="12"/>
  <c r="AC667" i="12"/>
  <c r="AB667" i="12"/>
  <c r="AA667" i="12"/>
  <c r="Z667" i="12"/>
  <c r="X667" i="12"/>
  <c r="V667" i="12"/>
  <c r="T667" i="12"/>
  <c r="S667" i="12"/>
  <c r="R667" i="12"/>
  <c r="Q667" i="12"/>
  <c r="P667" i="12"/>
  <c r="O667" i="12"/>
  <c r="U667" i="12" s="1"/>
  <c r="N667" i="12"/>
  <c r="M667" i="12"/>
  <c r="L667" i="12"/>
  <c r="K667" i="12"/>
  <c r="J667" i="12"/>
  <c r="I667" i="12"/>
  <c r="G667" i="12"/>
  <c r="F667" i="12"/>
  <c r="E667" i="12"/>
  <c r="D667" i="12"/>
  <c r="C667" i="12"/>
  <c r="Y666" i="12"/>
  <c r="W666" i="12"/>
  <c r="U666" i="12"/>
  <c r="H666" i="12"/>
  <c r="F666" i="12"/>
  <c r="Y665" i="12"/>
  <c r="W665" i="12"/>
  <c r="U665" i="12"/>
  <c r="H665" i="12"/>
  <c r="F665" i="12"/>
  <c r="Y664" i="12"/>
  <c r="W664" i="12"/>
  <c r="U664" i="12"/>
  <c r="H664" i="12"/>
  <c r="F664" i="12"/>
  <c r="Y663" i="12"/>
  <c r="W663" i="12"/>
  <c r="U663" i="12"/>
  <c r="H663" i="12"/>
  <c r="F663" i="12"/>
  <c r="Y662" i="12"/>
  <c r="W662" i="12"/>
  <c r="U662" i="12"/>
  <c r="H662" i="12"/>
  <c r="F662" i="12"/>
  <c r="Y661" i="12"/>
  <c r="W661" i="12"/>
  <c r="U661" i="12"/>
  <c r="H661" i="12"/>
  <c r="F661" i="12"/>
  <c r="Y660" i="12"/>
  <c r="W660" i="12"/>
  <c r="U660" i="12"/>
  <c r="H660" i="12"/>
  <c r="F660" i="12"/>
  <c r="Y659" i="12"/>
  <c r="W659" i="12"/>
  <c r="U659" i="12"/>
  <c r="H659" i="12"/>
  <c r="F659" i="12"/>
  <c r="Y658" i="12"/>
  <c r="W658" i="12"/>
  <c r="U658" i="12"/>
  <c r="H658" i="12"/>
  <c r="F658" i="12"/>
  <c r="Y657" i="12"/>
  <c r="W657" i="12"/>
  <c r="U657" i="12"/>
  <c r="H657" i="12"/>
  <c r="F657" i="12"/>
  <c r="Y656" i="12"/>
  <c r="W656" i="12"/>
  <c r="U656" i="12"/>
  <c r="H656" i="12"/>
  <c r="F656" i="12"/>
  <c r="Y655" i="12"/>
  <c r="W655" i="12"/>
  <c r="U655" i="12"/>
  <c r="H655" i="12"/>
  <c r="F655" i="12"/>
  <c r="Y654" i="12"/>
  <c r="W654" i="12"/>
  <c r="U654" i="12"/>
  <c r="H654" i="12"/>
  <c r="F654" i="12"/>
  <c r="Y653" i="12"/>
  <c r="W653" i="12"/>
  <c r="U653" i="12"/>
  <c r="H653" i="12"/>
  <c r="F653" i="12"/>
  <c r="Y652" i="12"/>
  <c r="W652" i="12"/>
  <c r="U652" i="12"/>
  <c r="H652" i="12"/>
  <c r="F652" i="12"/>
  <c r="Y651" i="12"/>
  <c r="W651" i="12"/>
  <c r="U651" i="12"/>
  <c r="H651" i="12"/>
  <c r="F651" i="12"/>
  <c r="AE649" i="12"/>
  <c r="AD649" i="12"/>
  <c r="AC649" i="12"/>
  <c r="AB649" i="12"/>
  <c r="AA649" i="12"/>
  <c r="Z649" i="12"/>
  <c r="X649" i="12"/>
  <c r="Y649" i="12" s="1"/>
  <c r="V649" i="12"/>
  <c r="T649" i="12"/>
  <c r="S649" i="12"/>
  <c r="R649" i="12"/>
  <c r="Q649" i="12"/>
  <c r="P649" i="12"/>
  <c r="O649" i="12"/>
  <c r="N649" i="12"/>
  <c r="M649" i="12"/>
  <c r="L649" i="12"/>
  <c r="K649" i="12"/>
  <c r="J649" i="12"/>
  <c r="I649" i="12"/>
  <c r="G649" i="12"/>
  <c r="H649" i="12" s="1"/>
  <c r="E649" i="12"/>
  <c r="F649" i="12" s="1"/>
  <c r="D649" i="12"/>
  <c r="C649" i="12"/>
  <c r="Y648" i="12"/>
  <c r="W648" i="12"/>
  <c r="U648" i="12"/>
  <c r="H648" i="12"/>
  <c r="F648" i="12"/>
  <c r="Y647" i="12"/>
  <c r="W647" i="12"/>
  <c r="U647" i="12"/>
  <c r="H647" i="12"/>
  <c r="F647" i="12"/>
  <c r="Y646" i="12"/>
  <c r="W646" i="12"/>
  <c r="U646" i="12"/>
  <c r="H646" i="12"/>
  <c r="F646" i="12"/>
  <c r="Y645" i="12"/>
  <c r="W645" i="12"/>
  <c r="U645" i="12"/>
  <c r="H645" i="12"/>
  <c r="F645" i="12"/>
  <c r="Y644" i="12"/>
  <c r="W644" i="12"/>
  <c r="U644" i="12"/>
  <c r="H644" i="12"/>
  <c r="F644" i="12"/>
  <c r="Y643" i="12"/>
  <c r="W643" i="12"/>
  <c r="U643" i="12"/>
  <c r="H643" i="12"/>
  <c r="F643" i="12"/>
  <c r="Y642" i="12"/>
  <c r="W642" i="12"/>
  <c r="U642" i="12"/>
  <c r="H642" i="12"/>
  <c r="F642" i="12"/>
  <c r="Y641" i="12"/>
  <c r="W641" i="12"/>
  <c r="U641" i="12"/>
  <c r="H641" i="12"/>
  <c r="F641" i="12"/>
  <c r="Y640" i="12"/>
  <c r="W640" i="12"/>
  <c r="U640" i="12"/>
  <c r="H640" i="12"/>
  <c r="F640" i="12"/>
  <c r="Y639" i="12"/>
  <c r="W639" i="12"/>
  <c r="U639" i="12"/>
  <c r="H639" i="12"/>
  <c r="F639" i="12"/>
  <c r="Y638" i="12"/>
  <c r="W638" i="12"/>
  <c r="U638" i="12"/>
  <c r="H638" i="12"/>
  <c r="F638" i="12"/>
  <c r="Y637" i="12"/>
  <c r="W637" i="12"/>
  <c r="U637" i="12"/>
  <c r="H637" i="12"/>
  <c r="F637" i="12"/>
  <c r="Y636" i="12"/>
  <c r="W636" i="12"/>
  <c r="U636" i="12"/>
  <c r="H636" i="12"/>
  <c r="F636" i="12"/>
  <c r="Y635" i="12"/>
  <c r="W635" i="12"/>
  <c r="U635" i="12"/>
  <c r="H635" i="12"/>
  <c r="F635" i="12"/>
  <c r="Y634" i="12"/>
  <c r="W634" i="12"/>
  <c r="U634" i="12"/>
  <c r="H634" i="12"/>
  <c r="F634" i="12"/>
  <c r="Y633" i="12"/>
  <c r="W633" i="12"/>
  <c r="U633" i="12"/>
  <c r="H633" i="12"/>
  <c r="F633" i="12"/>
  <c r="Y632" i="12"/>
  <c r="W632" i="12"/>
  <c r="U632" i="12"/>
  <c r="H632" i="12"/>
  <c r="F632" i="12"/>
  <c r="Y631" i="12"/>
  <c r="W631" i="12"/>
  <c r="U631" i="12"/>
  <c r="H631" i="12"/>
  <c r="F631" i="12"/>
  <c r="Y630" i="12"/>
  <c r="W630" i="12"/>
  <c r="U630" i="12"/>
  <c r="H630" i="12"/>
  <c r="F630" i="12"/>
  <c r="Y629" i="12"/>
  <c r="W629" i="12"/>
  <c r="U629" i="12"/>
  <c r="H629" i="12"/>
  <c r="F629" i="12"/>
  <c r="Y628" i="12"/>
  <c r="W628" i="12"/>
  <c r="U628" i="12"/>
  <c r="H628" i="12"/>
  <c r="F628" i="12"/>
  <c r="Y627" i="12"/>
  <c r="W627" i="12"/>
  <c r="U627" i="12"/>
  <c r="H627" i="12"/>
  <c r="F627" i="12"/>
  <c r="Y626" i="12"/>
  <c r="W626" i="12"/>
  <c r="U626" i="12"/>
  <c r="H626" i="12"/>
  <c r="F626" i="12"/>
  <c r="Y625" i="12"/>
  <c r="W625" i="12"/>
  <c r="U625" i="12"/>
  <c r="H625" i="12"/>
  <c r="F625" i="12"/>
  <c r="Y624" i="12"/>
  <c r="W624" i="12"/>
  <c r="U624" i="12"/>
  <c r="H624" i="12"/>
  <c r="F624" i="12"/>
  <c r="Y623" i="12"/>
  <c r="W623" i="12"/>
  <c r="U623" i="12"/>
  <c r="H623" i="12"/>
  <c r="F623" i="12"/>
  <c r="Y622" i="12"/>
  <c r="W622" i="12"/>
  <c r="U622" i="12"/>
  <c r="H622" i="12"/>
  <c r="F622" i="12"/>
  <c r="AE620" i="12"/>
  <c r="AD620" i="12"/>
  <c r="AC620" i="12"/>
  <c r="AB620" i="12"/>
  <c r="AA620" i="12"/>
  <c r="Z620" i="12"/>
  <c r="X620" i="12"/>
  <c r="Y620" i="12" s="1"/>
  <c r="V620" i="12"/>
  <c r="U620" i="12"/>
  <c r="T620" i="12"/>
  <c r="S620" i="12"/>
  <c r="R620" i="12"/>
  <c r="Q620" i="12"/>
  <c r="P620" i="12"/>
  <c r="O620" i="12"/>
  <c r="N620" i="12"/>
  <c r="M620" i="12"/>
  <c r="L620" i="12"/>
  <c r="K620" i="12"/>
  <c r="J620" i="12"/>
  <c r="I620" i="12"/>
  <c r="G620" i="12"/>
  <c r="H620" i="12" s="1"/>
  <c r="E620" i="12"/>
  <c r="D620" i="12"/>
  <c r="C620" i="12"/>
  <c r="F620" i="12" s="1"/>
  <c r="Y619" i="12"/>
  <c r="W619" i="12"/>
  <c r="U619" i="12"/>
  <c r="H619" i="12"/>
  <c r="F619" i="12"/>
  <c r="Y618" i="12"/>
  <c r="W618" i="12"/>
  <c r="U618" i="12"/>
  <c r="H618" i="12"/>
  <c r="F618" i="12"/>
  <c r="Y617" i="12"/>
  <c r="W617" i="12"/>
  <c r="U617" i="12"/>
  <c r="H617" i="12"/>
  <c r="F617" i="12"/>
  <c r="Y616" i="12"/>
  <c r="W616" i="12"/>
  <c r="U616" i="12"/>
  <c r="H616" i="12"/>
  <c r="F616" i="12"/>
  <c r="Y615" i="12"/>
  <c r="W615" i="12"/>
  <c r="U615" i="12"/>
  <c r="H615" i="12"/>
  <c r="F615" i="12"/>
  <c r="Y614" i="12"/>
  <c r="W614" i="12"/>
  <c r="U614" i="12"/>
  <c r="H614" i="12"/>
  <c r="F614" i="12"/>
  <c r="Y613" i="12"/>
  <c r="W613" i="12"/>
  <c r="U613" i="12"/>
  <c r="H613" i="12"/>
  <c r="F613" i="12"/>
  <c r="Y612" i="12"/>
  <c r="W612" i="12"/>
  <c r="U612" i="12"/>
  <c r="H612" i="12"/>
  <c r="F612" i="12"/>
  <c r="Y611" i="12"/>
  <c r="W611" i="12"/>
  <c r="U611" i="12"/>
  <c r="H611" i="12"/>
  <c r="F611" i="12"/>
  <c r="Y610" i="12"/>
  <c r="W610" i="12"/>
  <c r="U610" i="12"/>
  <c r="H610" i="12"/>
  <c r="F610" i="12"/>
  <c r="Y609" i="12"/>
  <c r="W609" i="12"/>
  <c r="U609" i="12"/>
  <c r="H609" i="12"/>
  <c r="F609" i="12"/>
  <c r="Y608" i="12"/>
  <c r="W608" i="12"/>
  <c r="U608" i="12"/>
  <c r="H608" i="12"/>
  <c r="F608" i="12"/>
  <c r="Y607" i="12"/>
  <c r="W607" i="12"/>
  <c r="U607" i="12"/>
  <c r="H607" i="12"/>
  <c r="F607" i="12"/>
  <c r="Y606" i="12"/>
  <c r="W606" i="12"/>
  <c r="U606" i="12"/>
  <c r="H606" i="12"/>
  <c r="F606" i="12"/>
  <c r="Y605" i="12"/>
  <c r="W605" i="12"/>
  <c r="U605" i="12"/>
  <c r="H605" i="12"/>
  <c r="F605" i="12"/>
  <c r="Y604" i="12"/>
  <c r="W604" i="12"/>
  <c r="U604" i="12"/>
  <c r="H604" i="12"/>
  <c r="F604" i="12"/>
  <c r="Y603" i="12"/>
  <c r="W603" i="12"/>
  <c r="U603" i="12"/>
  <c r="H603" i="12"/>
  <c r="F603" i="12"/>
  <c r="Y602" i="12"/>
  <c r="W602" i="12"/>
  <c r="U602" i="12"/>
  <c r="H602" i="12"/>
  <c r="F602" i="12"/>
  <c r="Y601" i="12"/>
  <c r="W601" i="12"/>
  <c r="U601" i="12"/>
  <c r="H601" i="12"/>
  <c r="F601" i="12"/>
  <c r="Y600" i="12"/>
  <c r="W600" i="12"/>
  <c r="U600" i="12"/>
  <c r="H600" i="12"/>
  <c r="F600" i="12"/>
  <c r="Y599" i="12"/>
  <c r="W599" i="12"/>
  <c r="U599" i="12"/>
  <c r="H599" i="12"/>
  <c r="F599" i="12"/>
  <c r="Y598" i="12"/>
  <c r="W598" i="12"/>
  <c r="U598" i="12"/>
  <c r="H598" i="12"/>
  <c r="F598" i="12"/>
  <c r="Y597" i="12"/>
  <c r="W597" i="12"/>
  <c r="U597" i="12"/>
  <c r="H597" i="12"/>
  <c r="F597" i="12"/>
  <c r="Y596" i="12"/>
  <c r="W596" i="12"/>
  <c r="U596" i="12"/>
  <c r="H596" i="12"/>
  <c r="F596" i="12"/>
  <c r="Y595" i="12"/>
  <c r="W595" i="12"/>
  <c r="U595" i="12"/>
  <c r="H595" i="12"/>
  <c r="F595" i="12"/>
  <c r="AE593" i="12"/>
  <c r="AD593" i="12"/>
  <c r="AC593" i="12"/>
  <c r="AB593" i="12"/>
  <c r="AA593" i="12"/>
  <c r="Z593" i="12"/>
  <c r="X593" i="12"/>
  <c r="Y593" i="12" s="1"/>
  <c r="V593" i="12"/>
  <c r="W593" i="12" s="1"/>
  <c r="T593" i="12"/>
  <c r="S593" i="12"/>
  <c r="R593" i="12"/>
  <c r="Q593" i="12"/>
  <c r="P593" i="12"/>
  <c r="O593" i="12"/>
  <c r="U593" i="12" s="1"/>
  <c r="N593" i="12"/>
  <c r="M593" i="12"/>
  <c r="L593" i="12"/>
  <c r="K593" i="12"/>
  <c r="J593" i="12"/>
  <c r="I593" i="12"/>
  <c r="G593" i="12"/>
  <c r="H593" i="12" s="1"/>
  <c r="F593" i="12"/>
  <c r="D593" i="12"/>
  <c r="C593" i="12"/>
  <c r="Y592" i="12"/>
  <c r="W592" i="12"/>
  <c r="U592" i="12"/>
  <c r="H592" i="12"/>
  <c r="F592" i="12"/>
  <c r="Y591" i="12"/>
  <c r="W591" i="12"/>
  <c r="U591" i="12"/>
  <c r="H591" i="12"/>
  <c r="F591" i="12"/>
  <c r="Y590" i="12"/>
  <c r="W590" i="12"/>
  <c r="U590" i="12"/>
  <c r="H590" i="12"/>
  <c r="F590" i="12"/>
  <c r="Y589" i="12"/>
  <c r="W589" i="12"/>
  <c r="U589" i="12"/>
  <c r="H589" i="12"/>
  <c r="F589" i="12"/>
  <c r="Y588" i="12"/>
  <c r="W588" i="12"/>
  <c r="U588" i="12"/>
  <c r="H588" i="12"/>
  <c r="F588" i="12"/>
  <c r="Y587" i="12"/>
  <c r="W587" i="12"/>
  <c r="U587" i="12"/>
  <c r="H587" i="12"/>
  <c r="F587" i="12"/>
  <c r="AE585" i="12"/>
  <c r="AD585" i="12"/>
  <c r="AC585" i="12"/>
  <c r="AB585" i="12"/>
  <c r="AA585" i="12"/>
  <c r="Z585" i="12"/>
  <c r="X585" i="12"/>
  <c r="V585" i="12"/>
  <c r="T585" i="12"/>
  <c r="S585" i="12"/>
  <c r="R585" i="12"/>
  <c r="Q585" i="12"/>
  <c r="P585" i="12"/>
  <c r="O585" i="12"/>
  <c r="U585" i="12" s="1"/>
  <c r="N585" i="12"/>
  <c r="M585" i="12"/>
  <c r="L585" i="12"/>
  <c r="K585" i="12"/>
  <c r="J585" i="12"/>
  <c r="I585" i="12"/>
  <c r="G585" i="12"/>
  <c r="E585" i="12"/>
  <c r="F585" i="12" s="1"/>
  <c r="D585" i="12"/>
  <c r="H585" i="12" s="1"/>
  <c r="C585" i="12"/>
  <c r="Y584" i="12"/>
  <c r="W584" i="12"/>
  <c r="U584" i="12"/>
  <c r="H584" i="12"/>
  <c r="F584" i="12"/>
  <c r="Y583" i="12"/>
  <c r="W583" i="12"/>
  <c r="U583" i="12"/>
  <c r="H583" i="12"/>
  <c r="F583" i="12"/>
  <c r="Y582" i="12"/>
  <c r="W582" i="12"/>
  <c r="U582" i="12"/>
  <c r="H582" i="12"/>
  <c r="F582" i="12"/>
  <c r="Y581" i="12"/>
  <c r="W581" i="12"/>
  <c r="U581" i="12"/>
  <c r="H581" i="12"/>
  <c r="F581" i="12"/>
  <c r="Y580" i="12"/>
  <c r="W580" i="12"/>
  <c r="U580" i="12"/>
  <c r="H580" i="12"/>
  <c r="F580" i="12"/>
  <c r="Y579" i="12"/>
  <c r="W579" i="12"/>
  <c r="U579" i="12"/>
  <c r="H579" i="12"/>
  <c r="F579" i="12"/>
  <c r="Y578" i="12"/>
  <c r="W578" i="12"/>
  <c r="U578" i="12"/>
  <c r="H578" i="12"/>
  <c r="F578" i="12"/>
  <c r="Y577" i="12"/>
  <c r="W577" i="12"/>
  <c r="U577" i="12"/>
  <c r="H577" i="12"/>
  <c r="F577" i="12"/>
  <c r="Y576" i="12"/>
  <c r="W576" i="12"/>
  <c r="U576" i="12"/>
  <c r="H576" i="12"/>
  <c r="F576" i="12"/>
  <c r="Y575" i="12"/>
  <c r="W575" i="12"/>
  <c r="U575" i="12"/>
  <c r="H575" i="12"/>
  <c r="F575" i="12"/>
  <c r="Y574" i="12"/>
  <c r="W574" i="12"/>
  <c r="U574" i="12"/>
  <c r="H574" i="12"/>
  <c r="F574" i="12"/>
  <c r="Y573" i="12"/>
  <c r="W573" i="12"/>
  <c r="U573" i="12"/>
  <c r="H573" i="12"/>
  <c r="F573" i="12"/>
  <c r="Y572" i="12"/>
  <c r="W572" i="12"/>
  <c r="U572" i="12"/>
  <c r="H572" i="12"/>
  <c r="F572" i="12"/>
  <c r="Y571" i="12"/>
  <c r="W571" i="12"/>
  <c r="U571" i="12"/>
  <c r="H571" i="12"/>
  <c r="F571" i="12"/>
  <c r="Y570" i="12"/>
  <c r="W570" i="12"/>
  <c r="U570" i="12"/>
  <c r="H570" i="12"/>
  <c r="F570" i="12"/>
  <c r="Y569" i="12"/>
  <c r="W569" i="12"/>
  <c r="U569" i="12"/>
  <c r="H569" i="12"/>
  <c r="F569" i="12"/>
  <c r="Y568" i="12"/>
  <c r="W568" i="12"/>
  <c r="U568" i="12"/>
  <c r="H568" i="12"/>
  <c r="F568" i="12"/>
  <c r="Y567" i="12"/>
  <c r="W567" i="12"/>
  <c r="U567" i="12"/>
  <c r="H567" i="12"/>
  <c r="F567" i="12"/>
  <c r="AE565" i="12"/>
  <c r="AD565" i="12"/>
  <c r="AC565" i="12"/>
  <c r="AB565" i="12"/>
  <c r="AA565" i="12"/>
  <c r="Z565" i="12"/>
  <c r="X565" i="12"/>
  <c r="V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G565" i="12"/>
  <c r="E565" i="12"/>
  <c r="Y565" i="12" s="1"/>
  <c r="D565" i="12"/>
  <c r="H565" i="12" s="1"/>
  <c r="C565" i="12"/>
  <c r="Y564" i="12"/>
  <c r="W564" i="12"/>
  <c r="U564" i="12"/>
  <c r="H564" i="12"/>
  <c r="F564" i="12"/>
  <c r="Y563" i="12"/>
  <c r="W563" i="12"/>
  <c r="U563" i="12"/>
  <c r="H563" i="12"/>
  <c r="F563" i="12"/>
  <c r="Y562" i="12"/>
  <c r="W562" i="12"/>
  <c r="U562" i="12"/>
  <c r="H562" i="12"/>
  <c r="F562" i="12"/>
  <c r="Y561" i="12"/>
  <c r="W561" i="12"/>
  <c r="U561" i="12"/>
  <c r="H561" i="12"/>
  <c r="F561" i="12"/>
  <c r="Y560" i="12"/>
  <c r="W560" i="12"/>
  <c r="U560" i="12"/>
  <c r="H560" i="12"/>
  <c r="F560" i="12"/>
  <c r="Y559" i="12"/>
  <c r="W559" i="12"/>
  <c r="U559" i="12"/>
  <c r="H559" i="12"/>
  <c r="F559" i="12"/>
  <c r="Y558" i="12"/>
  <c r="W558" i="12"/>
  <c r="U558" i="12"/>
  <c r="H558" i="12"/>
  <c r="F558" i="12"/>
  <c r="Y557" i="12"/>
  <c r="W557" i="12"/>
  <c r="U557" i="12"/>
  <c r="H557" i="12"/>
  <c r="F557" i="12"/>
  <c r="Y556" i="12"/>
  <c r="W556" i="12"/>
  <c r="U556" i="12"/>
  <c r="H556" i="12"/>
  <c r="F556" i="12"/>
  <c r="Y555" i="12"/>
  <c r="W555" i="12"/>
  <c r="U555" i="12"/>
  <c r="H555" i="12"/>
  <c r="F555" i="12"/>
  <c r="Y554" i="12"/>
  <c r="W554" i="12"/>
  <c r="U554" i="12"/>
  <c r="U565" i="12" s="1"/>
  <c r="H554" i="12"/>
  <c r="F554" i="12"/>
  <c r="AE552" i="12"/>
  <c r="AD552" i="12"/>
  <c r="AC552" i="12"/>
  <c r="AB552" i="12"/>
  <c r="AA552" i="12"/>
  <c r="Z552" i="12"/>
  <c r="X552" i="12"/>
  <c r="V552" i="12"/>
  <c r="T552" i="12"/>
  <c r="S552" i="12"/>
  <c r="R552" i="12"/>
  <c r="Q552" i="12"/>
  <c r="P552" i="12"/>
  <c r="O552" i="12"/>
  <c r="N552" i="12"/>
  <c r="M552" i="12"/>
  <c r="L552" i="12"/>
  <c r="K552" i="12"/>
  <c r="J552" i="12"/>
  <c r="I552" i="12"/>
  <c r="G552" i="12"/>
  <c r="E552" i="12"/>
  <c r="D552" i="12"/>
  <c r="H552" i="12" s="1"/>
  <c r="C552" i="12"/>
  <c r="Y551" i="12"/>
  <c r="W551" i="12"/>
  <c r="U551" i="12"/>
  <c r="H551" i="12"/>
  <c r="F551" i="12"/>
  <c r="Y550" i="12"/>
  <c r="W550" i="12"/>
  <c r="U550" i="12"/>
  <c r="H550" i="12"/>
  <c r="F550" i="12"/>
  <c r="Y549" i="12"/>
  <c r="W549" i="12"/>
  <c r="U549" i="12"/>
  <c r="H549" i="12"/>
  <c r="F549" i="12"/>
  <c r="Y548" i="12"/>
  <c r="W548" i="12"/>
  <c r="U548" i="12"/>
  <c r="H548" i="12"/>
  <c r="F548" i="12"/>
  <c r="Y547" i="12"/>
  <c r="W547" i="12"/>
  <c r="U547" i="12"/>
  <c r="H547" i="12"/>
  <c r="F547" i="12"/>
  <c r="Y546" i="12"/>
  <c r="W546" i="12"/>
  <c r="U546" i="12"/>
  <c r="H546" i="12"/>
  <c r="F546" i="12"/>
  <c r="Y545" i="12"/>
  <c r="W545" i="12"/>
  <c r="U545" i="12"/>
  <c r="H545" i="12"/>
  <c r="F545" i="12"/>
  <c r="Y544" i="12"/>
  <c r="W544" i="12"/>
  <c r="U544" i="12"/>
  <c r="H544" i="12"/>
  <c r="F544" i="12"/>
  <c r="Y543" i="12"/>
  <c r="W543" i="12"/>
  <c r="U543" i="12"/>
  <c r="H543" i="12"/>
  <c r="F543" i="12"/>
  <c r="Y542" i="12"/>
  <c r="W542" i="12"/>
  <c r="U542" i="12"/>
  <c r="H542" i="12"/>
  <c r="F542" i="12"/>
  <c r="Y541" i="12"/>
  <c r="W541" i="12"/>
  <c r="U541" i="12"/>
  <c r="H541" i="12"/>
  <c r="F541" i="12"/>
  <c r="Y540" i="12"/>
  <c r="W540" i="12"/>
  <c r="U540" i="12"/>
  <c r="H540" i="12"/>
  <c r="F540" i="12"/>
  <c r="Y539" i="12"/>
  <c r="W539" i="12"/>
  <c r="U539" i="12"/>
  <c r="H539" i="12"/>
  <c r="F539" i="12"/>
  <c r="Y538" i="12"/>
  <c r="W538" i="12"/>
  <c r="U538" i="12"/>
  <c r="H538" i="12"/>
  <c r="F538" i="12"/>
  <c r="Y537" i="12"/>
  <c r="W537" i="12"/>
  <c r="U537" i="12"/>
  <c r="H537" i="12"/>
  <c r="F537" i="12"/>
  <c r="Y536" i="12"/>
  <c r="W536" i="12"/>
  <c r="U536" i="12"/>
  <c r="H536" i="12"/>
  <c r="F536" i="12"/>
  <c r="Y535" i="12"/>
  <c r="W535" i="12"/>
  <c r="U535" i="12"/>
  <c r="H535" i="12"/>
  <c r="F535" i="12"/>
  <c r="Y534" i="12"/>
  <c r="W534" i="12"/>
  <c r="U534" i="12"/>
  <c r="H534" i="12"/>
  <c r="F534" i="12"/>
  <c r="Y533" i="12"/>
  <c r="W533" i="12"/>
  <c r="U533" i="12"/>
  <c r="H533" i="12"/>
  <c r="F533" i="12"/>
  <c r="AE531" i="12"/>
  <c r="AD531" i="12"/>
  <c r="AC531" i="12"/>
  <c r="AB531" i="12"/>
  <c r="AA531" i="12"/>
  <c r="Z531" i="12"/>
  <c r="X531" i="12"/>
  <c r="V531" i="12"/>
  <c r="T531" i="12"/>
  <c r="S531" i="12"/>
  <c r="R531" i="12"/>
  <c r="Q531" i="12"/>
  <c r="P531" i="12"/>
  <c r="O531" i="12"/>
  <c r="N531" i="12"/>
  <c r="M531" i="12"/>
  <c r="L531" i="12"/>
  <c r="K531" i="12"/>
  <c r="J531" i="12"/>
  <c r="I531" i="12"/>
  <c r="G531" i="12"/>
  <c r="H531" i="12" s="1"/>
  <c r="E531" i="12"/>
  <c r="D531" i="12"/>
  <c r="C531" i="12"/>
  <c r="F531" i="12" s="1"/>
  <c r="Y530" i="12"/>
  <c r="W530" i="12"/>
  <c r="U530" i="12"/>
  <c r="H530" i="12"/>
  <c r="F530" i="12"/>
  <c r="Y529" i="12"/>
  <c r="W529" i="12"/>
  <c r="U529" i="12"/>
  <c r="H529" i="12"/>
  <c r="F529" i="12"/>
  <c r="Y528" i="12"/>
  <c r="W528" i="12"/>
  <c r="U528" i="12"/>
  <c r="H528" i="12"/>
  <c r="F528" i="12"/>
  <c r="Y527" i="12"/>
  <c r="W527" i="12"/>
  <c r="U527" i="12"/>
  <c r="H527" i="12"/>
  <c r="F527" i="12"/>
  <c r="Y526" i="12"/>
  <c r="W526" i="12"/>
  <c r="U526" i="12"/>
  <c r="H526" i="12"/>
  <c r="F526" i="12"/>
  <c r="Y525" i="12"/>
  <c r="W525" i="12"/>
  <c r="U525" i="12"/>
  <c r="H525" i="12"/>
  <c r="F525" i="12"/>
  <c r="Y524" i="12"/>
  <c r="W524" i="12"/>
  <c r="U524" i="12"/>
  <c r="H524" i="12"/>
  <c r="F524" i="12"/>
  <c r="Y523" i="12"/>
  <c r="W523" i="12"/>
  <c r="U523" i="12"/>
  <c r="H523" i="12"/>
  <c r="F523" i="12"/>
  <c r="Y522" i="12"/>
  <c r="W522" i="12"/>
  <c r="U522" i="12"/>
  <c r="H522" i="12"/>
  <c r="F522" i="12"/>
  <c r="Y521" i="12"/>
  <c r="W521" i="12"/>
  <c r="U521" i="12"/>
  <c r="H521" i="12"/>
  <c r="F521" i="12"/>
  <c r="Y520" i="12"/>
  <c r="W520" i="12"/>
  <c r="U520" i="12"/>
  <c r="H520" i="12"/>
  <c r="F520" i="12"/>
  <c r="Y519" i="12"/>
  <c r="W519" i="12"/>
  <c r="U519" i="12"/>
  <c r="H519" i="12"/>
  <c r="F519" i="12"/>
  <c r="Y518" i="12"/>
  <c r="W518" i="12"/>
  <c r="U518" i="12"/>
  <c r="H518" i="12"/>
  <c r="F518" i="12"/>
  <c r="Y517" i="12"/>
  <c r="W517" i="12"/>
  <c r="U517" i="12"/>
  <c r="H517" i="12"/>
  <c r="F517" i="12"/>
  <c r="Y516" i="12"/>
  <c r="W516" i="12"/>
  <c r="U516" i="12"/>
  <c r="H516" i="12"/>
  <c r="F516" i="12"/>
  <c r="Y515" i="12"/>
  <c r="W515" i="12"/>
  <c r="U515" i="12"/>
  <c r="H515" i="12"/>
  <c r="F515" i="12"/>
  <c r="Y514" i="12"/>
  <c r="W514" i="12"/>
  <c r="U514" i="12"/>
  <c r="H514" i="12"/>
  <c r="F514" i="12"/>
  <c r="Y513" i="12"/>
  <c r="W513" i="12"/>
  <c r="U513" i="12"/>
  <c r="H513" i="12"/>
  <c r="F513" i="12"/>
  <c r="AE511" i="12"/>
  <c r="AD511" i="12"/>
  <c r="AC511" i="12"/>
  <c r="AB511" i="12"/>
  <c r="AA511" i="12"/>
  <c r="Z511" i="12"/>
  <c r="X511" i="12"/>
  <c r="Y511" i="12" s="1"/>
  <c r="V511" i="12"/>
  <c r="T511" i="12"/>
  <c r="S511" i="12"/>
  <c r="R511" i="12"/>
  <c r="Q511" i="12"/>
  <c r="P511" i="12"/>
  <c r="O511" i="12"/>
  <c r="N511" i="12"/>
  <c r="M511" i="12"/>
  <c r="L511" i="12"/>
  <c r="K511" i="12"/>
  <c r="J511" i="12"/>
  <c r="I511" i="12"/>
  <c r="G511" i="12"/>
  <c r="E511" i="12"/>
  <c r="D511" i="12"/>
  <c r="C511" i="12"/>
  <c r="Y510" i="12"/>
  <c r="W510" i="12"/>
  <c r="U510" i="12"/>
  <c r="H510" i="12"/>
  <c r="F510" i="12"/>
  <c r="Y509" i="12"/>
  <c r="W509" i="12"/>
  <c r="U509" i="12"/>
  <c r="H509" i="12"/>
  <c r="F509" i="12"/>
  <c r="Y508" i="12"/>
  <c r="W508" i="12"/>
  <c r="U508" i="12"/>
  <c r="H508" i="12"/>
  <c r="F508" i="12"/>
  <c r="Y507" i="12"/>
  <c r="W507" i="12"/>
  <c r="U507" i="12"/>
  <c r="H507" i="12"/>
  <c r="F507" i="12"/>
  <c r="AE505" i="12"/>
  <c r="AD505" i="12"/>
  <c r="AC505" i="12"/>
  <c r="AB505" i="12"/>
  <c r="AA505" i="12"/>
  <c r="Z505" i="12"/>
  <c r="X505" i="12"/>
  <c r="V505" i="12"/>
  <c r="T505" i="12"/>
  <c r="S505" i="12"/>
  <c r="R505" i="12"/>
  <c r="Q505" i="12"/>
  <c r="P505" i="12"/>
  <c r="O505" i="12"/>
  <c r="N505" i="12"/>
  <c r="M505" i="12"/>
  <c r="L505" i="12"/>
  <c r="K505" i="12"/>
  <c r="J505" i="12"/>
  <c r="I505" i="12"/>
  <c r="G505" i="12"/>
  <c r="H505" i="12" s="1"/>
  <c r="E505" i="12"/>
  <c r="D505" i="12"/>
  <c r="C505" i="12"/>
  <c r="F505" i="12" s="1"/>
  <c r="Y504" i="12"/>
  <c r="W504" i="12"/>
  <c r="U504" i="12"/>
  <c r="H504" i="12"/>
  <c r="F504" i="12"/>
  <c r="Y503" i="12"/>
  <c r="W503" i="12"/>
  <c r="U503" i="12"/>
  <c r="H503" i="12"/>
  <c r="F503" i="12"/>
  <c r="Y502" i="12"/>
  <c r="W502" i="12"/>
  <c r="U502" i="12"/>
  <c r="H502" i="12"/>
  <c r="F502" i="12"/>
  <c r="Y501" i="12"/>
  <c r="W501" i="12"/>
  <c r="U501" i="12"/>
  <c r="H501" i="12"/>
  <c r="F501" i="12"/>
  <c r="Y500" i="12"/>
  <c r="W500" i="12"/>
  <c r="U500" i="12"/>
  <c r="H500" i="12"/>
  <c r="F500" i="12"/>
  <c r="Y499" i="12"/>
  <c r="W499" i="12"/>
  <c r="U499" i="12"/>
  <c r="H499" i="12"/>
  <c r="F499" i="12"/>
  <c r="Y498" i="12"/>
  <c r="W498" i="12"/>
  <c r="U498" i="12"/>
  <c r="H498" i="12"/>
  <c r="F498" i="12"/>
  <c r="Y497" i="12"/>
  <c r="W497" i="12"/>
  <c r="U497" i="12"/>
  <c r="H497" i="12"/>
  <c r="F497" i="12"/>
  <c r="Y496" i="12"/>
  <c r="W496" i="12"/>
  <c r="U496" i="12"/>
  <c r="H496" i="12"/>
  <c r="F496" i="12"/>
  <c r="Y495" i="12"/>
  <c r="W495" i="12"/>
  <c r="U495" i="12"/>
  <c r="H495" i="12"/>
  <c r="F495" i="12"/>
  <c r="Y494" i="12"/>
  <c r="W494" i="12"/>
  <c r="U494" i="12"/>
  <c r="H494" i="12"/>
  <c r="F494" i="12"/>
  <c r="Y493" i="12"/>
  <c r="W493" i="12"/>
  <c r="U493" i="12"/>
  <c r="H493" i="12"/>
  <c r="F493" i="12"/>
  <c r="Y492" i="12"/>
  <c r="W492" i="12"/>
  <c r="U492" i="12"/>
  <c r="H492" i="12"/>
  <c r="F492" i="12"/>
  <c r="Y491" i="12"/>
  <c r="W491" i="12"/>
  <c r="U491" i="12"/>
  <c r="H491" i="12"/>
  <c r="F491" i="12"/>
  <c r="Y490" i="12"/>
  <c r="W490" i="12"/>
  <c r="U490" i="12"/>
  <c r="H490" i="12"/>
  <c r="F490" i="12"/>
  <c r="Y489" i="12"/>
  <c r="W489" i="12"/>
  <c r="U489" i="12"/>
  <c r="H489" i="12"/>
  <c r="F489" i="12"/>
  <c r="Y488" i="12"/>
  <c r="W488" i="12"/>
  <c r="U488" i="12"/>
  <c r="H488" i="12"/>
  <c r="F488" i="12"/>
  <c r="Y487" i="12"/>
  <c r="W487" i="12"/>
  <c r="U487" i="12"/>
  <c r="H487" i="12"/>
  <c r="F487" i="12"/>
  <c r="Y486" i="12"/>
  <c r="W486" i="12"/>
  <c r="U486" i="12"/>
  <c r="H486" i="12"/>
  <c r="F486" i="12"/>
  <c r="Y485" i="12"/>
  <c r="W485" i="12"/>
  <c r="U485" i="12"/>
  <c r="H485" i="12"/>
  <c r="F485" i="12"/>
  <c r="Y484" i="12"/>
  <c r="W484" i="12"/>
  <c r="U484" i="12"/>
  <c r="H484" i="12"/>
  <c r="F484" i="12"/>
  <c r="AE482" i="12"/>
  <c r="AD482" i="12"/>
  <c r="AC482" i="12"/>
  <c r="AB482" i="12"/>
  <c r="AA482" i="12"/>
  <c r="Z482" i="12"/>
  <c r="X482" i="12"/>
  <c r="V482" i="12"/>
  <c r="T482" i="12"/>
  <c r="S482" i="12"/>
  <c r="R482" i="12"/>
  <c r="Q482" i="12"/>
  <c r="P482" i="12"/>
  <c r="O482" i="12"/>
  <c r="N482" i="12"/>
  <c r="M482" i="12"/>
  <c r="L482" i="12"/>
  <c r="K482" i="12"/>
  <c r="J482" i="12"/>
  <c r="I482" i="12"/>
  <c r="G482" i="12"/>
  <c r="E482" i="12"/>
  <c r="F482" i="12" s="1"/>
  <c r="D482" i="12"/>
  <c r="H482" i="12" s="1"/>
  <c r="C482" i="12"/>
  <c r="Y481" i="12"/>
  <c r="W481" i="12"/>
  <c r="U481" i="12"/>
  <c r="H481" i="12"/>
  <c r="F481" i="12"/>
  <c r="Y480" i="12"/>
  <c r="W480" i="12"/>
  <c r="U480" i="12"/>
  <c r="H480" i="12"/>
  <c r="F480" i="12"/>
  <c r="Y479" i="12"/>
  <c r="W479" i="12"/>
  <c r="U479" i="12"/>
  <c r="H479" i="12"/>
  <c r="F479" i="12"/>
  <c r="Y478" i="12"/>
  <c r="W478" i="12"/>
  <c r="U478" i="12"/>
  <c r="H478" i="12"/>
  <c r="F478" i="12"/>
  <c r="Y477" i="12"/>
  <c r="W477" i="12"/>
  <c r="U477" i="12"/>
  <c r="H477" i="12"/>
  <c r="F477" i="12"/>
  <c r="Y476" i="12"/>
  <c r="W476" i="12"/>
  <c r="U476" i="12"/>
  <c r="H476" i="12"/>
  <c r="F476" i="12"/>
  <c r="Y475" i="12"/>
  <c r="W475" i="12"/>
  <c r="U475" i="12"/>
  <c r="H475" i="12"/>
  <c r="F475" i="12"/>
  <c r="Y474" i="12"/>
  <c r="W474" i="12"/>
  <c r="U474" i="12"/>
  <c r="H474" i="12"/>
  <c r="F474" i="12"/>
  <c r="Y473" i="12"/>
  <c r="W473" i="12"/>
  <c r="U473" i="12"/>
  <c r="H473" i="12"/>
  <c r="F473" i="12"/>
  <c r="Y472" i="12"/>
  <c r="W472" i="12"/>
  <c r="U472" i="12"/>
  <c r="H472" i="12"/>
  <c r="F472" i="12"/>
  <c r="Y471" i="12"/>
  <c r="W471" i="12"/>
  <c r="U471" i="12"/>
  <c r="H471" i="12"/>
  <c r="F471" i="12"/>
  <c r="Y470" i="12"/>
  <c r="W470" i="12"/>
  <c r="U470" i="12"/>
  <c r="H470" i="12"/>
  <c r="F470" i="12"/>
  <c r="Y469" i="12"/>
  <c r="W469" i="12"/>
  <c r="U469" i="12"/>
  <c r="H469" i="12"/>
  <c r="F469" i="12"/>
  <c r="Y468" i="12"/>
  <c r="W468" i="12"/>
  <c r="U468" i="12"/>
  <c r="H468" i="12"/>
  <c r="F468" i="12"/>
  <c r="Y467" i="12"/>
  <c r="W467" i="12"/>
  <c r="U467" i="12"/>
  <c r="H467" i="12"/>
  <c r="F467" i="12"/>
  <c r="Y466" i="12"/>
  <c r="W466" i="12"/>
  <c r="U466" i="12"/>
  <c r="H466" i="12"/>
  <c r="F466" i="12"/>
  <c r="Y465" i="12"/>
  <c r="W465" i="12"/>
  <c r="U465" i="12"/>
  <c r="H465" i="12"/>
  <c r="F465" i="12"/>
  <c r="Y464" i="12"/>
  <c r="W464" i="12"/>
  <c r="U464" i="12"/>
  <c r="H464" i="12"/>
  <c r="F464" i="12"/>
  <c r="Y463" i="12"/>
  <c r="W463" i="12"/>
  <c r="U463" i="12"/>
  <c r="H463" i="12"/>
  <c r="F463" i="12"/>
  <c r="Y462" i="12"/>
  <c r="W462" i="12"/>
  <c r="U462" i="12"/>
  <c r="H462" i="12"/>
  <c r="F462" i="12"/>
  <c r="Y461" i="12"/>
  <c r="W461" i="12"/>
  <c r="U461" i="12"/>
  <c r="H461" i="12"/>
  <c r="F461" i="12"/>
  <c r="Y460" i="12"/>
  <c r="W460" i="12"/>
  <c r="U460" i="12"/>
  <c r="H460" i="12"/>
  <c r="F460" i="12"/>
  <c r="Y459" i="12"/>
  <c r="W459" i="12"/>
  <c r="U459" i="12"/>
  <c r="H459" i="12"/>
  <c r="F459" i="12"/>
  <c r="Y458" i="12"/>
  <c r="W458" i="12"/>
  <c r="U458" i="12"/>
  <c r="H458" i="12"/>
  <c r="F458" i="12"/>
  <c r="Y457" i="12"/>
  <c r="W457" i="12"/>
  <c r="U457" i="12"/>
  <c r="H457" i="12"/>
  <c r="F457" i="12"/>
  <c r="Y456" i="12"/>
  <c r="W456" i="12"/>
  <c r="U456" i="12"/>
  <c r="H456" i="12"/>
  <c r="F456" i="12"/>
  <c r="Y455" i="12"/>
  <c r="W455" i="12"/>
  <c r="U455" i="12"/>
  <c r="H455" i="12"/>
  <c r="F455" i="12"/>
  <c r="Y454" i="12"/>
  <c r="W454" i="12"/>
  <c r="U454" i="12"/>
  <c r="H454" i="12"/>
  <c r="F454" i="12"/>
  <c r="Y453" i="12"/>
  <c r="W453" i="12"/>
  <c r="U453" i="12"/>
  <c r="H453" i="12"/>
  <c r="F453" i="12"/>
  <c r="Y452" i="12"/>
  <c r="W452" i="12"/>
  <c r="U452" i="12"/>
  <c r="H452" i="12"/>
  <c r="F452" i="12"/>
  <c r="Y451" i="12"/>
  <c r="W451" i="12"/>
  <c r="U451" i="12"/>
  <c r="H451" i="12"/>
  <c r="F451" i="12"/>
  <c r="Y450" i="12"/>
  <c r="W450" i="12"/>
  <c r="U450" i="12"/>
  <c r="H450" i="12"/>
  <c r="F450" i="12"/>
  <c r="Y449" i="12"/>
  <c r="W449" i="12"/>
  <c r="U449" i="12"/>
  <c r="H449" i="12"/>
  <c r="F449" i="12"/>
  <c r="Y448" i="12"/>
  <c r="W448" i="12"/>
  <c r="U448" i="12"/>
  <c r="H448" i="12"/>
  <c r="F448" i="12"/>
  <c r="Y447" i="12"/>
  <c r="W447" i="12"/>
  <c r="U447" i="12"/>
  <c r="H447" i="12"/>
  <c r="F447" i="12"/>
  <c r="Y446" i="12"/>
  <c r="W446" i="12"/>
  <c r="U446" i="12"/>
  <c r="H446" i="12"/>
  <c r="F446" i="12"/>
  <c r="AE444" i="12"/>
  <c r="AD444" i="12"/>
  <c r="AC444" i="12"/>
  <c r="AB444" i="12"/>
  <c r="AA444" i="12"/>
  <c r="Z444" i="12"/>
  <c r="X444" i="12"/>
  <c r="Y444" i="12" s="1"/>
  <c r="V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G444" i="12"/>
  <c r="H444" i="12" s="1"/>
  <c r="E444" i="12"/>
  <c r="D444" i="12"/>
  <c r="C444" i="12"/>
  <c r="F444" i="12" s="1"/>
  <c r="Y443" i="12"/>
  <c r="W443" i="12"/>
  <c r="U443" i="12"/>
  <c r="H443" i="12"/>
  <c r="F443" i="12"/>
  <c r="Y442" i="12"/>
  <c r="W442" i="12"/>
  <c r="U442" i="12"/>
  <c r="H442" i="12"/>
  <c r="F442" i="12"/>
  <c r="Y441" i="12"/>
  <c r="W441" i="12"/>
  <c r="U441" i="12"/>
  <c r="H441" i="12"/>
  <c r="F441" i="12"/>
  <c r="Y440" i="12"/>
  <c r="W440" i="12"/>
  <c r="U440" i="12"/>
  <c r="H440" i="12"/>
  <c r="F440" i="12"/>
  <c r="Y439" i="12"/>
  <c r="W439" i="12"/>
  <c r="U439" i="12"/>
  <c r="H439" i="12"/>
  <c r="F439" i="12"/>
  <c r="Y438" i="12"/>
  <c r="W438" i="12"/>
  <c r="U438" i="12"/>
  <c r="H438" i="12"/>
  <c r="F438" i="12"/>
  <c r="Y437" i="12"/>
  <c r="W437" i="12"/>
  <c r="U437" i="12"/>
  <c r="H437" i="12"/>
  <c r="F437" i="12"/>
  <c r="Y436" i="12"/>
  <c r="W436" i="12"/>
  <c r="U436" i="12"/>
  <c r="H436" i="12"/>
  <c r="F436" i="12"/>
  <c r="Y435" i="12"/>
  <c r="W435" i="12"/>
  <c r="U435" i="12"/>
  <c r="H435" i="12"/>
  <c r="F435" i="12"/>
  <c r="Y434" i="12"/>
  <c r="W434" i="12"/>
  <c r="U434" i="12"/>
  <c r="H434" i="12"/>
  <c r="F434" i="12"/>
  <c r="AE432" i="12"/>
  <c r="AD432" i="12"/>
  <c r="AC432" i="12"/>
  <c r="AB432" i="12"/>
  <c r="AA432" i="12"/>
  <c r="Z432" i="12"/>
  <c r="X432" i="12"/>
  <c r="V432" i="12"/>
  <c r="T432" i="12"/>
  <c r="S432" i="12"/>
  <c r="R432" i="12"/>
  <c r="Q432" i="12"/>
  <c r="P432" i="12"/>
  <c r="O432" i="12"/>
  <c r="N432" i="12"/>
  <c r="M432" i="12"/>
  <c r="L432" i="12"/>
  <c r="K432" i="12"/>
  <c r="J432" i="12"/>
  <c r="I432" i="12"/>
  <c r="G432" i="12"/>
  <c r="E432" i="12"/>
  <c r="D432" i="12"/>
  <c r="H432" i="12" s="1"/>
  <c r="C432" i="12"/>
  <c r="Y431" i="12"/>
  <c r="W431" i="12"/>
  <c r="U431" i="12"/>
  <c r="H431" i="12"/>
  <c r="F431" i="12"/>
  <c r="Y430" i="12"/>
  <c r="W430" i="12"/>
  <c r="U430" i="12"/>
  <c r="H430" i="12"/>
  <c r="F430" i="12"/>
  <c r="Y429" i="12"/>
  <c r="W429" i="12"/>
  <c r="U429" i="12"/>
  <c r="H429" i="12"/>
  <c r="F429" i="12"/>
  <c r="Y428" i="12"/>
  <c r="W428" i="12"/>
  <c r="U428" i="12"/>
  <c r="H428" i="12"/>
  <c r="F428" i="12"/>
  <c r="Y427" i="12"/>
  <c r="W427" i="12"/>
  <c r="U427" i="12"/>
  <c r="H427" i="12"/>
  <c r="F427" i="12"/>
  <c r="Y426" i="12"/>
  <c r="W426" i="12"/>
  <c r="U426" i="12"/>
  <c r="H426" i="12"/>
  <c r="F426" i="12"/>
  <c r="Y425" i="12"/>
  <c r="W425" i="12"/>
  <c r="U425" i="12"/>
  <c r="H425" i="12"/>
  <c r="F425" i="12"/>
  <c r="AE423" i="12"/>
  <c r="AD423" i="12"/>
  <c r="AC423" i="12"/>
  <c r="AB423" i="12"/>
  <c r="AA423" i="12"/>
  <c r="Z423" i="12"/>
  <c r="X423" i="12"/>
  <c r="Y423" i="12" s="1"/>
  <c r="V423" i="12"/>
  <c r="T423" i="12"/>
  <c r="S423" i="12"/>
  <c r="R423" i="12"/>
  <c r="Q423" i="12"/>
  <c r="P423" i="12"/>
  <c r="O423" i="12"/>
  <c r="N423" i="12"/>
  <c r="M423" i="12"/>
  <c r="L423" i="12"/>
  <c r="K423" i="12"/>
  <c r="J423" i="12"/>
  <c r="I423" i="12"/>
  <c r="G423" i="12"/>
  <c r="H423" i="12" s="1"/>
  <c r="E423" i="12"/>
  <c r="D423" i="12"/>
  <c r="C423" i="12"/>
  <c r="Y422" i="12"/>
  <c r="W422" i="12"/>
  <c r="U422" i="12"/>
  <c r="H422" i="12"/>
  <c r="F422" i="12"/>
  <c r="Y421" i="12"/>
  <c r="W421" i="12"/>
  <c r="U421" i="12"/>
  <c r="H421" i="12"/>
  <c r="F421" i="12"/>
  <c r="Y420" i="12"/>
  <c r="W420" i="12"/>
  <c r="U420" i="12"/>
  <c r="H420" i="12"/>
  <c r="F420" i="12"/>
  <c r="Y419" i="12"/>
  <c r="W419" i="12"/>
  <c r="U419" i="12"/>
  <c r="H419" i="12"/>
  <c r="F419" i="12"/>
  <c r="Y418" i="12"/>
  <c r="W418" i="12"/>
  <c r="U418" i="12"/>
  <c r="H418" i="12"/>
  <c r="F418" i="12"/>
  <c r="Y417" i="12"/>
  <c r="W417" i="12"/>
  <c r="U417" i="12"/>
  <c r="H417" i="12"/>
  <c r="F417" i="12"/>
  <c r="Y416" i="12"/>
  <c r="W416" i="12"/>
  <c r="U416" i="12"/>
  <c r="H416" i="12"/>
  <c r="F416" i="12"/>
  <c r="Y415" i="12"/>
  <c r="W415" i="12"/>
  <c r="U415" i="12"/>
  <c r="H415" i="12"/>
  <c r="F415" i="12"/>
  <c r="Y414" i="12"/>
  <c r="W414" i="12"/>
  <c r="U414" i="12"/>
  <c r="H414" i="12"/>
  <c r="F414" i="12"/>
  <c r="Y413" i="12"/>
  <c r="W413" i="12"/>
  <c r="U413" i="12"/>
  <c r="H413" i="12"/>
  <c r="F413" i="12"/>
  <c r="Y412" i="12"/>
  <c r="W412" i="12"/>
  <c r="U412" i="12"/>
  <c r="H412" i="12"/>
  <c r="F412" i="12"/>
  <c r="Y411" i="12"/>
  <c r="W411" i="12"/>
  <c r="U411" i="12"/>
  <c r="H411" i="12"/>
  <c r="F411" i="12"/>
  <c r="Y410" i="12"/>
  <c r="W410" i="12"/>
  <c r="U410" i="12"/>
  <c r="H410" i="12"/>
  <c r="F410" i="12"/>
  <c r="Y409" i="12"/>
  <c r="W409" i="12"/>
  <c r="U409" i="12"/>
  <c r="H409" i="12"/>
  <c r="F409" i="12"/>
  <c r="Y408" i="12"/>
  <c r="W408" i="12"/>
  <c r="U408" i="12"/>
  <c r="H408" i="12"/>
  <c r="F408" i="12"/>
  <c r="Y407" i="12"/>
  <c r="W407" i="12"/>
  <c r="U407" i="12"/>
  <c r="H407" i="12"/>
  <c r="F407" i="12"/>
  <c r="Y406" i="12"/>
  <c r="W406" i="12"/>
  <c r="U406" i="12"/>
  <c r="H406" i="12"/>
  <c r="F406" i="12"/>
  <c r="Y405" i="12"/>
  <c r="W405" i="12"/>
  <c r="U405" i="12"/>
  <c r="H405" i="12"/>
  <c r="F405" i="12"/>
  <c r="Y404" i="12"/>
  <c r="W404" i="12"/>
  <c r="U404" i="12"/>
  <c r="H404" i="12"/>
  <c r="F404" i="12"/>
  <c r="Y403" i="12"/>
  <c r="W403" i="12"/>
  <c r="U403" i="12"/>
  <c r="H403" i="12"/>
  <c r="F403" i="12"/>
  <c r="Y402" i="12"/>
  <c r="W402" i="12"/>
  <c r="U402" i="12"/>
  <c r="H402" i="12"/>
  <c r="F402" i="12"/>
  <c r="Y401" i="12"/>
  <c r="W401" i="12"/>
  <c r="U401" i="12"/>
  <c r="H401" i="12"/>
  <c r="F401" i="12"/>
  <c r="Y400" i="12"/>
  <c r="W400" i="12"/>
  <c r="U400" i="12"/>
  <c r="H400" i="12"/>
  <c r="F400" i="12"/>
  <c r="Y399" i="12"/>
  <c r="W399" i="12"/>
  <c r="U399" i="12"/>
  <c r="H399" i="12"/>
  <c r="F399" i="12"/>
  <c r="Y398" i="12"/>
  <c r="W398" i="12"/>
  <c r="U398" i="12"/>
  <c r="H398" i="12"/>
  <c r="F398" i="12"/>
  <c r="Y397" i="12"/>
  <c r="W397" i="12"/>
  <c r="U397" i="12"/>
  <c r="H397" i="12"/>
  <c r="F397" i="12"/>
  <c r="Y396" i="12"/>
  <c r="W396" i="12"/>
  <c r="U396" i="12"/>
  <c r="H396" i="12"/>
  <c r="F396" i="12"/>
  <c r="Y395" i="12"/>
  <c r="W395" i="12"/>
  <c r="U395" i="12"/>
  <c r="H395" i="12"/>
  <c r="F395" i="12"/>
  <c r="Y394" i="12"/>
  <c r="W394" i="12"/>
  <c r="U394" i="12"/>
  <c r="H394" i="12"/>
  <c r="F394" i="12"/>
  <c r="Y393" i="12"/>
  <c r="W393" i="12"/>
  <c r="U393" i="12"/>
  <c r="H393" i="12"/>
  <c r="F393" i="12"/>
  <c r="Y392" i="12"/>
  <c r="W392" i="12"/>
  <c r="U392" i="12"/>
  <c r="H392" i="12"/>
  <c r="F392" i="12"/>
  <c r="Y391" i="12"/>
  <c r="W391" i="12"/>
  <c r="U391" i="12"/>
  <c r="H391" i="12"/>
  <c r="F391" i="12"/>
  <c r="Y390" i="12"/>
  <c r="W390" i="12"/>
  <c r="U390" i="12"/>
  <c r="H390" i="12"/>
  <c r="F390" i="12"/>
  <c r="Y389" i="12"/>
  <c r="W389" i="12"/>
  <c r="U389" i="12"/>
  <c r="H389" i="12"/>
  <c r="F389" i="12"/>
  <c r="Y388" i="12"/>
  <c r="W388" i="12"/>
  <c r="U388" i="12"/>
  <c r="H388" i="12"/>
  <c r="F388" i="12"/>
  <c r="Y387" i="12"/>
  <c r="W387" i="12"/>
  <c r="U387" i="12"/>
  <c r="H387" i="12"/>
  <c r="F387" i="12"/>
  <c r="Y386" i="12"/>
  <c r="W386" i="12"/>
  <c r="U386" i="12"/>
  <c r="H386" i="12"/>
  <c r="F386" i="12"/>
  <c r="Y385" i="12"/>
  <c r="W385" i="12"/>
  <c r="U385" i="12"/>
  <c r="H385" i="12"/>
  <c r="F385" i="12"/>
  <c r="Y384" i="12"/>
  <c r="W384" i="12"/>
  <c r="U384" i="12"/>
  <c r="H384" i="12"/>
  <c r="F384" i="12"/>
  <c r="Y383" i="12"/>
  <c r="W383" i="12"/>
  <c r="U383" i="12"/>
  <c r="H383" i="12"/>
  <c r="F383" i="12"/>
  <c r="AE381" i="12"/>
  <c r="AD381" i="12"/>
  <c r="AC381" i="12"/>
  <c r="AB381" i="12"/>
  <c r="AA381" i="12"/>
  <c r="Z381" i="12"/>
  <c r="X381" i="12"/>
  <c r="Y381" i="12" s="1"/>
  <c r="V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G381" i="12"/>
  <c r="H381" i="12" s="1"/>
  <c r="E381" i="12"/>
  <c r="D381" i="12"/>
  <c r="C381" i="12"/>
  <c r="Y380" i="12"/>
  <c r="W380" i="12"/>
  <c r="U380" i="12"/>
  <c r="H380" i="12"/>
  <c r="F380" i="12"/>
  <c r="Y379" i="12"/>
  <c r="W379" i="12"/>
  <c r="U379" i="12"/>
  <c r="H379" i="12"/>
  <c r="F379" i="12"/>
  <c r="Y378" i="12"/>
  <c r="W378" i="12"/>
  <c r="U378" i="12"/>
  <c r="H378" i="12"/>
  <c r="F378" i="12"/>
  <c r="Y377" i="12"/>
  <c r="W377" i="12"/>
  <c r="U377" i="12"/>
  <c r="H377" i="12"/>
  <c r="F377" i="12"/>
  <c r="Y376" i="12"/>
  <c r="W376" i="12"/>
  <c r="U376" i="12"/>
  <c r="H376" i="12"/>
  <c r="F376" i="12"/>
  <c r="Y375" i="12"/>
  <c r="W375" i="12"/>
  <c r="U375" i="12"/>
  <c r="H375" i="12"/>
  <c r="F375" i="12"/>
  <c r="Y374" i="12"/>
  <c r="W374" i="12"/>
  <c r="U374" i="12"/>
  <c r="H374" i="12"/>
  <c r="F374" i="12"/>
  <c r="Y373" i="12"/>
  <c r="W373" i="12"/>
  <c r="U373" i="12"/>
  <c r="H373" i="12"/>
  <c r="F373" i="12"/>
  <c r="AE371" i="12"/>
  <c r="AD371" i="12"/>
  <c r="AC371" i="12"/>
  <c r="AB371" i="12"/>
  <c r="AA371" i="12"/>
  <c r="Z371" i="12"/>
  <c r="X371" i="12"/>
  <c r="V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G371" i="12"/>
  <c r="H371" i="12" s="1"/>
  <c r="E371" i="12"/>
  <c r="F371" i="12" s="1"/>
  <c r="D371" i="12"/>
  <c r="C371" i="12"/>
  <c r="Y370" i="12"/>
  <c r="W370" i="12"/>
  <c r="U370" i="12"/>
  <c r="H370" i="12"/>
  <c r="F370" i="12"/>
  <c r="Y369" i="12"/>
  <c r="W369" i="12"/>
  <c r="U369" i="12"/>
  <c r="H369" i="12"/>
  <c r="F369" i="12"/>
  <c r="Y368" i="12"/>
  <c r="W368" i="12"/>
  <c r="U368" i="12"/>
  <c r="H368" i="12"/>
  <c r="F368" i="12"/>
  <c r="Y367" i="12"/>
  <c r="W367" i="12"/>
  <c r="U367" i="12"/>
  <c r="H367" i="12"/>
  <c r="F367" i="12"/>
  <c r="Y366" i="12"/>
  <c r="W366" i="12"/>
  <c r="U366" i="12"/>
  <c r="H366" i="12"/>
  <c r="F366" i="12"/>
  <c r="Y365" i="12"/>
  <c r="W365" i="12"/>
  <c r="U365" i="12"/>
  <c r="H365" i="12"/>
  <c r="F365" i="12"/>
  <c r="Y364" i="12"/>
  <c r="W364" i="12"/>
  <c r="U364" i="12"/>
  <c r="H364" i="12"/>
  <c r="F364" i="12"/>
  <c r="Y363" i="12"/>
  <c r="W363" i="12"/>
  <c r="U363" i="12"/>
  <c r="H363" i="12"/>
  <c r="F363" i="12"/>
  <c r="AE361" i="12"/>
  <c r="AD361" i="12"/>
  <c r="AC361" i="12"/>
  <c r="AB361" i="12"/>
  <c r="AA361" i="12"/>
  <c r="Z361" i="12"/>
  <c r="X361" i="12"/>
  <c r="Y361" i="12" s="1"/>
  <c r="V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G361" i="12"/>
  <c r="H361" i="12" s="1"/>
  <c r="E361" i="12"/>
  <c r="D361" i="12"/>
  <c r="C361" i="12"/>
  <c r="Y360" i="12"/>
  <c r="W360" i="12"/>
  <c r="U360" i="12"/>
  <c r="H360" i="12"/>
  <c r="F360" i="12"/>
  <c r="Y359" i="12"/>
  <c r="W359" i="12"/>
  <c r="U359" i="12"/>
  <c r="H359" i="12"/>
  <c r="F359" i="12"/>
  <c r="Y358" i="12"/>
  <c r="W358" i="12"/>
  <c r="U358" i="12"/>
  <c r="H358" i="12"/>
  <c r="F358" i="12"/>
  <c r="Y357" i="12"/>
  <c r="W357" i="12"/>
  <c r="U357" i="12"/>
  <c r="H357" i="12"/>
  <c r="F357" i="12"/>
  <c r="Y356" i="12"/>
  <c r="W356" i="12"/>
  <c r="U356" i="12"/>
  <c r="H356" i="12"/>
  <c r="F356" i="12"/>
  <c r="Y355" i="12"/>
  <c r="W355" i="12"/>
  <c r="U355" i="12"/>
  <c r="H355" i="12"/>
  <c r="F355" i="12"/>
  <c r="Y354" i="12"/>
  <c r="W354" i="12"/>
  <c r="U354" i="12"/>
  <c r="H354" i="12"/>
  <c r="F354" i="12"/>
  <c r="Y353" i="12"/>
  <c r="W353" i="12"/>
  <c r="U353" i="12"/>
  <c r="H353" i="12"/>
  <c r="F353" i="12"/>
  <c r="Y352" i="12"/>
  <c r="W352" i="12"/>
  <c r="U352" i="12"/>
  <c r="H352" i="12"/>
  <c r="F352" i="12"/>
  <c r="Y351" i="12"/>
  <c r="W351" i="12"/>
  <c r="U351" i="12"/>
  <c r="H351" i="12"/>
  <c r="F351" i="12"/>
  <c r="Y350" i="12"/>
  <c r="W350" i="12"/>
  <c r="U350" i="12"/>
  <c r="H350" i="12"/>
  <c r="F350" i="12"/>
  <c r="Y349" i="12"/>
  <c r="W349" i="12"/>
  <c r="U349" i="12"/>
  <c r="H349" i="12"/>
  <c r="F349" i="12"/>
  <c r="Y348" i="12"/>
  <c r="W348" i="12"/>
  <c r="U348" i="12"/>
  <c r="H348" i="12"/>
  <c r="F348" i="12"/>
  <c r="Y347" i="12"/>
  <c r="W347" i="12"/>
  <c r="U347" i="12"/>
  <c r="H347" i="12"/>
  <c r="F347" i="12"/>
  <c r="Y346" i="12"/>
  <c r="W346" i="12"/>
  <c r="U346" i="12"/>
  <c r="H346" i="12"/>
  <c r="F346" i="12"/>
  <c r="Y345" i="12"/>
  <c r="W345" i="12"/>
  <c r="U345" i="12"/>
  <c r="H345" i="12"/>
  <c r="F345" i="12"/>
  <c r="Y344" i="12"/>
  <c r="W344" i="12"/>
  <c r="U344" i="12"/>
  <c r="H344" i="12"/>
  <c r="F344" i="12"/>
  <c r="Y343" i="12"/>
  <c r="W343" i="12"/>
  <c r="U343" i="12"/>
  <c r="H343" i="12"/>
  <c r="F343" i="12"/>
  <c r="Y342" i="12"/>
  <c r="W342" i="12"/>
  <c r="U342" i="12"/>
  <c r="H342" i="12"/>
  <c r="F342" i="12"/>
  <c r="Y341" i="12"/>
  <c r="W341" i="12"/>
  <c r="U341" i="12"/>
  <c r="H341" i="12"/>
  <c r="F341" i="12"/>
  <c r="Y340" i="12"/>
  <c r="W340" i="12"/>
  <c r="U340" i="12"/>
  <c r="H340" i="12"/>
  <c r="F340" i="12"/>
  <c r="Y339" i="12"/>
  <c r="W339" i="12"/>
  <c r="U339" i="12"/>
  <c r="H339" i="12"/>
  <c r="F339" i="12"/>
  <c r="AE337" i="12"/>
  <c r="AD337" i="12"/>
  <c r="AC337" i="12"/>
  <c r="AB337" i="12"/>
  <c r="AA337" i="12"/>
  <c r="Z337" i="12"/>
  <c r="X337" i="12"/>
  <c r="V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G337" i="12"/>
  <c r="E337" i="12"/>
  <c r="D337" i="12"/>
  <c r="C337" i="12"/>
  <c r="Y336" i="12"/>
  <c r="W336" i="12"/>
  <c r="U336" i="12"/>
  <c r="H336" i="12"/>
  <c r="F336" i="12"/>
  <c r="Y335" i="12"/>
  <c r="W335" i="12"/>
  <c r="U335" i="12"/>
  <c r="H335" i="12"/>
  <c r="F335" i="12"/>
  <c r="Y334" i="12"/>
  <c r="W334" i="12"/>
  <c r="U334" i="12"/>
  <c r="H334" i="12"/>
  <c r="F334" i="12"/>
  <c r="Y333" i="12"/>
  <c r="W333" i="12"/>
  <c r="U333" i="12"/>
  <c r="H333" i="12"/>
  <c r="F333" i="12"/>
  <c r="Y332" i="12"/>
  <c r="W332" i="12"/>
  <c r="U332" i="12"/>
  <c r="H332" i="12"/>
  <c r="F332" i="12"/>
  <c r="AE330" i="12"/>
  <c r="AD330" i="12"/>
  <c r="AC330" i="12"/>
  <c r="AB330" i="12"/>
  <c r="AA330" i="12"/>
  <c r="Z330" i="12"/>
  <c r="X330" i="12"/>
  <c r="V330" i="12"/>
  <c r="W330" i="12" s="1"/>
  <c r="T330" i="12"/>
  <c r="S330" i="12"/>
  <c r="R330" i="12"/>
  <c r="Q330" i="12"/>
  <c r="P330" i="12"/>
  <c r="O330" i="12"/>
  <c r="U330" i="12" s="1"/>
  <c r="N330" i="12"/>
  <c r="M330" i="12"/>
  <c r="L330" i="12"/>
  <c r="K330" i="12"/>
  <c r="J330" i="12"/>
  <c r="I330" i="12"/>
  <c r="G330" i="12"/>
  <c r="E330" i="12"/>
  <c r="D330" i="12"/>
  <c r="H330" i="12" s="1"/>
  <c r="C330" i="12"/>
  <c r="Y329" i="12"/>
  <c r="W329" i="12"/>
  <c r="U329" i="12"/>
  <c r="H329" i="12"/>
  <c r="F329" i="12"/>
  <c r="Y328" i="12"/>
  <c r="W328" i="12"/>
  <c r="U328" i="12"/>
  <c r="H328" i="12"/>
  <c r="F328" i="12"/>
  <c r="Y327" i="12"/>
  <c r="W327" i="12"/>
  <c r="U327" i="12"/>
  <c r="H327" i="12"/>
  <c r="F327" i="12"/>
  <c r="Y326" i="12"/>
  <c r="W326" i="12"/>
  <c r="U326" i="12"/>
  <c r="H326" i="12"/>
  <c r="F326" i="12"/>
  <c r="Y325" i="12"/>
  <c r="W325" i="12"/>
  <c r="U325" i="12"/>
  <c r="H325" i="12"/>
  <c r="F325" i="12"/>
  <c r="Y324" i="12"/>
  <c r="W324" i="12"/>
  <c r="U324" i="12"/>
  <c r="H324" i="12"/>
  <c r="F324" i="12"/>
  <c r="Y323" i="12"/>
  <c r="W323" i="12"/>
  <c r="U323" i="12"/>
  <c r="H323" i="12"/>
  <c r="F323" i="12"/>
  <c r="Y322" i="12"/>
  <c r="W322" i="12"/>
  <c r="U322" i="12"/>
  <c r="H322" i="12"/>
  <c r="F322" i="12"/>
  <c r="Y321" i="12"/>
  <c r="W321" i="12"/>
  <c r="U321" i="12"/>
  <c r="H321" i="12"/>
  <c r="F321" i="12"/>
  <c r="Y320" i="12"/>
  <c r="W320" i="12"/>
  <c r="U320" i="12"/>
  <c r="H320" i="12"/>
  <c r="F320" i="12"/>
  <c r="Y319" i="12"/>
  <c r="W319" i="12"/>
  <c r="U319" i="12"/>
  <c r="H319" i="12"/>
  <c r="F319" i="12"/>
  <c r="Y318" i="12"/>
  <c r="W318" i="12"/>
  <c r="U318" i="12"/>
  <c r="H318" i="12"/>
  <c r="F318" i="12"/>
  <c r="Y317" i="12"/>
  <c r="W317" i="12"/>
  <c r="U317" i="12"/>
  <c r="H317" i="12"/>
  <c r="F317" i="12"/>
  <c r="Y316" i="12"/>
  <c r="W316" i="12"/>
  <c r="U316" i="12"/>
  <c r="H316" i="12"/>
  <c r="F316" i="12"/>
  <c r="AE314" i="12"/>
  <c r="AD314" i="12"/>
  <c r="AC314" i="12"/>
  <c r="AB314" i="12"/>
  <c r="AA314" i="12"/>
  <c r="Z314" i="12"/>
  <c r="X314" i="12"/>
  <c r="Y314" i="12" s="1"/>
  <c r="V314" i="12"/>
  <c r="T314" i="12"/>
  <c r="S314" i="12"/>
  <c r="R314" i="12"/>
  <c r="Q314" i="12"/>
  <c r="P314" i="12"/>
  <c r="O314" i="12"/>
  <c r="N314" i="12"/>
  <c r="M314" i="12"/>
  <c r="L314" i="12"/>
  <c r="K314" i="12"/>
  <c r="J314" i="12"/>
  <c r="I314" i="12"/>
  <c r="G314" i="12"/>
  <c r="H314" i="12" s="1"/>
  <c r="E314" i="12"/>
  <c r="D314" i="12"/>
  <c r="C314" i="12"/>
  <c r="Y313" i="12"/>
  <c r="W313" i="12"/>
  <c r="U313" i="12"/>
  <c r="H313" i="12"/>
  <c r="F313" i="12"/>
  <c r="Y312" i="12"/>
  <c r="W312" i="12"/>
  <c r="U312" i="12"/>
  <c r="H312" i="12"/>
  <c r="F312" i="12"/>
  <c r="Y311" i="12"/>
  <c r="W311" i="12"/>
  <c r="U311" i="12"/>
  <c r="H311" i="12"/>
  <c r="F311" i="12"/>
  <c r="Y310" i="12"/>
  <c r="W310" i="12"/>
  <c r="U310" i="12"/>
  <c r="H310" i="12"/>
  <c r="F310" i="12"/>
  <c r="Y309" i="12"/>
  <c r="W309" i="12"/>
  <c r="U309" i="12"/>
  <c r="H309" i="12"/>
  <c r="F309" i="12"/>
  <c r="Y308" i="12"/>
  <c r="W308" i="12"/>
  <c r="U308" i="12"/>
  <c r="H308" i="12"/>
  <c r="F308" i="12"/>
  <c r="Y307" i="12"/>
  <c r="W307" i="12"/>
  <c r="U307" i="12"/>
  <c r="H307" i="12"/>
  <c r="F307" i="12"/>
  <c r="Y306" i="12"/>
  <c r="W306" i="12"/>
  <c r="U306" i="12"/>
  <c r="H306" i="12"/>
  <c r="F306" i="12"/>
  <c r="Y305" i="12"/>
  <c r="W305" i="12"/>
  <c r="U305" i="12"/>
  <c r="H305" i="12"/>
  <c r="F305" i="12"/>
  <c r="Y304" i="12"/>
  <c r="W304" i="12"/>
  <c r="U304" i="12"/>
  <c r="H304" i="12"/>
  <c r="F304" i="12"/>
  <c r="Y303" i="12"/>
  <c r="W303" i="12"/>
  <c r="U303" i="12"/>
  <c r="H303" i="12"/>
  <c r="F303" i="12"/>
  <c r="Y302" i="12"/>
  <c r="W302" i="12"/>
  <c r="U302" i="12"/>
  <c r="H302" i="12"/>
  <c r="F302" i="12"/>
  <c r="Y301" i="12"/>
  <c r="W301" i="12"/>
  <c r="U301" i="12"/>
  <c r="H301" i="12"/>
  <c r="F301" i="12"/>
  <c r="Y300" i="12"/>
  <c r="W300" i="12"/>
  <c r="U300" i="12"/>
  <c r="H300" i="12"/>
  <c r="F300" i="12"/>
  <c r="Y299" i="12"/>
  <c r="W299" i="12"/>
  <c r="U299" i="12"/>
  <c r="H299" i="12"/>
  <c r="F299" i="12"/>
  <c r="Y298" i="12"/>
  <c r="W298" i="12"/>
  <c r="U298" i="12"/>
  <c r="H298" i="12"/>
  <c r="F298" i="12"/>
  <c r="Y297" i="12"/>
  <c r="W297" i="12"/>
  <c r="U297" i="12"/>
  <c r="H297" i="12"/>
  <c r="F297" i="12"/>
  <c r="Y296" i="12"/>
  <c r="W296" i="12"/>
  <c r="U296" i="12"/>
  <c r="H296" i="12"/>
  <c r="F296" i="12"/>
  <c r="Y295" i="12"/>
  <c r="W295" i="12"/>
  <c r="U295" i="12"/>
  <c r="H295" i="12"/>
  <c r="F295" i="12"/>
  <c r="Y294" i="12"/>
  <c r="W294" i="12"/>
  <c r="U294" i="12"/>
  <c r="H294" i="12"/>
  <c r="F294" i="12"/>
  <c r="AE292" i="12"/>
  <c r="AD292" i="12"/>
  <c r="AC292" i="12"/>
  <c r="AB292" i="12"/>
  <c r="AA292" i="12"/>
  <c r="Z292" i="12"/>
  <c r="X292" i="12"/>
  <c r="V292" i="12"/>
  <c r="W292" i="12" s="1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G292" i="12"/>
  <c r="E292" i="12"/>
  <c r="D292" i="12"/>
  <c r="H292" i="12" s="1"/>
  <c r="C292" i="12"/>
  <c r="Y291" i="12"/>
  <c r="W291" i="12"/>
  <c r="U291" i="12"/>
  <c r="H291" i="12"/>
  <c r="F291" i="12"/>
  <c r="Y290" i="12"/>
  <c r="W290" i="12"/>
  <c r="U290" i="12"/>
  <c r="H290" i="12"/>
  <c r="F290" i="12"/>
  <c r="Y289" i="12"/>
  <c r="W289" i="12"/>
  <c r="U289" i="12"/>
  <c r="H289" i="12"/>
  <c r="F289" i="12"/>
  <c r="Y288" i="12"/>
  <c r="W288" i="12"/>
  <c r="U288" i="12"/>
  <c r="H288" i="12"/>
  <c r="F288" i="12"/>
  <c r="Y287" i="12"/>
  <c r="W287" i="12"/>
  <c r="U287" i="12"/>
  <c r="H287" i="12"/>
  <c r="F287" i="12"/>
  <c r="Y286" i="12"/>
  <c r="W286" i="12"/>
  <c r="U286" i="12"/>
  <c r="H286" i="12"/>
  <c r="F286" i="12"/>
  <c r="Y285" i="12"/>
  <c r="W285" i="12"/>
  <c r="U285" i="12"/>
  <c r="H285" i="12"/>
  <c r="F285" i="12"/>
  <c r="Y284" i="12"/>
  <c r="W284" i="12"/>
  <c r="U284" i="12"/>
  <c r="H284" i="12"/>
  <c r="F284" i="12"/>
  <c r="Y283" i="12"/>
  <c r="W283" i="12"/>
  <c r="U283" i="12"/>
  <c r="H283" i="12"/>
  <c r="F283" i="12"/>
  <c r="Y282" i="12"/>
  <c r="W282" i="12"/>
  <c r="U282" i="12"/>
  <c r="H282" i="12"/>
  <c r="F282" i="12"/>
  <c r="Y281" i="12"/>
  <c r="W281" i="12"/>
  <c r="U281" i="12"/>
  <c r="H281" i="12"/>
  <c r="F281" i="12"/>
  <c r="Y280" i="12"/>
  <c r="W280" i="12"/>
  <c r="U280" i="12"/>
  <c r="H280" i="12"/>
  <c r="F280" i="12"/>
  <c r="Y279" i="12"/>
  <c r="W279" i="12"/>
  <c r="U279" i="12"/>
  <c r="H279" i="12"/>
  <c r="F279" i="12"/>
  <c r="Y278" i="12"/>
  <c r="W278" i="12"/>
  <c r="U278" i="12"/>
  <c r="H278" i="12"/>
  <c r="F278" i="12"/>
  <c r="Y277" i="12"/>
  <c r="W277" i="12"/>
  <c r="U277" i="12"/>
  <c r="H277" i="12"/>
  <c r="F277" i="12"/>
  <c r="Y276" i="12"/>
  <c r="W276" i="12"/>
  <c r="U276" i="12"/>
  <c r="H276" i="12"/>
  <c r="F276" i="12"/>
  <c r="Y275" i="12"/>
  <c r="W275" i="12"/>
  <c r="U275" i="12"/>
  <c r="H275" i="12"/>
  <c r="F275" i="12"/>
  <c r="Y274" i="12"/>
  <c r="W274" i="12"/>
  <c r="U274" i="12"/>
  <c r="H274" i="12"/>
  <c r="F274" i="12"/>
  <c r="Y273" i="12"/>
  <c r="W273" i="12"/>
  <c r="U273" i="12"/>
  <c r="H273" i="12"/>
  <c r="F273" i="12"/>
  <c r="Y272" i="12"/>
  <c r="W272" i="12"/>
  <c r="U272" i="12"/>
  <c r="H272" i="12"/>
  <c r="F272" i="12"/>
  <c r="Y271" i="12"/>
  <c r="W271" i="12"/>
  <c r="U271" i="12"/>
  <c r="H271" i="12"/>
  <c r="F271" i="12"/>
  <c r="Y270" i="12"/>
  <c r="W270" i="12"/>
  <c r="U270" i="12"/>
  <c r="H270" i="12"/>
  <c r="F270" i="12"/>
  <c r="Y269" i="12"/>
  <c r="W269" i="12"/>
  <c r="U269" i="12"/>
  <c r="H269" i="12"/>
  <c r="F269" i="12"/>
  <c r="Y268" i="12"/>
  <c r="W268" i="12"/>
  <c r="U268" i="12"/>
  <c r="H268" i="12"/>
  <c r="F268" i="12"/>
  <c r="Y267" i="12"/>
  <c r="W267" i="12"/>
  <c r="U267" i="12"/>
  <c r="H267" i="12"/>
  <c r="F267" i="12"/>
  <c r="Y266" i="12"/>
  <c r="W266" i="12"/>
  <c r="U266" i="12"/>
  <c r="H266" i="12"/>
  <c r="F266" i="12"/>
  <c r="Y265" i="12"/>
  <c r="W265" i="12"/>
  <c r="U265" i="12"/>
  <c r="H265" i="12"/>
  <c r="F265" i="12"/>
  <c r="Y264" i="12"/>
  <c r="W264" i="12"/>
  <c r="U264" i="12"/>
  <c r="H264" i="12"/>
  <c r="F264" i="12"/>
  <c r="Y263" i="12"/>
  <c r="W263" i="12"/>
  <c r="U263" i="12"/>
  <c r="H263" i="12"/>
  <c r="F263" i="12"/>
  <c r="Y262" i="12"/>
  <c r="W262" i="12"/>
  <c r="U262" i="12"/>
  <c r="H262" i="12"/>
  <c r="F262" i="12"/>
  <c r="Y261" i="12"/>
  <c r="W261" i="12"/>
  <c r="U261" i="12"/>
  <c r="H261" i="12"/>
  <c r="F261" i="12"/>
  <c r="Y260" i="12"/>
  <c r="W260" i="12"/>
  <c r="U260" i="12"/>
  <c r="H260" i="12"/>
  <c r="F260" i="12"/>
  <c r="Y259" i="12"/>
  <c r="W259" i="12"/>
  <c r="U259" i="12"/>
  <c r="H259" i="12"/>
  <c r="F259" i="12"/>
  <c r="Y258" i="12"/>
  <c r="W258" i="12"/>
  <c r="U258" i="12"/>
  <c r="H258" i="12"/>
  <c r="F258" i="12"/>
  <c r="Y257" i="12"/>
  <c r="W257" i="12"/>
  <c r="U257" i="12"/>
  <c r="H257" i="12"/>
  <c r="F257" i="12"/>
  <c r="Y256" i="12"/>
  <c r="W256" i="12"/>
  <c r="U256" i="12"/>
  <c r="H256" i="12"/>
  <c r="F256" i="12"/>
  <c r="Y255" i="12"/>
  <c r="W255" i="12"/>
  <c r="U255" i="12"/>
  <c r="H255" i="12"/>
  <c r="F255" i="12"/>
  <c r="Y254" i="12"/>
  <c r="W254" i="12"/>
  <c r="U254" i="12"/>
  <c r="H254" i="12"/>
  <c r="F254" i="12"/>
  <c r="Y253" i="12"/>
  <c r="W253" i="12"/>
  <c r="U253" i="12"/>
  <c r="H253" i="12"/>
  <c r="F253" i="12"/>
  <c r="Y252" i="12"/>
  <c r="W252" i="12"/>
  <c r="U252" i="12"/>
  <c r="H252" i="12"/>
  <c r="F252" i="12"/>
  <c r="Y251" i="12"/>
  <c r="W251" i="12"/>
  <c r="U251" i="12"/>
  <c r="H251" i="12"/>
  <c r="F251" i="12"/>
  <c r="Y250" i="12"/>
  <c r="W250" i="12"/>
  <c r="U250" i="12"/>
  <c r="H250" i="12"/>
  <c r="F250" i="12"/>
  <c r="Y249" i="12"/>
  <c r="W249" i="12"/>
  <c r="U249" i="12"/>
  <c r="H249" i="12"/>
  <c r="F249" i="12"/>
  <c r="Y248" i="12"/>
  <c r="W248" i="12"/>
  <c r="U248" i="12"/>
  <c r="H248" i="12"/>
  <c r="F248" i="12"/>
  <c r="Y247" i="12"/>
  <c r="W247" i="12"/>
  <c r="U247" i="12"/>
  <c r="H247" i="12"/>
  <c r="F247" i="12"/>
  <c r="Y246" i="12"/>
  <c r="W246" i="12"/>
  <c r="U246" i="12"/>
  <c r="H246" i="12"/>
  <c r="F246" i="12"/>
  <c r="Y245" i="12"/>
  <c r="W245" i="12"/>
  <c r="U245" i="12"/>
  <c r="H245" i="12"/>
  <c r="F245" i="12"/>
  <c r="Y244" i="12"/>
  <c r="W244" i="12"/>
  <c r="U244" i="12"/>
  <c r="H244" i="12"/>
  <c r="F244" i="12"/>
  <c r="Y243" i="12"/>
  <c r="W243" i="12"/>
  <c r="U243" i="12"/>
  <c r="H243" i="12"/>
  <c r="F243" i="12"/>
  <c r="AE241" i="12"/>
  <c r="AD241" i="12"/>
  <c r="AC241" i="12"/>
  <c r="AB241" i="12"/>
  <c r="AA241" i="12"/>
  <c r="Z241" i="12"/>
  <c r="Y241" i="12"/>
  <c r="X241" i="12"/>
  <c r="V241" i="12"/>
  <c r="T241" i="12"/>
  <c r="S241" i="12"/>
  <c r="R241" i="12"/>
  <c r="Q241" i="12"/>
  <c r="P241" i="12"/>
  <c r="O241" i="12"/>
  <c r="N241" i="12"/>
  <c r="M241" i="12"/>
  <c r="L241" i="12"/>
  <c r="K241" i="12"/>
  <c r="J241" i="12"/>
  <c r="I241" i="12"/>
  <c r="G241" i="12"/>
  <c r="H241" i="12" s="1"/>
  <c r="E241" i="12"/>
  <c r="F241" i="12" s="1"/>
  <c r="D241" i="12"/>
  <c r="C241" i="12"/>
  <c r="Y240" i="12"/>
  <c r="W240" i="12"/>
  <c r="U240" i="12"/>
  <c r="H240" i="12"/>
  <c r="F240" i="12"/>
  <c r="Y239" i="12"/>
  <c r="W239" i="12"/>
  <c r="U239" i="12"/>
  <c r="H239" i="12"/>
  <c r="F239" i="12"/>
  <c r="Y238" i="12"/>
  <c r="W238" i="12"/>
  <c r="U238" i="12"/>
  <c r="H238" i="12"/>
  <c r="F238" i="12"/>
  <c r="Y237" i="12"/>
  <c r="W237" i="12"/>
  <c r="U237" i="12"/>
  <c r="H237" i="12"/>
  <c r="F237" i="12"/>
  <c r="Y236" i="12"/>
  <c r="W236" i="12"/>
  <c r="U236" i="12"/>
  <c r="H236" i="12"/>
  <c r="F236" i="12"/>
  <c r="Y235" i="12"/>
  <c r="W235" i="12"/>
  <c r="U235" i="12"/>
  <c r="H235" i="12"/>
  <c r="F235" i="12"/>
  <c r="Y234" i="12"/>
  <c r="W234" i="12"/>
  <c r="U234" i="12"/>
  <c r="H234" i="12"/>
  <c r="F234" i="12"/>
  <c r="Y233" i="12"/>
  <c r="W233" i="12"/>
  <c r="U233" i="12"/>
  <c r="H233" i="12"/>
  <c r="F233" i="12"/>
  <c r="Y232" i="12"/>
  <c r="W232" i="12"/>
  <c r="U232" i="12"/>
  <c r="H232" i="12"/>
  <c r="F232" i="12"/>
  <c r="Y231" i="12"/>
  <c r="W231" i="12"/>
  <c r="U231" i="12"/>
  <c r="H231" i="12"/>
  <c r="F231" i="12"/>
  <c r="Y230" i="12"/>
  <c r="W230" i="12"/>
  <c r="U230" i="12"/>
  <c r="H230" i="12"/>
  <c r="F230" i="12"/>
  <c r="Y229" i="12"/>
  <c r="W229" i="12"/>
  <c r="U229" i="12"/>
  <c r="H229" i="12"/>
  <c r="F229" i="12"/>
  <c r="Y228" i="12"/>
  <c r="W228" i="12"/>
  <c r="U228" i="12"/>
  <c r="H228" i="12"/>
  <c r="F228" i="12"/>
  <c r="Y227" i="12"/>
  <c r="W227" i="12"/>
  <c r="U227" i="12"/>
  <c r="H227" i="12"/>
  <c r="F227" i="12"/>
  <c r="Y226" i="12"/>
  <c r="W226" i="12"/>
  <c r="U226" i="12"/>
  <c r="H226" i="12"/>
  <c r="F226" i="12"/>
  <c r="Y225" i="12"/>
  <c r="W225" i="12"/>
  <c r="U225" i="12"/>
  <c r="H225" i="12"/>
  <c r="F225" i="12"/>
  <c r="Y224" i="12"/>
  <c r="W224" i="12"/>
  <c r="U224" i="12"/>
  <c r="H224" i="12"/>
  <c r="F224" i="12"/>
  <c r="Y223" i="12"/>
  <c r="W223" i="12"/>
  <c r="U223" i="12"/>
  <c r="H223" i="12"/>
  <c r="F223" i="12"/>
  <c r="Y222" i="12"/>
  <c r="W222" i="12"/>
  <c r="U222" i="12"/>
  <c r="H222" i="12"/>
  <c r="F222" i="12"/>
  <c r="Y221" i="12"/>
  <c r="W221" i="12"/>
  <c r="U221" i="12"/>
  <c r="H221" i="12"/>
  <c r="F221" i="12"/>
  <c r="Y220" i="12"/>
  <c r="W220" i="12"/>
  <c r="U220" i="12"/>
  <c r="H220" i="12"/>
  <c r="F220" i="12"/>
  <c r="Y219" i="12"/>
  <c r="W219" i="12"/>
  <c r="U219" i="12"/>
  <c r="H219" i="12"/>
  <c r="F219" i="12"/>
  <c r="Y218" i="12"/>
  <c r="W218" i="12"/>
  <c r="U218" i="12"/>
  <c r="H218" i="12"/>
  <c r="F218" i="12"/>
  <c r="Y217" i="12"/>
  <c r="W217" i="12"/>
  <c r="U217" i="12"/>
  <c r="H217" i="12"/>
  <c r="F217" i="12"/>
  <c r="Y216" i="12"/>
  <c r="W216" i="12"/>
  <c r="U216" i="12"/>
  <c r="H216" i="12"/>
  <c r="F216" i="12"/>
  <c r="Y215" i="12"/>
  <c r="W215" i="12"/>
  <c r="U215" i="12"/>
  <c r="H215" i="12"/>
  <c r="F215" i="12"/>
  <c r="Y214" i="12"/>
  <c r="W214" i="12"/>
  <c r="U214" i="12"/>
  <c r="H214" i="12"/>
  <c r="F214" i="12"/>
  <c r="Y213" i="12"/>
  <c r="W213" i="12"/>
  <c r="U213" i="12"/>
  <c r="H213" i="12"/>
  <c r="F213" i="12"/>
  <c r="Y212" i="12"/>
  <c r="W212" i="12"/>
  <c r="U212" i="12"/>
  <c r="H212" i="12"/>
  <c r="F212" i="12"/>
  <c r="AE210" i="12"/>
  <c r="AD210" i="12"/>
  <c r="AC210" i="12"/>
  <c r="AB210" i="12"/>
  <c r="AA210" i="12"/>
  <c r="Z210" i="12"/>
  <c r="Y210" i="12"/>
  <c r="X210" i="12"/>
  <c r="V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G210" i="12"/>
  <c r="H210" i="12" s="1"/>
  <c r="E210" i="12"/>
  <c r="F210" i="12" s="1"/>
  <c r="D210" i="12"/>
  <c r="C210" i="12"/>
  <c r="Y209" i="12"/>
  <c r="W209" i="12"/>
  <c r="U209" i="12"/>
  <c r="H209" i="12"/>
  <c r="F209" i="12"/>
  <c r="Y208" i="12"/>
  <c r="W208" i="12"/>
  <c r="U208" i="12"/>
  <c r="H208" i="12"/>
  <c r="F208" i="12"/>
  <c r="Y207" i="12"/>
  <c r="W207" i="12"/>
  <c r="U207" i="12"/>
  <c r="H207" i="12"/>
  <c r="F207" i="12"/>
  <c r="Y206" i="12"/>
  <c r="W206" i="12"/>
  <c r="U206" i="12"/>
  <c r="H206" i="12"/>
  <c r="F206" i="12"/>
  <c r="Y205" i="12"/>
  <c r="W205" i="12"/>
  <c r="U205" i="12"/>
  <c r="H205" i="12"/>
  <c r="F205" i="12"/>
  <c r="Y204" i="12"/>
  <c r="W204" i="12"/>
  <c r="U204" i="12"/>
  <c r="H204" i="12"/>
  <c r="F204" i="12"/>
  <c r="Y203" i="12"/>
  <c r="W203" i="12"/>
  <c r="U203" i="12"/>
  <c r="H203" i="12"/>
  <c r="F203" i="12"/>
  <c r="Y202" i="12"/>
  <c r="W202" i="12"/>
  <c r="U202" i="12"/>
  <c r="H202" i="12"/>
  <c r="F202" i="12"/>
  <c r="Y201" i="12"/>
  <c r="W201" i="12"/>
  <c r="U201" i="12"/>
  <c r="H201" i="12"/>
  <c r="F201" i="12"/>
  <c r="Y200" i="12"/>
  <c r="W200" i="12"/>
  <c r="U200" i="12"/>
  <c r="H200" i="12"/>
  <c r="F200" i="12"/>
  <c r="Y199" i="12"/>
  <c r="W199" i="12"/>
  <c r="U199" i="12"/>
  <c r="H199" i="12"/>
  <c r="F199" i="12"/>
  <c r="Y198" i="12"/>
  <c r="W198" i="12"/>
  <c r="U198" i="12"/>
  <c r="H198" i="12"/>
  <c r="F198" i="12"/>
  <c r="Y197" i="12"/>
  <c r="W197" i="12"/>
  <c r="U197" i="12"/>
  <c r="H197" i="12"/>
  <c r="F197" i="12"/>
  <c r="Y196" i="12"/>
  <c r="W196" i="12"/>
  <c r="U196" i="12"/>
  <c r="H196" i="12"/>
  <c r="F196" i="12"/>
  <c r="Y195" i="12"/>
  <c r="W195" i="12"/>
  <c r="U195" i="12"/>
  <c r="U210" i="12" s="1"/>
  <c r="H195" i="12"/>
  <c r="F195" i="12"/>
  <c r="AE193" i="12"/>
  <c r="AD193" i="12"/>
  <c r="AC193" i="12"/>
  <c r="AB193" i="12"/>
  <c r="AA193" i="12"/>
  <c r="Z193" i="12"/>
  <c r="X193" i="12"/>
  <c r="V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G193" i="12"/>
  <c r="E193" i="12"/>
  <c r="D193" i="12"/>
  <c r="C193" i="12"/>
  <c r="Y192" i="12"/>
  <c r="W192" i="12"/>
  <c r="U192" i="12"/>
  <c r="H192" i="12"/>
  <c r="F192" i="12"/>
  <c r="Y191" i="12"/>
  <c r="W191" i="12"/>
  <c r="U191" i="12"/>
  <c r="H191" i="12"/>
  <c r="F191" i="12"/>
  <c r="Y190" i="12"/>
  <c r="U190" i="12"/>
  <c r="H190" i="12"/>
  <c r="F190" i="12"/>
  <c r="Y189" i="12"/>
  <c r="W189" i="12"/>
  <c r="U189" i="12"/>
  <c r="H189" i="12"/>
  <c r="F189" i="12"/>
  <c r="Y188" i="12"/>
  <c r="W188" i="12"/>
  <c r="U188" i="12"/>
  <c r="H188" i="12"/>
  <c r="F188" i="12"/>
  <c r="Y187" i="12"/>
  <c r="W187" i="12"/>
  <c r="U187" i="12"/>
  <c r="H187" i="12"/>
  <c r="F187" i="12"/>
  <c r="Y186" i="12"/>
  <c r="W186" i="12"/>
  <c r="U186" i="12"/>
  <c r="H186" i="12"/>
  <c r="F186" i="12"/>
  <c r="Y185" i="12"/>
  <c r="W185" i="12"/>
  <c r="U185" i="12"/>
  <c r="H185" i="12"/>
  <c r="F185" i="12"/>
  <c r="Y184" i="12"/>
  <c r="W184" i="12"/>
  <c r="U184" i="12"/>
  <c r="H184" i="12"/>
  <c r="F184" i="12"/>
  <c r="Y183" i="12"/>
  <c r="W183" i="12"/>
  <c r="U183" i="12"/>
  <c r="H183" i="12"/>
  <c r="F183" i="12"/>
  <c r="AE181" i="12"/>
  <c r="AD181" i="12"/>
  <c r="AC181" i="12"/>
  <c r="AB181" i="12"/>
  <c r="AA181" i="12"/>
  <c r="Z181" i="12"/>
  <c r="X181" i="12"/>
  <c r="V181" i="12"/>
  <c r="W181" i="12" s="1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G181" i="12"/>
  <c r="E181" i="12"/>
  <c r="D181" i="12"/>
  <c r="C181" i="12"/>
  <c r="Y180" i="12"/>
  <c r="W180" i="12"/>
  <c r="U180" i="12"/>
  <c r="H180" i="12"/>
  <c r="F180" i="12"/>
  <c r="Y179" i="12"/>
  <c r="W179" i="12"/>
  <c r="U179" i="12"/>
  <c r="H179" i="12"/>
  <c r="F179" i="12"/>
  <c r="Y178" i="12"/>
  <c r="W178" i="12"/>
  <c r="U178" i="12"/>
  <c r="H178" i="12"/>
  <c r="F178" i="12"/>
  <c r="Y177" i="12"/>
  <c r="W177" i="12"/>
  <c r="U177" i="12"/>
  <c r="H177" i="12"/>
  <c r="F177" i="12"/>
  <c r="Y176" i="12"/>
  <c r="W176" i="12"/>
  <c r="U176" i="12"/>
  <c r="H176" i="12"/>
  <c r="F176" i="12"/>
  <c r="Y175" i="12"/>
  <c r="W175" i="12"/>
  <c r="U175" i="12"/>
  <c r="H175" i="12"/>
  <c r="F175" i="12"/>
  <c r="Y174" i="12"/>
  <c r="W174" i="12"/>
  <c r="U174" i="12"/>
  <c r="H174" i="12"/>
  <c r="F174" i="12"/>
  <c r="Y173" i="12"/>
  <c r="W173" i="12"/>
  <c r="U173" i="12"/>
  <c r="H173" i="12"/>
  <c r="F173" i="12"/>
  <c r="Y172" i="12"/>
  <c r="W172" i="12"/>
  <c r="U172" i="12"/>
  <c r="H172" i="12"/>
  <c r="F172" i="12"/>
  <c r="Y171" i="12"/>
  <c r="W171" i="12"/>
  <c r="U171" i="12"/>
  <c r="H171" i="12"/>
  <c r="F171" i="12"/>
  <c r="Y170" i="12"/>
  <c r="W170" i="12"/>
  <c r="U170" i="12"/>
  <c r="H170" i="12"/>
  <c r="F170" i="12"/>
  <c r="Y169" i="12"/>
  <c r="W169" i="12"/>
  <c r="U169" i="12"/>
  <c r="H169" i="12"/>
  <c r="F169" i="12"/>
  <c r="Y168" i="12"/>
  <c r="W168" i="12"/>
  <c r="U168" i="12"/>
  <c r="H168" i="12"/>
  <c r="F168" i="12"/>
  <c r="AE166" i="12"/>
  <c r="AD166" i="12"/>
  <c r="AC166" i="12"/>
  <c r="AB166" i="12"/>
  <c r="AA166" i="12"/>
  <c r="Z166" i="12"/>
  <c r="Y166" i="12"/>
  <c r="X166" i="12"/>
  <c r="V166" i="12"/>
  <c r="T166" i="12"/>
  <c r="S166" i="12"/>
  <c r="R166" i="12"/>
  <c r="Q166" i="12"/>
  <c r="P166" i="12"/>
  <c r="O166" i="12"/>
  <c r="U166" i="12" s="1"/>
  <c r="N166" i="12"/>
  <c r="M166" i="12"/>
  <c r="L166" i="12"/>
  <c r="K166" i="12"/>
  <c r="J166" i="12"/>
  <c r="I166" i="12"/>
  <c r="G166" i="12"/>
  <c r="F166" i="12"/>
  <c r="E166" i="12"/>
  <c r="D166" i="12"/>
  <c r="C166" i="12"/>
  <c r="Y165" i="12"/>
  <c r="W165" i="12"/>
  <c r="U165" i="12"/>
  <c r="F165" i="12"/>
  <c r="Y164" i="12"/>
  <c r="W164" i="12"/>
  <c r="U164" i="12"/>
  <c r="F164" i="12"/>
  <c r="Y163" i="12"/>
  <c r="W163" i="12"/>
  <c r="U163" i="12"/>
  <c r="F163" i="12"/>
  <c r="Y162" i="12"/>
  <c r="W162" i="12"/>
  <c r="U162" i="12"/>
  <c r="F162" i="12"/>
  <c r="Y161" i="12"/>
  <c r="W161" i="12"/>
  <c r="U161" i="12"/>
  <c r="F161" i="12"/>
  <c r="AE159" i="12"/>
  <c r="AD159" i="12"/>
  <c r="AC159" i="12"/>
  <c r="AB159" i="12"/>
  <c r="AA159" i="12"/>
  <c r="Z159" i="12"/>
  <c r="X159" i="12"/>
  <c r="Y159" i="12" s="1"/>
  <c r="V159" i="12"/>
  <c r="W159" i="12" s="1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G159" i="12"/>
  <c r="H159" i="12" s="1"/>
  <c r="E159" i="12"/>
  <c r="D159" i="12"/>
  <c r="C159" i="12"/>
  <c r="Y158" i="12"/>
  <c r="W158" i="12"/>
  <c r="U158" i="12"/>
  <c r="H158" i="12"/>
  <c r="F158" i="12"/>
  <c r="Y157" i="12"/>
  <c r="W157" i="12"/>
  <c r="U157" i="12"/>
  <c r="H157" i="12"/>
  <c r="F157" i="12"/>
  <c r="Y156" i="12"/>
  <c r="W156" i="12"/>
  <c r="U156" i="12"/>
  <c r="H156" i="12"/>
  <c r="F156" i="12"/>
  <c r="Y155" i="12"/>
  <c r="W155" i="12"/>
  <c r="U155" i="12"/>
  <c r="H155" i="12"/>
  <c r="F155" i="12"/>
  <c r="Y154" i="12"/>
  <c r="W154" i="12"/>
  <c r="U154" i="12"/>
  <c r="H154" i="12"/>
  <c r="F154" i="12"/>
  <c r="Y153" i="12"/>
  <c r="W153" i="12"/>
  <c r="U153" i="12"/>
  <c r="H153" i="12"/>
  <c r="F153" i="12"/>
  <c r="Y152" i="12"/>
  <c r="W152" i="12"/>
  <c r="U152" i="12"/>
  <c r="H152" i="12"/>
  <c r="F152" i="12"/>
  <c r="Y151" i="12"/>
  <c r="W151" i="12"/>
  <c r="U151" i="12"/>
  <c r="H151" i="12"/>
  <c r="F151" i="12"/>
  <c r="Y150" i="12"/>
  <c r="W150" i="12"/>
  <c r="U150" i="12"/>
  <c r="H150" i="12"/>
  <c r="F150" i="12"/>
  <c r="Y149" i="12"/>
  <c r="W149" i="12"/>
  <c r="U149" i="12"/>
  <c r="H149" i="12"/>
  <c r="F149" i="12"/>
  <c r="Y148" i="12"/>
  <c r="W148" i="12"/>
  <c r="U148" i="12"/>
  <c r="H148" i="12"/>
  <c r="F148" i="12"/>
  <c r="Y147" i="12"/>
  <c r="W147" i="12"/>
  <c r="U147" i="12"/>
  <c r="H147" i="12"/>
  <c r="F147" i="12"/>
  <c r="Y146" i="12"/>
  <c r="W146" i="12"/>
  <c r="U146" i="12"/>
  <c r="H146" i="12"/>
  <c r="F146" i="12"/>
  <c r="Y145" i="12"/>
  <c r="W145" i="12"/>
  <c r="U145" i="12"/>
  <c r="H145" i="12"/>
  <c r="F145" i="12"/>
  <c r="Y144" i="12"/>
  <c r="W144" i="12"/>
  <c r="U144" i="12"/>
  <c r="H144" i="12"/>
  <c r="F144" i="12"/>
  <c r="Y143" i="12"/>
  <c r="W143" i="12"/>
  <c r="U143" i="12"/>
  <c r="H143" i="12"/>
  <c r="F143" i="12"/>
  <c r="Y142" i="12"/>
  <c r="W142" i="12"/>
  <c r="U142" i="12"/>
  <c r="H142" i="12"/>
  <c r="F142" i="12"/>
  <c r="Y141" i="12"/>
  <c r="W141" i="12"/>
  <c r="U141" i="12"/>
  <c r="H141" i="12"/>
  <c r="F141" i="12"/>
  <c r="Y140" i="12"/>
  <c r="W140" i="12"/>
  <c r="U140" i="12"/>
  <c r="H140" i="12"/>
  <c r="F140" i="12"/>
  <c r="AE138" i="12"/>
  <c r="AD138" i="12"/>
  <c r="AC138" i="12"/>
  <c r="AB138" i="12"/>
  <c r="AA138" i="12"/>
  <c r="Z138" i="12"/>
  <c r="X138" i="12"/>
  <c r="V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G138" i="12"/>
  <c r="E138" i="12"/>
  <c r="D138" i="12"/>
  <c r="C138" i="12"/>
  <c r="Y137" i="12"/>
  <c r="W137" i="12"/>
  <c r="U137" i="12"/>
  <c r="H137" i="12"/>
  <c r="F137" i="12"/>
  <c r="Y136" i="12"/>
  <c r="W136" i="12"/>
  <c r="U136" i="12"/>
  <c r="H136" i="12"/>
  <c r="F136" i="12"/>
  <c r="Y135" i="12"/>
  <c r="W135" i="12"/>
  <c r="U135" i="12"/>
  <c r="H135" i="12"/>
  <c r="F135" i="12"/>
  <c r="Y134" i="12"/>
  <c r="W134" i="12"/>
  <c r="U134" i="12"/>
  <c r="H134" i="12"/>
  <c r="F134" i="12"/>
  <c r="Y133" i="12"/>
  <c r="W133" i="12"/>
  <c r="U133" i="12"/>
  <c r="H133" i="12"/>
  <c r="F133" i="12"/>
  <c r="Y132" i="12"/>
  <c r="W132" i="12"/>
  <c r="U132" i="12"/>
  <c r="H132" i="12"/>
  <c r="F132" i="12"/>
  <c r="Y131" i="12"/>
  <c r="W131" i="12"/>
  <c r="U131" i="12"/>
  <c r="H131" i="12"/>
  <c r="F131" i="12"/>
  <c r="Y130" i="12"/>
  <c r="W130" i="12"/>
  <c r="U130" i="12"/>
  <c r="H130" i="12"/>
  <c r="F130" i="12"/>
  <c r="Y129" i="12"/>
  <c r="W129" i="12"/>
  <c r="U129" i="12"/>
  <c r="H129" i="12"/>
  <c r="F129" i="12"/>
  <c r="Y128" i="12"/>
  <c r="W128" i="12"/>
  <c r="U128" i="12"/>
  <c r="H128" i="12"/>
  <c r="F128" i="12"/>
  <c r="Y127" i="12"/>
  <c r="W127" i="12"/>
  <c r="U127" i="12"/>
  <c r="H127" i="12"/>
  <c r="F127" i="12"/>
  <c r="Y126" i="12"/>
  <c r="W126" i="12"/>
  <c r="U126" i="12"/>
  <c r="H126" i="12"/>
  <c r="F126" i="12"/>
  <c r="Y125" i="12"/>
  <c r="W125" i="12"/>
  <c r="U125" i="12"/>
  <c r="H125" i="12"/>
  <c r="F125" i="12"/>
  <c r="Y124" i="12"/>
  <c r="W124" i="12"/>
  <c r="U124" i="12"/>
  <c r="H124" i="12"/>
  <c r="F124" i="12"/>
  <c r="Y123" i="12"/>
  <c r="W123" i="12"/>
  <c r="U123" i="12"/>
  <c r="H123" i="12"/>
  <c r="F123" i="12"/>
  <c r="Y122" i="12"/>
  <c r="W122" i="12"/>
  <c r="U122" i="12"/>
  <c r="H122" i="12"/>
  <c r="F122" i="12"/>
  <c r="Y121" i="12"/>
  <c r="W121" i="12"/>
  <c r="U121" i="12"/>
  <c r="H121" i="12"/>
  <c r="F121" i="12"/>
  <c r="Y120" i="12"/>
  <c r="W120" i="12"/>
  <c r="U120" i="12"/>
  <c r="H120" i="12"/>
  <c r="F120" i="12"/>
  <c r="Y119" i="12"/>
  <c r="W119" i="12"/>
  <c r="U119" i="12"/>
  <c r="H119" i="12"/>
  <c r="F119" i="12"/>
  <c r="Y118" i="12"/>
  <c r="W118" i="12"/>
  <c r="U118" i="12"/>
  <c r="H118" i="12"/>
  <c r="F118" i="12"/>
  <c r="AE116" i="12"/>
  <c r="AD116" i="12"/>
  <c r="AC116" i="12"/>
  <c r="AB116" i="12"/>
  <c r="AA116" i="12"/>
  <c r="Z116" i="12"/>
  <c r="X116" i="12"/>
  <c r="Y116" i="12" s="1"/>
  <c r="V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G116" i="12"/>
  <c r="H116" i="12" s="1"/>
  <c r="E116" i="12"/>
  <c r="D116" i="12"/>
  <c r="C116" i="12"/>
  <c r="Y115" i="12"/>
  <c r="W115" i="12"/>
  <c r="U115" i="12"/>
  <c r="H115" i="12"/>
  <c r="F115" i="12"/>
  <c r="Y114" i="12"/>
  <c r="W114" i="12"/>
  <c r="U114" i="12"/>
  <c r="H114" i="12"/>
  <c r="F114" i="12"/>
  <c r="Y113" i="12"/>
  <c r="W113" i="12"/>
  <c r="U113" i="12"/>
  <c r="H113" i="12"/>
  <c r="F113" i="12"/>
  <c r="Y112" i="12"/>
  <c r="W112" i="12"/>
  <c r="U112" i="12"/>
  <c r="H112" i="12"/>
  <c r="F112" i="12"/>
  <c r="Y111" i="12"/>
  <c r="W111" i="12"/>
  <c r="U111" i="12"/>
  <c r="H111" i="12"/>
  <c r="F111" i="12"/>
  <c r="Y110" i="12"/>
  <c r="W110" i="12"/>
  <c r="U110" i="12"/>
  <c r="H110" i="12"/>
  <c r="F110" i="12"/>
  <c r="Y109" i="12"/>
  <c r="W109" i="12"/>
  <c r="U109" i="12"/>
  <c r="H109" i="12"/>
  <c r="F109" i="12"/>
  <c r="Y108" i="12"/>
  <c r="W108" i="12"/>
  <c r="U108" i="12"/>
  <c r="H108" i="12"/>
  <c r="F108" i="12"/>
  <c r="Y107" i="12"/>
  <c r="W107" i="12"/>
  <c r="U107" i="12"/>
  <c r="H107" i="12"/>
  <c r="F107" i="12"/>
  <c r="Y106" i="12"/>
  <c r="W106" i="12"/>
  <c r="U106" i="12"/>
  <c r="H106" i="12"/>
  <c r="F106" i="12"/>
  <c r="AE104" i="12"/>
  <c r="AD104" i="12"/>
  <c r="AC104" i="12"/>
  <c r="AB104" i="12"/>
  <c r="AA104" i="12"/>
  <c r="Z104" i="12"/>
  <c r="X104" i="12"/>
  <c r="V104" i="12"/>
  <c r="W104" i="12" s="1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G104" i="12"/>
  <c r="H104" i="12" s="1"/>
  <c r="E104" i="12"/>
  <c r="Y104" i="12" s="1"/>
  <c r="D104" i="12"/>
  <c r="C104" i="12"/>
  <c r="Y103" i="12"/>
  <c r="W103" i="12"/>
  <c r="U103" i="12"/>
  <c r="H103" i="12"/>
  <c r="F103" i="12"/>
  <c r="Y102" i="12"/>
  <c r="W102" i="12"/>
  <c r="U102" i="12"/>
  <c r="H102" i="12"/>
  <c r="F102" i="12"/>
  <c r="Y101" i="12"/>
  <c r="W101" i="12"/>
  <c r="U101" i="12"/>
  <c r="H101" i="12"/>
  <c r="F101" i="12"/>
  <c r="Y100" i="12"/>
  <c r="W100" i="12"/>
  <c r="U100" i="12"/>
  <c r="H100" i="12"/>
  <c r="F100" i="12"/>
  <c r="Y99" i="12"/>
  <c r="W99" i="12"/>
  <c r="U99" i="12"/>
  <c r="H99" i="12"/>
  <c r="F99" i="12"/>
  <c r="Y98" i="12"/>
  <c r="W98" i="12"/>
  <c r="U98" i="12"/>
  <c r="H98" i="12"/>
  <c r="F98" i="12"/>
  <c r="Y97" i="12"/>
  <c r="W97" i="12"/>
  <c r="U97" i="12"/>
  <c r="H97" i="12"/>
  <c r="F97" i="12"/>
  <c r="AE95" i="12"/>
  <c r="AD95" i="12"/>
  <c r="AC95" i="12"/>
  <c r="AB95" i="12"/>
  <c r="AA95" i="12"/>
  <c r="Z95" i="12"/>
  <c r="X95" i="12"/>
  <c r="V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E95" i="12"/>
  <c r="Y95" i="12" s="1"/>
  <c r="D95" i="12"/>
  <c r="C95" i="12"/>
  <c r="Y94" i="12"/>
  <c r="W94" i="12"/>
  <c r="U94" i="12"/>
  <c r="H94" i="12"/>
  <c r="F94" i="12"/>
  <c r="Y93" i="12"/>
  <c r="W93" i="12"/>
  <c r="U93" i="12"/>
  <c r="H93" i="12"/>
  <c r="F93" i="12"/>
  <c r="Y92" i="12"/>
  <c r="W92" i="12"/>
  <c r="U92" i="12"/>
  <c r="H92" i="12"/>
  <c r="F92" i="12"/>
  <c r="Y91" i="12"/>
  <c r="W91" i="12"/>
  <c r="U91" i="12"/>
  <c r="H91" i="12"/>
  <c r="F91" i="12"/>
  <c r="Y90" i="12"/>
  <c r="W90" i="12"/>
  <c r="U90" i="12"/>
  <c r="H90" i="12"/>
  <c r="F90" i="12"/>
  <c r="Y89" i="12"/>
  <c r="W89" i="12"/>
  <c r="U89" i="12"/>
  <c r="H89" i="12"/>
  <c r="F89" i="12"/>
  <c r="Y88" i="12"/>
  <c r="W88" i="12"/>
  <c r="U88" i="12"/>
  <c r="H88" i="12"/>
  <c r="F88" i="12"/>
  <c r="Y87" i="12"/>
  <c r="W87" i="12"/>
  <c r="U87" i="12"/>
  <c r="H87" i="12"/>
  <c r="F87" i="12"/>
  <c r="Y86" i="12"/>
  <c r="W86" i="12"/>
  <c r="U86" i="12"/>
  <c r="H86" i="12"/>
  <c r="F86" i="12"/>
  <c r="Y85" i="12"/>
  <c r="W85" i="12"/>
  <c r="U85" i="12"/>
  <c r="H85" i="12"/>
  <c r="F85" i="12"/>
  <c r="Y84" i="12"/>
  <c r="W84" i="12"/>
  <c r="U84" i="12"/>
  <c r="H84" i="12"/>
  <c r="F84" i="12"/>
  <c r="Y83" i="12"/>
  <c r="W83" i="12"/>
  <c r="U83" i="12"/>
  <c r="H83" i="12"/>
  <c r="F83" i="12"/>
  <c r="Y82" i="12"/>
  <c r="W82" i="12"/>
  <c r="U82" i="12"/>
  <c r="H82" i="12"/>
  <c r="F82" i="12"/>
  <c r="Y81" i="12"/>
  <c r="W81" i="12"/>
  <c r="U81" i="12"/>
  <c r="H81" i="12"/>
  <c r="F81" i="12"/>
  <c r="Y80" i="12"/>
  <c r="W80" i="12"/>
  <c r="U80" i="12"/>
  <c r="H80" i="12"/>
  <c r="F80" i="12"/>
  <c r="Y79" i="12"/>
  <c r="W79" i="12"/>
  <c r="U79" i="12"/>
  <c r="H79" i="12"/>
  <c r="F79" i="12"/>
  <c r="Y78" i="12"/>
  <c r="W78" i="12"/>
  <c r="U78" i="12"/>
  <c r="H78" i="12"/>
  <c r="F78" i="12"/>
  <c r="Y77" i="12"/>
  <c r="W77" i="12"/>
  <c r="U77" i="12"/>
  <c r="H77" i="12"/>
  <c r="F77" i="12"/>
  <c r="Y76" i="12"/>
  <c r="W76" i="12"/>
  <c r="U76" i="12"/>
  <c r="H76" i="12"/>
  <c r="F76" i="12"/>
  <c r="Y75" i="12"/>
  <c r="W75" i="12"/>
  <c r="U75" i="12"/>
  <c r="H75" i="12"/>
  <c r="F75" i="12"/>
  <c r="Y74" i="12"/>
  <c r="W74" i="12"/>
  <c r="U74" i="12"/>
  <c r="H74" i="12"/>
  <c r="F74" i="12"/>
  <c r="Y73" i="12"/>
  <c r="W73" i="12"/>
  <c r="U73" i="12"/>
  <c r="H73" i="12"/>
  <c r="F73" i="12"/>
  <c r="Y72" i="12"/>
  <c r="W72" i="12"/>
  <c r="U72" i="12"/>
  <c r="H72" i="12"/>
  <c r="F72" i="12"/>
  <c r="Y71" i="12"/>
  <c r="W71" i="12"/>
  <c r="U71" i="12"/>
  <c r="H71" i="12"/>
  <c r="F71" i="12"/>
  <c r="Y70" i="12"/>
  <c r="W70" i="12"/>
  <c r="U70" i="12"/>
  <c r="H70" i="12"/>
  <c r="F70" i="12"/>
  <c r="Y69" i="12"/>
  <c r="W69" i="12"/>
  <c r="U69" i="12"/>
  <c r="H69" i="12"/>
  <c r="F69" i="12"/>
  <c r="Y68" i="12"/>
  <c r="W68" i="12"/>
  <c r="U68" i="12"/>
  <c r="H68" i="12"/>
  <c r="F68" i="12"/>
  <c r="Y67" i="12"/>
  <c r="W67" i="12"/>
  <c r="U67" i="12"/>
  <c r="H67" i="12"/>
  <c r="F67" i="12"/>
  <c r="Y66" i="12"/>
  <c r="W66" i="12"/>
  <c r="U66" i="12"/>
  <c r="H66" i="12"/>
  <c r="F66" i="12"/>
  <c r="Y65" i="12"/>
  <c r="W65" i="12"/>
  <c r="U65" i="12"/>
  <c r="H65" i="12"/>
  <c r="F65" i="12"/>
  <c r="Y64" i="12"/>
  <c r="W64" i="12"/>
  <c r="U64" i="12"/>
  <c r="H64" i="12"/>
  <c r="F64" i="12"/>
  <c r="Y63" i="12"/>
  <c r="W63" i="12"/>
  <c r="U63" i="12"/>
  <c r="H63" i="12"/>
  <c r="F63" i="12"/>
  <c r="Y62" i="12"/>
  <c r="W62" i="12"/>
  <c r="U62" i="12"/>
  <c r="H62" i="12"/>
  <c r="F62" i="12"/>
  <c r="Y61" i="12"/>
  <c r="W61" i="12"/>
  <c r="U61" i="12"/>
  <c r="H61" i="12"/>
  <c r="F61" i="12"/>
  <c r="Y60" i="12"/>
  <c r="W60" i="12"/>
  <c r="U60" i="12"/>
  <c r="H60" i="12"/>
  <c r="F60" i="12"/>
  <c r="Y59" i="12"/>
  <c r="W59" i="12"/>
  <c r="U59" i="12"/>
  <c r="H59" i="12"/>
  <c r="F59" i="12"/>
  <c r="Y58" i="12"/>
  <c r="W58" i="12"/>
  <c r="U58" i="12"/>
  <c r="H58" i="12"/>
  <c r="F58" i="12"/>
  <c r="Y57" i="12"/>
  <c r="W57" i="12"/>
  <c r="U57" i="12"/>
  <c r="H57" i="12"/>
  <c r="F57" i="12"/>
  <c r="Y56" i="12"/>
  <c r="W56" i="12"/>
  <c r="U56" i="12"/>
  <c r="H56" i="12"/>
  <c r="F56" i="12"/>
  <c r="Y55" i="12"/>
  <c r="W55" i="12"/>
  <c r="U55" i="12"/>
  <c r="H55" i="12"/>
  <c r="F55" i="12"/>
  <c r="Y54" i="12"/>
  <c r="W54" i="12"/>
  <c r="U54" i="12"/>
  <c r="H54" i="12"/>
  <c r="F54" i="12"/>
  <c r="Y53" i="12"/>
  <c r="W53" i="12"/>
  <c r="U53" i="12"/>
  <c r="H53" i="12"/>
  <c r="F53" i="12"/>
  <c r="Y52" i="12"/>
  <c r="W52" i="12"/>
  <c r="U52" i="12"/>
  <c r="H52" i="12"/>
  <c r="F52" i="12"/>
  <c r="Y51" i="12"/>
  <c r="W51" i="12"/>
  <c r="U51" i="12"/>
  <c r="H51" i="12"/>
  <c r="F51" i="12"/>
  <c r="Y50" i="12"/>
  <c r="W50" i="12"/>
  <c r="U50" i="12"/>
  <c r="H50" i="12"/>
  <c r="F50" i="12"/>
  <c r="Y49" i="12"/>
  <c r="W49" i="12"/>
  <c r="U49" i="12"/>
  <c r="H49" i="12"/>
  <c r="F49" i="12"/>
  <c r="Y48" i="12"/>
  <c r="W48" i="12"/>
  <c r="U48" i="12"/>
  <c r="H48" i="12"/>
  <c r="F48" i="12"/>
  <c r="Y47" i="12"/>
  <c r="W47" i="12"/>
  <c r="U47" i="12"/>
  <c r="H47" i="12"/>
  <c r="F47" i="12"/>
  <c r="Y46" i="12"/>
  <c r="W46" i="12"/>
  <c r="U46" i="12"/>
  <c r="H46" i="12"/>
  <c r="F46" i="12"/>
  <c r="Y45" i="12"/>
  <c r="W45" i="12"/>
  <c r="U45" i="12"/>
  <c r="H45" i="12"/>
  <c r="F45" i="12"/>
  <c r="Y44" i="12"/>
  <c r="W44" i="12"/>
  <c r="U44" i="12"/>
  <c r="H44" i="12"/>
  <c r="F44" i="12"/>
  <c r="Y43" i="12"/>
  <c r="W43" i="12"/>
  <c r="U43" i="12"/>
  <c r="H43" i="12"/>
  <c r="F43" i="12"/>
  <c r="Y42" i="12"/>
  <c r="W42" i="12"/>
  <c r="U42" i="12"/>
  <c r="H42" i="12"/>
  <c r="F42" i="12"/>
  <c r="Y41" i="12"/>
  <c r="W41" i="12"/>
  <c r="U41" i="12"/>
  <c r="H41" i="12"/>
  <c r="F41" i="12"/>
  <c r="Y40" i="12"/>
  <c r="W40" i="12"/>
  <c r="U40" i="12"/>
  <c r="H40" i="12"/>
  <c r="F40" i="12"/>
  <c r="Y39" i="12"/>
  <c r="W39" i="12"/>
  <c r="U39" i="12"/>
  <c r="H39" i="12"/>
  <c r="F39" i="12"/>
  <c r="Y38" i="12"/>
  <c r="W38" i="12"/>
  <c r="U38" i="12"/>
  <c r="H38" i="12"/>
  <c r="F38" i="12"/>
  <c r="Y37" i="12"/>
  <c r="W37" i="12"/>
  <c r="U37" i="12"/>
  <c r="H37" i="12"/>
  <c r="F37" i="12"/>
  <c r="AA35" i="12"/>
  <c r="Z35" i="12"/>
  <c r="Z688" i="12" s="1"/>
  <c r="X35" i="12"/>
  <c r="X688" i="12" s="1"/>
  <c r="V35" i="12"/>
  <c r="T35" i="12"/>
  <c r="S35" i="12"/>
  <c r="R35" i="12"/>
  <c r="Q35" i="12"/>
  <c r="P35" i="12"/>
  <c r="O35" i="12"/>
  <c r="U35" i="12" s="1"/>
  <c r="N35" i="12"/>
  <c r="M35" i="12"/>
  <c r="L35" i="12"/>
  <c r="K35" i="12"/>
  <c r="J35" i="12"/>
  <c r="I35" i="12"/>
  <c r="G35" i="12"/>
  <c r="E35" i="12"/>
  <c r="D35" i="12"/>
  <c r="C35" i="12"/>
  <c r="Y34" i="12"/>
  <c r="W34" i="12"/>
  <c r="U34" i="12"/>
  <c r="H34" i="12"/>
  <c r="F34" i="12"/>
  <c r="Y33" i="12"/>
  <c r="W33" i="12"/>
  <c r="U33" i="12"/>
  <c r="H33" i="12"/>
  <c r="F33" i="12"/>
  <c r="Y32" i="12"/>
  <c r="W32" i="12"/>
  <c r="U32" i="12"/>
  <c r="H32" i="12"/>
  <c r="F32" i="12"/>
  <c r="Y31" i="12"/>
  <c r="W31" i="12"/>
  <c r="U31" i="12"/>
  <c r="H31" i="12"/>
  <c r="F31" i="12"/>
  <c r="Y30" i="12"/>
  <c r="W30" i="12"/>
  <c r="U30" i="12"/>
  <c r="H30" i="12"/>
  <c r="F30" i="12"/>
  <c r="Y29" i="12"/>
  <c r="W29" i="12"/>
  <c r="U29" i="12"/>
  <c r="H29" i="12"/>
  <c r="F29" i="12"/>
  <c r="Y28" i="12"/>
  <c r="W28" i="12"/>
  <c r="U28" i="12"/>
  <c r="H28" i="12"/>
  <c r="F28" i="12"/>
  <c r="Y27" i="12"/>
  <c r="W27" i="12"/>
  <c r="U27" i="12"/>
  <c r="H27" i="12"/>
  <c r="F27" i="12"/>
  <c r="Y26" i="12"/>
  <c r="W26" i="12"/>
  <c r="U26" i="12"/>
  <c r="H26" i="12"/>
  <c r="F26" i="12"/>
  <c r="Y25" i="12"/>
  <c r="W25" i="12"/>
  <c r="U25" i="12"/>
  <c r="H25" i="12"/>
  <c r="F25" i="12"/>
  <c r="Y24" i="12"/>
  <c r="W24" i="12"/>
  <c r="U24" i="12"/>
  <c r="H24" i="12"/>
  <c r="F24" i="12"/>
  <c r="Y23" i="12"/>
  <c r="W23" i="12"/>
  <c r="U23" i="12"/>
  <c r="H23" i="12"/>
  <c r="F23" i="12"/>
  <c r="Y22" i="12"/>
  <c r="W22" i="12"/>
  <c r="U22" i="12"/>
  <c r="H22" i="12"/>
  <c r="F22" i="12"/>
  <c r="Y21" i="12"/>
  <c r="W21" i="12"/>
  <c r="U21" i="12"/>
  <c r="H21" i="12"/>
  <c r="F21" i="12"/>
  <c r="Y20" i="12"/>
  <c r="W20" i="12"/>
  <c r="U20" i="12"/>
  <c r="H20" i="12"/>
  <c r="F20" i="12"/>
  <c r="Y19" i="12"/>
  <c r="W19" i="12"/>
  <c r="U19" i="12"/>
  <c r="H19" i="12"/>
  <c r="F19" i="12"/>
  <c r="Y18" i="12"/>
  <c r="W18" i="12"/>
  <c r="U18" i="12"/>
  <c r="H18" i="12"/>
  <c r="F18" i="12"/>
  <c r="Y17" i="12"/>
  <c r="W17" i="12"/>
  <c r="U17" i="12"/>
  <c r="H17" i="12"/>
  <c r="F17" i="12"/>
  <c r="Y16" i="12"/>
  <c r="W16" i="12"/>
  <c r="U16" i="12"/>
  <c r="H16" i="12"/>
  <c r="F16" i="12"/>
  <c r="Y15" i="12"/>
  <c r="W15" i="12"/>
  <c r="U15" i="12"/>
  <c r="H15" i="12"/>
  <c r="F15" i="12"/>
  <c r="Y14" i="12"/>
  <c r="W14" i="12"/>
  <c r="U14" i="12"/>
  <c r="H14" i="12"/>
  <c r="F14" i="12"/>
  <c r="Y13" i="12"/>
  <c r="W13" i="12"/>
  <c r="U13" i="12"/>
  <c r="H13" i="12"/>
  <c r="F13" i="12"/>
  <c r="W314" i="12" l="1"/>
  <c r="G688" i="12"/>
  <c r="P688" i="12"/>
  <c r="AA688" i="12"/>
  <c r="AB688" i="12"/>
  <c r="W138" i="12"/>
  <c r="Y138" i="12"/>
  <c r="F159" i="12"/>
  <c r="Y181" i="12"/>
  <c r="W193" i="12"/>
  <c r="Y292" i="12"/>
  <c r="U423" i="12"/>
  <c r="W482" i="12"/>
  <c r="F511" i="12"/>
  <c r="U511" i="12"/>
  <c r="W565" i="12"/>
  <c r="W620" i="12"/>
  <c r="W678" i="12"/>
  <c r="I688" i="12"/>
  <c r="Q688" i="12"/>
  <c r="AC688" i="12"/>
  <c r="U104" i="12"/>
  <c r="F116" i="12"/>
  <c r="F138" i="12"/>
  <c r="U138" i="12"/>
  <c r="U159" i="12"/>
  <c r="F181" i="12"/>
  <c r="U181" i="12"/>
  <c r="H193" i="12"/>
  <c r="Y193" i="12"/>
  <c r="W241" i="12"/>
  <c r="F292" i="12"/>
  <c r="U292" i="12"/>
  <c r="W432" i="12"/>
  <c r="Y482" i="12"/>
  <c r="H511" i="12"/>
  <c r="W552" i="12"/>
  <c r="J688" i="12"/>
  <c r="W116" i="12"/>
  <c r="H138" i="12"/>
  <c r="H181" i="12"/>
  <c r="F193" i="12"/>
  <c r="U193" i="12"/>
  <c r="W361" i="12"/>
  <c r="Y432" i="12"/>
  <c r="U482" i="12"/>
  <c r="W505" i="12"/>
  <c r="W531" i="12"/>
  <c r="Y552" i="12"/>
  <c r="U649" i="12"/>
  <c r="W667" i="12"/>
  <c r="S688" i="12"/>
  <c r="F432" i="12"/>
  <c r="U432" i="12"/>
  <c r="W444" i="12"/>
  <c r="Y505" i="12"/>
  <c r="Y531" i="12"/>
  <c r="F552" i="12"/>
  <c r="U552" i="12"/>
  <c r="Y585" i="12"/>
  <c r="Y667" i="12"/>
  <c r="AE688" i="12"/>
  <c r="T688" i="12"/>
  <c r="W95" i="12"/>
  <c r="U116" i="12"/>
  <c r="R688" i="12"/>
  <c r="Y330" i="12"/>
  <c r="W337" i="12"/>
  <c r="F361" i="12"/>
  <c r="U361" i="12"/>
  <c r="W371" i="12"/>
  <c r="W381" i="12"/>
  <c r="U505" i="12"/>
  <c r="U531" i="12"/>
  <c r="K688" i="12"/>
  <c r="U241" i="12"/>
  <c r="C688" i="12"/>
  <c r="M688" i="12"/>
  <c r="V688" i="12"/>
  <c r="W688" i="12" s="1"/>
  <c r="AD688" i="12"/>
  <c r="W210" i="12"/>
  <c r="F330" i="12"/>
  <c r="H337" i="12"/>
  <c r="Y337" i="12"/>
  <c r="Y371" i="12"/>
  <c r="F423" i="12"/>
  <c r="U444" i="12"/>
  <c r="H667" i="12"/>
  <c r="Y674" i="12"/>
  <c r="H687" i="12"/>
  <c r="Y687" i="12"/>
  <c r="D688" i="12"/>
  <c r="H688" i="12" s="1"/>
  <c r="N688" i="12"/>
  <c r="Y35" i="12"/>
  <c r="U95" i="12"/>
  <c r="L688" i="12"/>
  <c r="W166" i="12"/>
  <c r="F314" i="12"/>
  <c r="U314" i="12"/>
  <c r="F337" i="12"/>
  <c r="U337" i="12"/>
  <c r="U371" i="12"/>
  <c r="F381" i="12"/>
  <c r="U381" i="12"/>
  <c r="W423" i="12"/>
  <c r="U674" i="12"/>
  <c r="F687" i="12"/>
  <c r="U687" i="12"/>
  <c r="F688" i="12"/>
  <c r="Y688" i="12"/>
  <c r="W35" i="12"/>
  <c r="F104" i="12"/>
  <c r="F565" i="12"/>
  <c r="W585" i="12"/>
  <c r="W687" i="12"/>
  <c r="H35" i="12"/>
  <c r="O688" i="12"/>
  <c r="U688" i="12" s="1"/>
  <c r="F95" i="12"/>
  <c r="W511" i="12"/>
  <c r="W649" i="12"/>
  <c r="F35" i="12"/>
  <c r="AE687" i="11" l="1"/>
  <c r="AD687" i="11"/>
  <c r="AC687" i="11"/>
  <c r="AB687" i="11"/>
  <c r="AA687" i="11"/>
  <c r="Z687" i="11"/>
  <c r="X687" i="11"/>
  <c r="V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G687" i="11"/>
  <c r="H687" i="11" s="1"/>
  <c r="E687" i="11"/>
  <c r="F687" i="11" s="1"/>
  <c r="D687" i="11"/>
  <c r="C687" i="11"/>
  <c r="Y686" i="11"/>
  <c r="W686" i="11"/>
  <c r="U686" i="11"/>
  <c r="H686" i="11"/>
  <c r="F686" i="11"/>
  <c r="Y685" i="11"/>
  <c r="W685" i="11"/>
  <c r="U685" i="11"/>
  <c r="H685" i="11"/>
  <c r="F685" i="11"/>
  <c r="Y684" i="11"/>
  <c r="W684" i="11"/>
  <c r="U684" i="11"/>
  <c r="H684" i="11"/>
  <c r="F684" i="11"/>
  <c r="Y683" i="11"/>
  <c r="W683" i="11"/>
  <c r="U683" i="11"/>
  <c r="H683" i="11"/>
  <c r="F683" i="11"/>
  <c r="Y682" i="11"/>
  <c r="W682" i="11"/>
  <c r="U682" i="11"/>
  <c r="H682" i="11"/>
  <c r="F682" i="11"/>
  <c r="Y681" i="11"/>
  <c r="W681" i="11"/>
  <c r="U681" i="11"/>
  <c r="H681" i="11"/>
  <c r="F681" i="11"/>
  <c r="Y680" i="11"/>
  <c r="W680" i="11"/>
  <c r="U680" i="11"/>
  <c r="H680" i="11"/>
  <c r="F680" i="11"/>
  <c r="AE678" i="11"/>
  <c r="AD678" i="11"/>
  <c r="AC678" i="11"/>
  <c r="AB678" i="11"/>
  <c r="AA678" i="11"/>
  <c r="Z678" i="11"/>
  <c r="X678" i="11"/>
  <c r="V678" i="11"/>
  <c r="W678" i="11" s="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G678" i="11"/>
  <c r="E678" i="11"/>
  <c r="F678" i="11" s="1"/>
  <c r="D678" i="11"/>
  <c r="C678" i="11"/>
  <c r="Y677" i="11"/>
  <c r="W677" i="11"/>
  <c r="U677" i="11"/>
  <c r="H677" i="11"/>
  <c r="F677" i="11"/>
  <c r="Y676" i="11"/>
  <c r="W676" i="11"/>
  <c r="U676" i="11"/>
  <c r="U678" i="11" s="1"/>
  <c r="H676" i="11"/>
  <c r="H678" i="11" s="1"/>
  <c r="F676" i="11"/>
  <c r="AE674" i="11"/>
  <c r="AD674" i="11"/>
  <c r="AC674" i="11"/>
  <c r="AB674" i="11"/>
  <c r="AA674" i="11"/>
  <c r="Z674" i="11"/>
  <c r="X674" i="11"/>
  <c r="V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G674" i="11"/>
  <c r="H674" i="11" s="1"/>
  <c r="E674" i="11"/>
  <c r="D674" i="11"/>
  <c r="C674" i="11"/>
  <c r="Y673" i="11"/>
  <c r="W673" i="11"/>
  <c r="U673" i="11"/>
  <c r="H673" i="11"/>
  <c r="F673" i="11"/>
  <c r="Y672" i="11"/>
  <c r="W672" i="11"/>
  <c r="U672" i="11"/>
  <c r="H672" i="11"/>
  <c r="F672" i="11"/>
  <c r="Y671" i="11"/>
  <c r="W671" i="11"/>
  <c r="U671" i="11"/>
  <c r="H671" i="11"/>
  <c r="F671" i="11"/>
  <c r="Y670" i="11"/>
  <c r="W670" i="11"/>
  <c r="U670" i="11"/>
  <c r="H670" i="11"/>
  <c r="F670" i="11"/>
  <c r="Y669" i="11"/>
  <c r="W669" i="11"/>
  <c r="U669" i="11"/>
  <c r="H669" i="11"/>
  <c r="F669" i="11"/>
  <c r="AE667" i="11"/>
  <c r="AD667" i="11"/>
  <c r="AC667" i="11"/>
  <c r="AB667" i="11"/>
  <c r="AA667" i="11"/>
  <c r="Z667" i="11"/>
  <c r="X667" i="11"/>
  <c r="V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G667" i="11"/>
  <c r="E667" i="11"/>
  <c r="D667" i="11"/>
  <c r="C667" i="11"/>
  <c r="Y666" i="11"/>
  <c r="W666" i="11"/>
  <c r="U666" i="11"/>
  <c r="H666" i="11"/>
  <c r="F666" i="11"/>
  <c r="Y665" i="11"/>
  <c r="W665" i="11"/>
  <c r="U665" i="11"/>
  <c r="H665" i="11"/>
  <c r="F665" i="11"/>
  <c r="Y664" i="11"/>
  <c r="W664" i="11"/>
  <c r="U664" i="11"/>
  <c r="H664" i="11"/>
  <c r="F664" i="11"/>
  <c r="Y663" i="11"/>
  <c r="W663" i="11"/>
  <c r="U663" i="11"/>
  <c r="H663" i="11"/>
  <c r="F663" i="11"/>
  <c r="Y662" i="11"/>
  <c r="W662" i="11"/>
  <c r="U662" i="11"/>
  <c r="H662" i="11"/>
  <c r="F662" i="11"/>
  <c r="Y661" i="11"/>
  <c r="W661" i="11"/>
  <c r="U661" i="11"/>
  <c r="H661" i="11"/>
  <c r="F661" i="11"/>
  <c r="Y660" i="11"/>
  <c r="W660" i="11"/>
  <c r="U660" i="11"/>
  <c r="H660" i="11"/>
  <c r="F660" i="11"/>
  <c r="Y659" i="11"/>
  <c r="W659" i="11"/>
  <c r="U659" i="11"/>
  <c r="H659" i="11"/>
  <c r="F659" i="11"/>
  <c r="Y658" i="11"/>
  <c r="W658" i="11"/>
  <c r="U658" i="11"/>
  <c r="H658" i="11"/>
  <c r="F658" i="11"/>
  <c r="Y657" i="11"/>
  <c r="W657" i="11"/>
  <c r="U657" i="11"/>
  <c r="H657" i="11"/>
  <c r="F657" i="11"/>
  <c r="Y656" i="11"/>
  <c r="W656" i="11"/>
  <c r="U656" i="11"/>
  <c r="H656" i="11"/>
  <c r="F656" i="11"/>
  <c r="Y655" i="11"/>
  <c r="W655" i="11"/>
  <c r="U655" i="11"/>
  <c r="H655" i="11"/>
  <c r="F655" i="11"/>
  <c r="Y654" i="11"/>
  <c r="W654" i="11"/>
  <c r="U654" i="11"/>
  <c r="H654" i="11"/>
  <c r="F654" i="11"/>
  <c r="Y653" i="11"/>
  <c r="W653" i="11"/>
  <c r="U653" i="11"/>
  <c r="H653" i="11"/>
  <c r="F653" i="11"/>
  <c r="Y652" i="11"/>
  <c r="W652" i="11"/>
  <c r="U652" i="11"/>
  <c r="H652" i="11"/>
  <c r="F652" i="11"/>
  <c r="Y651" i="11"/>
  <c r="W651" i="11"/>
  <c r="U651" i="11"/>
  <c r="H651" i="11"/>
  <c r="F651" i="11"/>
  <c r="AE649" i="11"/>
  <c r="AD649" i="11"/>
  <c r="AC649" i="11"/>
  <c r="AB649" i="11"/>
  <c r="AA649" i="11"/>
  <c r="Z649" i="11"/>
  <c r="X649" i="11"/>
  <c r="V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G649" i="11"/>
  <c r="E649" i="11"/>
  <c r="F649" i="11" s="1"/>
  <c r="D649" i="11"/>
  <c r="C649" i="11"/>
  <c r="Y648" i="11"/>
  <c r="W648" i="11"/>
  <c r="U648" i="11"/>
  <c r="H648" i="11"/>
  <c r="F648" i="11"/>
  <c r="Y647" i="11"/>
  <c r="W647" i="11"/>
  <c r="U647" i="11"/>
  <c r="H647" i="11"/>
  <c r="F647" i="11"/>
  <c r="Y646" i="11"/>
  <c r="W646" i="11"/>
  <c r="U646" i="11"/>
  <c r="H646" i="11"/>
  <c r="F646" i="11"/>
  <c r="Y645" i="11"/>
  <c r="W645" i="11"/>
  <c r="U645" i="11"/>
  <c r="H645" i="11"/>
  <c r="F645" i="11"/>
  <c r="Y644" i="11"/>
  <c r="W644" i="11"/>
  <c r="U644" i="11"/>
  <c r="H644" i="11"/>
  <c r="F644" i="11"/>
  <c r="Y643" i="11"/>
  <c r="W643" i="11"/>
  <c r="U643" i="11"/>
  <c r="H643" i="11"/>
  <c r="F643" i="11"/>
  <c r="Y642" i="11"/>
  <c r="W642" i="11"/>
  <c r="U642" i="11"/>
  <c r="H642" i="11"/>
  <c r="F642" i="11"/>
  <c r="Y641" i="11"/>
  <c r="W641" i="11"/>
  <c r="U641" i="11"/>
  <c r="H641" i="11"/>
  <c r="F641" i="11"/>
  <c r="Y640" i="11"/>
  <c r="W640" i="11"/>
  <c r="U640" i="11"/>
  <c r="H640" i="11"/>
  <c r="F640" i="11"/>
  <c r="Y639" i="11"/>
  <c r="W639" i="11"/>
  <c r="U639" i="11"/>
  <c r="H639" i="11"/>
  <c r="F639" i="11"/>
  <c r="Y638" i="11"/>
  <c r="W638" i="11"/>
  <c r="U638" i="11"/>
  <c r="H638" i="11"/>
  <c r="F638" i="11"/>
  <c r="Y637" i="11"/>
  <c r="W637" i="11"/>
  <c r="U637" i="11"/>
  <c r="H637" i="11"/>
  <c r="F637" i="11"/>
  <c r="Y636" i="11"/>
  <c r="W636" i="11"/>
  <c r="U636" i="11"/>
  <c r="H636" i="11"/>
  <c r="F636" i="11"/>
  <c r="Y635" i="11"/>
  <c r="W635" i="11"/>
  <c r="U635" i="11"/>
  <c r="H635" i="11"/>
  <c r="F635" i="11"/>
  <c r="Y634" i="11"/>
  <c r="W634" i="11"/>
  <c r="U634" i="11"/>
  <c r="H634" i="11"/>
  <c r="F634" i="11"/>
  <c r="Y633" i="11"/>
  <c r="W633" i="11"/>
  <c r="U633" i="11"/>
  <c r="H633" i="11"/>
  <c r="F633" i="11"/>
  <c r="Y632" i="11"/>
  <c r="W632" i="11"/>
  <c r="U632" i="11"/>
  <c r="H632" i="11"/>
  <c r="F632" i="11"/>
  <c r="Y631" i="11"/>
  <c r="W631" i="11"/>
  <c r="U631" i="11"/>
  <c r="H631" i="11"/>
  <c r="F631" i="11"/>
  <c r="Y630" i="11"/>
  <c r="W630" i="11"/>
  <c r="U630" i="11"/>
  <c r="H630" i="11"/>
  <c r="F630" i="11"/>
  <c r="Y629" i="11"/>
  <c r="W629" i="11"/>
  <c r="U629" i="11"/>
  <c r="H629" i="11"/>
  <c r="F629" i="11"/>
  <c r="Y628" i="11"/>
  <c r="W628" i="11"/>
  <c r="U628" i="11"/>
  <c r="H628" i="11"/>
  <c r="F628" i="11"/>
  <c r="Y627" i="11"/>
  <c r="W627" i="11"/>
  <c r="U627" i="11"/>
  <c r="H627" i="11"/>
  <c r="F627" i="11"/>
  <c r="Y626" i="11"/>
  <c r="W626" i="11"/>
  <c r="U626" i="11"/>
  <c r="H626" i="11"/>
  <c r="F626" i="11"/>
  <c r="Y625" i="11"/>
  <c r="W625" i="11"/>
  <c r="U625" i="11"/>
  <c r="H625" i="11"/>
  <c r="F625" i="11"/>
  <c r="Y624" i="11"/>
  <c r="W624" i="11"/>
  <c r="U624" i="11"/>
  <c r="H624" i="11"/>
  <c r="F624" i="11"/>
  <c r="Y623" i="11"/>
  <c r="W623" i="11"/>
  <c r="U623" i="11"/>
  <c r="H623" i="11"/>
  <c r="F623" i="11"/>
  <c r="Y622" i="11"/>
  <c r="W622" i="11"/>
  <c r="U622" i="11"/>
  <c r="H622" i="11"/>
  <c r="F622" i="11"/>
  <c r="AE620" i="11"/>
  <c r="AD620" i="11"/>
  <c r="AC620" i="11"/>
  <c r="AB620" i="11"/>
  <c r="AA620" i="11"/>
  <c r="Z620" i="11"/>
  <c r="X620" i="11"/>
  <c r="V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G620" i="11"/>
  <c r="E620" i="11"/>
  <c r="F620" i="11" s="1"/>
  <c r="D620" i="11"/>
  <c r="C620" i="11"/>
  <c r="Y619" i="11"/>
  <c r="W619" i="11"/>
  <c r="U619" i="11"/>
  <c r="H619" i="11"/>
  <c r="F619" i="11"/>
  <c r="Y618" i="11"/>
  <c r="W618" i="11"/>
  <c r="U618" i="11"/>
  <c r="H618" i="11"/>
  <c r="F618" i="11"/>
  <c r="Y617" i="11"/>
  <c r="W617" i="11"/>
  <c r="U617" i="11"/>
  <c r="H617" i="11"/>
  <c r="F617" i="11"/>
  <c r="Y616" i="11"/>
  <c r="W616" i="11"/>
  <c r="U616" i="11"/>
  <c r="H616" i="11"/>
  <c r="F616" i="11"/>
  <c r="Y615" i="11"/>
  <c r="W615" i="11"/>
  <c r="U615" i="11"/>
  <c r="H615" i="11"/>
  <c r="F615" i="11"/>
  <c r="Y614" i="11"/>
  <c r="W614" i="11"/>
  <c r="U614" i="11"/>
  <c r="H614" i="11"/>
  <c r="F614" i="11"/>
  <c r="Y613" i="11"/>
  <c r="W613" i="11"/>
  <c r="U613" i="11"/>
  <c r="H613" i="11"/>
  <c r="F613" i="11"/>
  <c r="Y612" i="11"/>
  <c r="W612" i="11"/>
  <c r="U612" i="11"/>
  <c r="H612" i="11"/>
  <c r="F612" i="11"/>
  <c r="Y611" i="11"/>
  <c r="W611" i="11"/>
  <c r="U611" i="11"/>
  <c r="H611" i="11"/>
  <c r="F611" i="11"/>
  <c r="Y610" i="11"/>
  <c r="W610" i="11"/>
  <c r="U610" i="11"/>
  <c r="H610" i="11"/>
  <c r="F610" i="11"/>
  <c r="Y609" i="11"/>
  <c r="W609" i="11"/>
  <c r="U609" i="11"/>
  <c r="H609" i="11"/>
  <c r="F609" i="11"/>
  <c r="Y608" i="11"/>
  <c r="W608" i="11"/>
  <c r="U608" i="11"/>
  <c r="H608" i="11"/>
  <c r="F608" i="11"/>
  <c r="Y607" i="11"/>
  <c r="W607" i="11"/>
  <c r="U607" i="11"/>
  <c r="H607" i="11"/>
  <c r="F607" i="11"/>
  <c r="Y606" i="11"/>
  <c r="W606" i="11"/>
  <c r="U606" i="11"/>
  <c r="H606" i="11"/>
  <c r="F606" i="11"/>
  <c r="Y605" i="11"/>
  <c r="W605" i="11"/>
  <c r="U605" i="11"/>
  <c r="H605" i="11"/>
  <c r="F605" i="11"/>
  <c r="Y604" i="11"/>
  <c r="W604" i="11"/>
  <c r="U604" i="11"/>
  <c r="H604" i="11"/>
  <c r="F604" i="11"/>
  <c r="Y603" i="11"/>
  <c r="W603" i="11"/>
  <c r="U603" i="11"/>
  <c r="H603" i="11"/>
  <c r="F603" i="11"/>
  <c r="Y602" i="11"/>
  <c r="W602" i="11"/>
  <c r="U602" i="11"/>
  <c r="H602" i="11"/>
  <c r="F602" i="11"/>
  <c r="Y601" i="11"/>
  <c r="W601" i="11"/>
  <c r="U601" i="11"/>
  <c r="H601" i="11"/>
  <c r="F601" i="11"/>
  <c r="Y600" i="11"/>
  <c r="W600" i="11"/>
  <c r="U600" i="11"/>
  <c r="H600" i="11"/>
  <c r="F600" i="11"/>
  <c r="Y599" i="11"/>
  <c r="W599" i="11"/>
  <c r="U599" i="11"/>
  <c r="H599" i="11"/>
  <c r="F599" i="11"/>
  <c r="Y598" i="11"/>
  <c r="W598" i="11"/>
  <c r="U598" i="11"/>
  <c r="H598" i="11"/>
  <c r="F598" i="11"/>
  <c r="Y597" i="11"/>
  <c r="W597" i="11"/>
  <c r="U597" i="11"/>
  <c r="H597" i="11"/>
  <c r="F597" i="11"/>
  <c r="Y596" i="11"/>
  <c r="W596" i="11"/>
  <c r="U596" i="11"/>
  <c r="H596" i="11"/>
  <c r="F596" i="11"/>
  <c r="Y595" i="11"/>
  <c r="W595" i="11"/>
  <c r="U595" i="11"/>
  <c r="U620" i="11" s="1"/>
  <c r="H595" i="11"/>
  <c r="F595" i="11"/>
  <c r="AE593" i="11"/>
  <c r="AD593" i="11"/>
  <c r="AC593" i="11"/>
  <c r="AB593" i="11"/>
  <c r="AA593" i="11"/>
  <c r="Z593" i="11"/>
  <c r="X593" i="11"/>
  <c r="V593" i="11"/>
  <c r="T593" i="11"/>
  <c r="S593" i="11"/>
  <c r="R593" i="11"/>
  <c r="Q593" i="11"/>
  <c r="P593" i="11"/>
  <c r="O593" i="11"/>
  <c r="U593" i="11" s="1"/>
  <c r="N593" i="11"/>
  <c r="M593" i="11"/>
  <c r="L593" i="11"/>
  <c r="K593" i="11"/>
  <c r="J593" i="11"/>
  <c r="I593" i="11"/>
  <c r="G593" i="11"/>
  <c r="E593" i="11"/>
  <c r="F593" i="11" s="1"/>
  <c r="D593" i="11"/>
  <c r="C593" i="11"/>
  <c r="Y592" i="11"/>
  <c r="W592" i="11"/>
  <c r="U592" i="11"/>
  <c r="H592" i="11"/>
  <c r="F592" i="11"/>
  <c r="Y591" i="11"/>
  <c r="W591" i="11"/>
  <c r="U591" i="11"/>
  <c r="H591" i="11"/>
  <c r="F591" i="11"/>
  <c r="Y590" i="11"/>
  <c r="W590" i="11"/>
  <c r="U590" i="11"/>
  <c r="H590" i="11"/>
  <c r="F590" i="11"/>
  <c r="Y589" i="11"/>
  <c r="W589" i="11"/>
  <c r="U589" i="11"/>
  <c r="H589" i="11"/>
  <c r="F589" i="11"/>
  <c r="Y588" i="11"/>
  <c r="W588" i="11"/>
  <c r="U588" i="11"/>
  <c r="H588" i="11"/>
  <c r="F588" i="11"/>
  <c r="Y587" i="11"/>
  <c r="W587" i="11"/>
  <c r="U587" i="11"/>
  <c r="H587" i="11"/>
  <c r="F587" i="11"/>
  <c r="AE585" i="11"/>
  <c r="AD585" i="11"/>
  <c r="AC585" i="11"/>
  <c r="AB585" i="11"/>
  <c r="AA585" i="11"/>
  <c r="Z585" i="11"/>
  <c r="X585" i="11"/>
  <c r="V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G585" i="11"/>
  <c r="E585" i="11"/>
  <c r="F585" i="11" s="1"/>
  <c r="D585" i="11"/>
  <c r="C585" i="11"/>
  <c r="Y584" i="11"/>
  <c r="W584" i="11"/>
  <c r="U584" i="11"/>
  <c r="H584" i="11"/>
  <c r="F584" i="11"/>
  <c r="Y583" i="11"/>
  <c r="W583" i="11"/>
  <c r="U583" i="11"/>
  <c r="H583" i="11"/>
  <c r="F583" i="11"/>
  <c r="Y582" i="11"/>
  <c r="W582" i="11"/>
  <c r="U582" i="11"/>
  <c r="H582" i="11"/>
  <c r="F582" i="11"/>
  <c r="Y581" i="11"/>
  <c r="W581" i="11"/>
  <c r="U581" i="11"/>
  <c r="H581" i="11"/>
  <c r="F581" i="11"/>
  <c r="Y580" i="11"/>
  <c r="W580" i="11"/>
  <c r="U580" i="11"/>
  <c r="H580" i="11"/>
  <c r="F580" i="11"/>
  <c r="Y579" i="11"/>
  <c r="W579" i="11"/>
  <c r="U579" i="11"/>
  <c r="H579" i="11"/>
  <c r="F579" i="11"/>
  <c r="Y578" i="11"/>
  <c r="W578" i="11"/>
  <c r="U578" i="11"/>
  <c r="H578" i="11"/>
  <c r="F578" i="11"/>
  <c r="Y577" i="11"/>
  <c r="W577" i="11"/>
  <c r="U577" i="11"/>
  <c r="H577" i="11"/>
  <c r="F577" i="11"/>
  <c r="Y576" i="11"/>
  <c r="W576" i="11"/>
  <c r="U576" i="11"/>
  <c r="H576" i="11"/>
  <c r="F576" i="11"/>
  <c r="Y575" i="11"/>
  <c r="W575" i="11"/>
  <c r="U575" i="11"/>
  <c r="H575" i="11"/>
  <c r="F575" i="11"/>
  <c r="Y574" i="11"/>
  <c r="W574" i="11"/>
  <c r="U574" i="11"/>
  <c r="H574" i="11"/>
  <c r="F574" i="11"/>
  <c r="Y573" i="11"/>
  <c r="W573" i="11"/>
  <c r="U573" i="11"/>
  <c r="H573" i="11"/>
  <c r="F573" i="11"/>
  <c r="Y572" i="11"/>
  <c r="W572" i="11"/>
  <c r="U572" i="11"/>
  <c r="H572" i="11"/>
  <c r="F572" i="11"/>
  <c r="Y571" i="11"/>
  <c r="W571" i="11"/>
  <c r="U571" i="11"/>
  <c r="H571" i="11"/>
  <c r="F571" i="11"/>
  <c r="Y570" i="11"/>
  <c r="W570" i="11"/>
  <c r="U570" i="11"/>
  <c r="H570" i="11"/>
  <c r="F570" i="11"/>
  <c r="Y569" i="11"/>
  <c r="W569" i="11"/>
  <c r="U569" i="11"/>
  <c r="H569" i="11"/>
  <c r="F569" i="11"/>
  <c r="Y568" i="11"/>
  <c r="W568" i="11"/>
  <c r="U568" i="11"/>
  <c r="H568" i="11"/>
  <c r="F568" i="11"/>
  <c r="Y567" i="11"/>
  <c r="W567" i="11"/>
  <c r="U567" i="11"/>
  <c r="H567" i="11"/>
  <c r="F567" i="11"/>
  <c r="AE565" i="11"/>
  <c r="AD565" i="11"/>
  <c r="AC565" i="11"/>
  <c r="AB565" i="11"/>
  <c r="AA565" i="11"/>
  <c r="Z565" i="11"/>
  <c r="X565" i="11"/>
  <c r="V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G565" i="11"/>
  <c r="E565" i="11"/>
  <c r="D565" i="11"/>
  <c r="H565" i="11" s="1"/>
  <c r="C565" i="11"/>
  <c r="Y564" i="11"/>
  <c r="W564" i="11"/>
  <c r="U564" i="11"/>
  <c r="H564" i="11"/>
  <c r="F564" i="11"/>
  <c r="Y563" i="11"/>
  <c r="W563" i="11"/>
  <c r="U563" i="11"/>
  <c r="H563" i="11"/>
  <c r="F563" i="11"/>
  <c r="Y562" i="11"/>
  <c r="W562" i="11"/>
  <c r="U562" i="11"/>
  <c r="H562" i="11"/>
  <c r="F562" i="11"/>
  <c r="Y561" i="11"/>
  <c r="W561" i="11"/>
  <c r="U561" i="11"/>
  <c r="H561" i="11"/>
  <c r="F561" i="11"/>
  <c r="Y560" i="11"/>
  <c r="W560" i="11"/>
  <c r="U560" i="11"/>
  <c r="H560" i="11"/>
  <c r="F560" i="11"/>
  <c r="Y559" i="11"/>
  <c r="W559" i="11"/>
  <c r="U559" i="11"/>
  <c r="H559" i="11"/>
  <c r="F559" i="11"/>
  <c r="Y558" i="11"/>
  <c r="W558" i="11"/>
  <c r="U558" i="11"/>
  <c r="H558" i="11"/>
  <c r="F558" i="11"/>
  <c r="Y557" i="11"/>
  <c r="W557" i="11"/>
  <c r="U557" i="11"/>
  <c r="H557" i="11"/>
  <c r="F557" i="11"/>
  <c r="Y556" i="11"/>
  <c r="W556" i="11"/>
  <c r="U556" i="11"/>
  <c r="H556" i="11"/>
  <c r="F556" i="11"/>
  <c r="Y555" i="11"/>
  <c r="W555" i="11"/>
  <c r="U555" i="11"/>
  <c r="H555" i="11"/>
  <c r="F555" i="11"/>
  <c r="Y554" i="11"/>
  <c r="W554" i="11"/>
  <c r="U554" i="11"/>
  <c r="U565" i="11" s="1"/>
  <c r="H554" i="11"/>
  <c r="F554" i="11"/>
  <c r="AE552" i="11"/>
  <c r="AD552" i="11"/>
  <c r="AC552" i="11"/>
  <c r="AB552" i="11"/>
  <c r="AA552" i="11"/>
  <c r="Z552" i="11"/>
  <c r="X552" i="11"/>
  <c r="V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G552" i="11"/>
  <c r="E552" i="11"/>
  <c r="D552" i="11"/>
  <c r="H552" i="11" s="1"/>
  <c r="C552" i="11"/>
  <c r="Y551" i="11"/>
  <c r="W551" i="11"/>
  <c r="U551" i="11"/>
  <c r="H551" i="11"/>
  <c r="F551" i="11"/>
  <c r="Y550" i="11"/>
  <c r="W550" i="11"/>
  <c r="U550" i="11"/>
  <c r="H550" i="11"/>
  <c r="F550" i="11"/>
  <c r="Y549" i="11"/>
  <c r="W549" i="11"/>
  <c r="U549" i="11"/>
  <c r="H549" i="11"/>
  <c r="F549" i="11"/>
  <c r="Y548" i="11"/>
  <c r="W548" i="11"/>
  <c r="U548" i="11"/>
  <c r="H548" i="11"/>
  <c r="F548" i="11"/>
  <c r="Y547" i="11"/>
  <c r="W547" i="11"/>
  <c r="U547" i="11"/>
  <c r="H547" i="11"/>
  <c r="F547" i="11"/>
  <c r="Y546" i="11"/>
  <c r="W546" i="11"/>
  <c r="U546" i="11"/>
  <c r="H546" i="11"/>
  <c r="F546" i="11"/>
  <c r="Y545" i="11"/>
  <c r="W545" i="11"/>
  <c r="U545" i="11"/>
  <c r="H545" i="11"/>
  <c r="F545" i="11"/>
  <c r="Y544" i="11"/>
  <c r="W544" i="11"/>
  <c r="U544" i="11"/>
  <c r="H544" i="11"/>
  <c r="F544" i="11"/>
  <c r="Y543" i="11"/>
  <c r="W543" i="11"/>
  <c r="U543" i="11"/>
  <c r="H543" i="11"/>
  <c r="F543" i="11"/>
  <c r="Y542" i="11"/>
  <c r="W542" i="11"/>
  <c r="U542" i="11"/>
  <c r="H542" i="11"/>
  <c r="F542" i="11"/>
  <c r="Y541" i="11"/>
  <c r="W541" i="11"/>
  <c r="U541" i="11"/>
  <c r="H541" i="11"/>
  <c r="F541" i="11"/>
  <c r="Y540" i="11"/>
  <c r="W540" i="11"/>
  <c r="U540" i="11"/>
  <c r="H540" i="11"/>
  <c r="F540" i="11"/>
  <c r="Y539" i="11"/>
  <c r="W539" i="11"/>
  <c r="U539" i="11"/>
  <c r="H539" i="11"/>
  <c r="F539" i="11"/>
  <c r="Y538" i="11"/>
  <c r="W538" i="11"/>
  <c r="U538" i="11"/>
  <c r="H538" i="11"/>
  <c r="F538" i="11"/>
  <c r="Y537" i="11"/>
  <c r="W537" i="11"/>
  <c r="U537" i="11"/>
  <c r="H537" i="11"/>
  <c r="F537" i="11"/>
  <c r="Y536" i="11"/>
  <c r="W536" i="11"/>
  <c r="U536" i="11"/>
  <c r="H536" i="11"/>
  <c r="F536" i="11"/>
  <c r="Y535" i="11"/>
  <c r="W535" i="11"/>
  <c r="U535" i="11"/>
  <c r="H535" i="11"/>
  <c r="F535" i="11"/>
  <c r="Y534" i="11"/>
  <c r="W534" i="11"/>
  <c r="U534" i="11"/>
  <c r="H534" i="11"/>
  <c r="F534" i="11"/>
  <c r="Y533" i="11"/>
  <c r="W533" i="11"/>
  <c r="U533" i="11"/>
  <c r="H533" i="11"/>
  <c r="F533" i="11"/>
  <c r="AE531" i="11"/>
  <c r="AD531" i="11"/>
  <c r="AC531" i="11"/>
  <c r="AB531" i="11"/>
  <c r="AA531" i="11"/>
  <c r="Z531" i="11"/>
  <c r="X531" i="11"/>
  <c r="Y531" i="11" s="1"/>
  <c r="V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G531" i="11"/>
  <c r="E531" i="11"/>
  <c r="D531" i="11"/>
  <c r="C531" i="11"/>
  <c r="F531" i="11" s="1"/>
  <c r="Y530" i="11"/>
  <c r="W530" i="11"/>
  <c r="U530" i="11"/>
  <c r="H530" i="11"/>
  <c r="F530" i="11"/>
  <c r="Y529" i="11"/>
  <c r="W529" i="11"/>
  <c r="U529" i="11"/>
  <c r="H529" i="11"/>
  <c r="F529" i="11"/>
  <c r="Y528" i="11"/>
  <c r="W528" i="11"/>
  <c r="U528" i="11"/>
  <c r="H528" i="11"/>
  <c r="F528" i="11"/>
  <c r="Y527" i="11"/>
  <c r="W527" i="11"/>
  <c r="U527" i="11"/>
  <c r="H527" i="11"/>
  <c r="F527" i="11"/>
  <c r="Y526" i="11"/>
  <c r="W526" i="11"/>
  <c r="U526" i="11"/>
  <c r="H526" i="11"/>
  <c r="F526" i="11"/>
  <c r="Y525" i="11"/>
  <c r="W525" i="11"/>
  <c r="U525" i="11"/>
  <c r="H525" i="11"/>
  <c r="F525" i="11"/>
  <c r="Y524" i="11"/>
  <c r="W524" i="11"/>
  <c r="U524" i="11"/>
  <c r="H524" i="11"/>
  <c r="F524" i="11"/>
  <c r="Y523" i="11"/>
  <c r="W523" i="11"/>
  <c r="U523" i="11"/>
  <c r="H523" i="11"/>
  <c r="F523" i="11"/>
  <c r="Y522" i="11"/>
  <c r="W522" i="11"/>
  <c r="U522" i="11"/>
  <c r="H522" i="11"/>
  <c r="F522" i="11"/>
  <c r="Y521" i="11"/>
  <c r="W521" i="11"/>
  <c r="U521" i="11"/>
  <c r="H521" i="11"/>
  <c r="F521" i="11"/>
  <c r="Y520" i="11"/>
  <c r="W520" i="11"/>
  <c r="U520" i="11"/>
  <c r="H520" i="11"/>
  <c r="F520" i="11"/>
  <c r="Y519" i="11"/>
  <c r="W519" i="11"/>
  <c r="U519" i="11"/>
  <c r="H519" i="11"/>
  <c r="F519" i="11"/>
  <c r="Y518" i="11"/>
  <c r="W518" i="11"/>
  <c r="U518" i="11"/>
  <c r="H518" i="11"/>
  <c r="F518" i="11"/>
  <c r="Y517" i="11"/>
  <c r="W517" i="11"/>
  <c r="U517" i="11"/>
  <c r="H517" i="11"/>
  <c r="F517" i="11"/>
  <c r="Y516" i="11"/>
  <c r="W516" i="11"/>
  <c r="U516" i="11"/>
  <c r="H516" i="11"/>
  <c r="F516" i="11"/>
  <c r="Y515" i="11"/>
  <c r="W515" i="11"/>
  <c r="U515" i="11"/>
  <c r="H515" i="11"/>
  <c r="F515" i="11"/>
  <c r="Y514" i="11"/>
  <c r="W514" i="11"/>
  <c r="U514" i="11"/>
  <c r="H514" i="11"/>
  <c r="F514" i="11"/>
  <c r="Y513" i="11"/>
  <c r="W513" i="11"/>
  <c r="U513" i="11"/>
  <c r="H513" i="11"/>
  <c r="F513" i="11"/>
  <c r="AE511" i="11"/>
  <c r="AD511" i="11"/>
  <c r="AC511" i="11"/>
  <c r="AB511" i="11"/>
  <c r="AA511" i="11"/>
  <c r="Z511" i="11"/>
  <c r="X511" i="11"/>
  <c r="V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G511" i="11"/>
  <c r="E511" i="11"/>
  <c r="W511" i="11" s="1"/>
  <c r="D511" i="11"/>
  <c r="C511" i="11"/>
  <c r="Y510" i="11"/>
  <c r="W510" i="11"/>
  <c r="U510" i="11"/>
  <c r="H510" i="11"/>
  <c r="F510" i="11"/>
  <c r="Y509" i="11"/>
  <c r="W509" i="11"/>
  <c r="U509" i="11"/>
  <c r="H509" i="11"/>
  <c r="F509" i="11"/>
  <c r="Y508" i="11"/>
  <c r="W508" i="11"/>
  <c r="U508" i="11"/>
  <c r="H508" i="11"/>
  <c r="F508" i="11"/>
  <c r="Y507" i="11"/>
  <c r="W507" i="11"/>
  <c r="U507" i="11"/>
  <c r="H507" i="11"/>
  <c r="F507" i="11"/>
  <c r="AE505" i="11"/>
  <c r="AD505" i="11"/>
  <c r="AC505" i="11"/>
  <c r="AB505" i="11"/>
  <c r="AA505" i="11"/>
  <c r="Z505" i="11"/>
  <c r="X505" i="11"/>
  <c r="Y505" i="11" s="1"/>
  <c r="V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G505" i="11"/>
  <c r="E505" i="11"/>
  <c r="F505" i="11" s="1"/>
  <c r="D505" i="11"/>
  <c r="C505" i="11"/>
  <c r="Y504" i="11"/>
  <c r="W504" i="11"/>
  <c r="U504" i="11"/>
  <c r="H504" i="11"/>
  <c r="F504" i="11"/>
  <c r="Y503" i="11"/>
  <c r="W503" i="11"/>
  <c r="U503" i="11"/>
  <c r="H503" i="11"/>
  <c r="F503" i="11"/>
  <c r="Y502" i="11"/>
  <c r="W502" i="11"/>
  <c r="U502" i="11"/>
  <c r="H502" i="11"/>
  <c r="F502" i="11"/>
  <c r="Y501" i="11"/>
  <c r="W501" i="11"/>
  <c r="U501" i="11"/>
  <c r="H501" i="11"/>
  <c r="F501" i="11"/>
  <c r="Y500" i="11"/>
  <c r="W500" i="11"/>
  <c r="U500" i="11"/>
  <c r="H500" i="11"/>
  <c r="F500" i="11"/>
  <c r="Y499" i="11"/>
  <c r="W499" i="11"/>
  <c r="U499" i="11"/>
  <c r="H499" i="11"/>
  <c r="F499" i="11"/>
  <c r="Y498" i="11"/>
  <c r="W498" i="11"/>
  <c r="U498" i="11"/>
  <c r="H498" i="11"/>
  <c r="F498" i="11"/>
  <c r="Y497" i="11"/>
  <c r="W497" i="11"/>
  <c r="U497" i="11"/>
  <c r="H497" i="11"/>
  <c r="F497" i="11"/>
  <c r="Y496" i="11"/>
  <c r="W496" i="11"/>
  <c r="U496" i="11"/>
  <c r="H496" i="11"/>
  <c r="F496" i="11"/>
  <c r="Y495" i="11"/>
  <c r="W495" i="11"/>
  <c r="U495" i="11"/>
  <c r="H495" i="11"/>
  <c r="F495" i="11"/>
  <c r="Y494" i="11"/>
  <c r="W494" i="11"/>
  <c r="U494" i="11"/>
  <c r="H494" i="11"/>
  <c r="F494" i="11"/>
  <c r="Y493" i="11"/>
  <c r="W493" i="11"/>
  <c r="U493" i="11"/>
  <c r="H493" i="11"/>
  <c r="F493" i="11"/>
  <c r="Y492" i="11"/>
  <c r="W492" i="11"/>
  <c r="U492" i="11"/>
  <c r="H492" i="11"/>
  <c r="F492" i="11"/>
  <c r="Y491" i="11"/>
  <c r="W491" i="11"/>
  <c r="U491" i="11"/>
  <c r="H491" i="11"/>
  <c r="F491" i="11"/>
  <c r="Y490" i="11"/>
  <c r="W490" i="11"/>
  <c r="U490" i="11"/>
  <c r="H490" i="11"/>
  <c r="F490" i="11"/>
  <c r="Y489" i="11"/>
  <c r="W489" i="11"/>
  <c r="U489" i="11"/>
  <c r="H489" i="11"/>
  <c r="F489" i="11"/>
  <c r="Y488" i="11"/>
  <c r="W488" i="11"/>
  <c r="U488" i="11"/>
  <c r="H488" i="11"/>
  <c r="F488" i="11"/>
  <c r="Y487" i="11"/>
  <c r="W487" i="11"/>
  <c r="U487" i="11"/>
  <c r="H487" i="11"/>
  <c r="F487" i="11"/>
  <c r="Y486" i="11"/>
  <c r="W486" i="11"/>
  <c r="U486" i="11"/>
  <c r="H486" i="11"/>
  <c r="F486" i="11"/>
  <c r="Y485" i="11"/>
  <c r="W485" i="11"/>
  <c r="U485" i="11"/>
  <c r="H485" i="11"/>
  <c r="F485" i="11"/>
  <c r="Y484" i="11"/>
  <c r="W484" i="11"/>
  <c r="U484" i="11"/>
  <c r="H484" i="11"/>
  <c r="F484" i="11"/>
  <c r="AE482" i="11"/>
  <c r="AD482" i="11"/>
  <c r="AC482" i="11"/>
  <c r="AB482" i="11"/>
  <c r="AA482" i="11"/>
  <c r="Z482" i="11"/>
  <c r="X482" i="11"/>
  <c r="V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G482" i="11"/>
  <c r="E482" i="11"/>
  <c r="D482" i="11"/>
  <c r="H482" i="11" s="1"/>
  <c r="C482" i="11"/>
  <c r="Y481" i="11"/>
  <c r="W481" i="11"/>
  <c r="U481" i="11"/>
  <c r="H481" i="11"/>
  <c r="F481" i="11"/>
  <c r="Y480" i="11"/>
  <c r="W480" i="11"/>
  <c r="U480" i="11"/>
  <c r="H480" i="11"/>
  <c r="F480" i="11"/>
  <c r="Y479" i="11"/>
  <c r="W479" i="11"/>
  <c r="U479" i="11"/>
  <c r="H479" i="11"/>
  <c r="F479" i="11"/>
  <c r="Y478" i="11"/>
  <c r="W478" i="11"/>
  <c r="U478" i="11"/>
  <c r="H478" i="11"/>
  <c r="F478" i="11"/>
  <c r="Y477" i="11"/>
  <c r="W477" i="11"/>
  <c r="U477" i="11"/>
  <c r="H477" i="11"/>
  <c r="F477" i="11"/>
  <c r="Y476" i="11"/>
  <c r="W476" i="11"/>
  <c r="U476" i="11"/>
  <c r="H476" i="11"/>
  <c r="F476" i="11"/>
  <c r="Y475" i="11"/>
  <c r="W475" i="11"/>
  <c r="U475" i="11"/>
  <c r="H475" i="11"/>
  <c r="F475" i="11"/>
  <c r="Y474" i="11"/>
  <c r="W474" i="11"/>
  <c r="U474" i="11"/>
  <c r="H474" i="11"/>
  <c r="F474" i="11"/>
  <c r="Y473" i="11"/>
  <c r="W473" i="11"/>
  <c r="U473" i="11"/>
  <c r="H473" i="11"/>
  <c r="F473" i="11"/>
  <c r="Y472" i="11"/>
  <c r="W472" i="11"/>
  <c r="U472" i="11"/>
  <c r="H472" i="11"/>
  <c r="F472" i="11"/>
  <c r="Y471" i="11"/>
  <c r="W471" i="11"/>
  <c r="U471" i="11"/>
  <c r="H471" i="11"/>
  <c r="F471" i="11"/>
  <c r="Y470" i="11"/>
  <c r="W470" i="11"/>
  <c r="U470" i="11"/>
  <c r="H470" i="11"/>
  <c r="F470" i="11"/>
  <c r="Y469" i="11"/>
  <c r="W469" i="11"/>
  <c r="U469" i="11"/>
  <c r="H469" i="11"/>
  <c r="F469" i="11"/>
  <c r="Y468" i="11"/>
  <c r="W468" i="11"/>
  <c r="U468" i="11"/>
  <c r="H468" i="11"/>
  <c r="F468" i="11"/>
  <c r="Y467" i="11"/>
  <c r="W467" i="11"/>
  <c r="U467" i="11"/>
  <c r="H467" i="11"/>
  <c r="F467" i="11"/>
  <c r="Y466" i="11"/>
  <c r="W466" i="11"/>
  <c r="U466" i="11"/>
  <c r="H466" i="11"/>
  <c r="F466" i="11"/>
  <c r="Y465" i="11"/>
  <c r="W465" i="11"/>
  <c r="U465" i="11"/>
  <c r="H465" i="11"/>
  <c r="F465" i="11"/>
  <c r="Y464" i="11"/>
  <c r="W464" i="11"/>
  <c r="U464" i="11"/>
  <c r="H464" i="11"/>
  <c r="F464" i="11"/>
  <c r="Y463" i="11"/>
  <c r="W463" i="11"/>
  <c r="U463" i="11"/>
  <c r="H463" i="11"/>
  <c r="F463" i="11"/>
  <c r="Y462" i="11"/>
  <c r="W462" i="11"/>
  <c r="U462" i="11"/>
  <c r="H462" i="11"/>
  <c r="F462" i="11"/>
  <c r="Y461" i="11"/>
  <c r="W461" i="11"/>
  <c r="U461" i="11"/>
  <c r="H461" i="11"/>
  <c r="F461" i="11"/>
  <c r="Y460" i="11"/>
  <c r="W460" i="11"/>
  <c r="U460" i="11"/>
  <c r="H460" i="11"/>
  <c r="F460" i="11"/>
  <c r="Y459" i="11"/>
  <c r="W459" i="11"/>
  <c r="U459" i="11"/>
  <c r="H459" i="11"/>
  <c r="F459" i="11"/>
  <c r="Y458" i="11"/>
  <c r="W458" i="11"/>
  <c r="U458" i="11"/>
  <c r="H458" i="11"/>
  <c r="F458" i="11"/>
  <c r="Y457" i="11"/>
  <c r="W457" i="11"/>
  <c r="U457" i="11"/>
  <c r="H457" i="11"/>
  <c r="F457" i="11"/>
  <c r="Y456" i="11"/>
  <c r="W456" i="11"/>
  <c r="U456" i="11"/>
  <c r="H456" i="11"/>
  <c r="F456" i="11"/>
  <c r="Y455" i="11"/>
  <c r="W455" i="11"/>
  <c r="U455" i="11"/>
  <c r="H455" i="11"/>
  <c r="F455" i="11"/>
  <c r="Y454" i="11"/>
  <c r="W454" i="11"/>
  <c r="U454" i="11"/>
  <c r="H454" i="11"/>
  <c r="F454" i="11"/>
  <c r="Y453" i="11"/>
  <c r="W453" i="11"/>
  <c r="U453" i="11"/>
  <c r="H453" i="11"/>
  <c r="F453" i="11"/>
  <c r="Y452" i="11"/>
  <c r="W452" i="11"/>
  <c r="U452" i="11"/>
  <c r="H452" i="11"/>
  <c r="F452" i="11"/>
  <c r="Y451" i="11"/>
  <c r="W451" i="11"/>
  <c r="U451" i="11"/>
  <c r="H451" i="11"/>
  <c r="F451" i="11"/>
  <c r="Y450" i="11"/>
  <c r="W450" i="11"/>
  <c r="U450" i="11"/>
  <c r="H450" i="11"/>
  <c r="F450" i="11"/>
  <c r="Y449" i="11"/>
  <c r="W449" i="11"/>
  <c r="U449" i="11"/>
  <c r="H449" i="11"/>
  <c r="F449" i="11"/>
  <c r="Y448" i="11"/>
  <c r="W448" i="11"/>
  <c r="U448" i="11"/>
  <c r="H448" i="11"/>
  <c r="F448" i="11"/>
  <c r="Y447" i="11"/>
  <c r="W447" i="11"/>
  <c r="U447" i="11"/>
  <c r="H447" i="11"/>
  <c r="F447" i="11"/>
  <c r="Y446" i="11"/>
  <c r="W446" i="11"/>
  <c r="U446" i="11"/>
  <c r="H446" i="11"/>
  <c r="F446" i="11"/>
  <c r="AE444" i="11"/>
  <c r="AD444" i="11"/>
  <c r="AC444" i="11"/>
  <c r="AB444" i="11"/>
  <c r="AA444" i="11"/>
  <c r="Z444" i="11"/>
  <c r="X444" i="11"/>
  <c r="Y444" i="11" s="1"/>
  <c r="V444" i="11"/>
  <c r="T444" i="11"/>
  <c r="S444" i="11"/>
  <c r="R444" i="11"/>
  <c r="Q444" i="11"/>
  <c r="P444" i="11"/>
  <c r="O444" i="11"/>
  <c r="N444" i="11"/>
  <c r="M444" i="11"/>
  <c r="L444" i="11"/>
  <c r="K444" i="11"/>
  <c r="J444" i="11"/>
  <c r="I444" i="11"/>
  <c r="G444" i="11"/>
  <c r="H444" i="11" s="1"/>
  <c r="E444" i="11"/>
  <c r="F444" i="11" s="1"/>
  <c r="D444" i="11"/>
  <c r="C444" i="11"/>
  <c r="Y443" i="11"/>
  <c r="W443" i="11"/>
  <c r="U443" i="11"/>
  <c r="H443" i="11"/>
  <c r="F443" i="11"/>
  <c r="Y442" i="11"/>
  <c r="W442" i="11"/>
  <c r="U442" i="11"/>
  <c r="H442" i="11"/>
  <c r="F442" i="11"/>
  <c r="Y441" i="11"/>
  <c r="W441" i="11"/>
  <c r="U441" i="11"/>
  <c r="H441" i="11"/>
  <c r="F441" i="11"/>
  <c r="Y440" i="11"/>
  <c r="W440" i="11"/>
  <c r="U440" i="11"/>
  <c r="H440" i="11"/>
  <c r="F440" i="11"/>
  <c r="Y439" i="11"/>
  <c r="W439" i="11"/>
  <c r="U439" i="11"/>
  <c r="H439" i="11"/>
  <c r="F439" i="11"/>
  <c r="Y438" i="11"/>
  <c r="W438" i="11"/>
  <c r="U438" i="11"/>
  <c r="H438" i="11"/>
  <c r="F438" i="11"/>
  <c r="Y437" i="11"/>
  <c r="W437" i="11"/>
  <c r="U437" i="11"/>
  <c r="H437" i="11"/>
  <c r="F437" i="11"/>
  <c r="Y436" i="11"/>
  <c r="W436" i="11"/>
  <c r="U436" i="11"/>
  <c r="H436" i="11"/>
  <c r="F436" i="11"/>
  <c r="Y435" i="11"/>
  <c r="W435" i="11"/>
  <c r="U435" i="11"/>
  <c r="H435" i="11"/>
  <c r="F435" i="11"/>
  <c r="Y434" i="11"/>
  <c r="W434" i="11"/>
  <c r="U434" i="11"/>
  <c r="H434" i="11"/>
  <c r="F434" i="11"/>
  <c r="AE432" i="11"/>
  <c r="AD432" i="11"/>
  <c r="AC432" i="11"/>
  <c r="AB432" i="11"/>
  <c r="AA432" i="11"/>
  <c r="Z432" i="11"/>
  <c r="X432" i="11"/>
  <c r="V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G432" i="11"/>
  <c r="E432" i="11"/>
  <c r="F432" i="11" s="1"/>
  <c r="D432" i="11"/>
  <c r="H432" i="11" s="1"/>
  <c r="C432" i="11"/>
  <c r="Y431" i="11"/>
  <c r="W431" i="11"/>
  <c r="U431" i="11"/>
  <c r="H431" i="11"/>
  <c r="F431" i="11"/>
  <c r="Y430" i="11"/>
  <c r="W430" i="11"/>
  <c r="U430" i="11"/>
  <c r="H430" i="11"/>
  <c r="F430" i="11"/>
  <c r="Y429" i="11"/>
  <c r="W429" i="11"/>
  <c r="U429" i="11"/>
  <c r="H429" i="11"/>
  <c r="F429" i="11"/>
  <c r="Y428" i="11"/>
  <c r="W428" i="11"/>
  <c r="U428" i="11"/>
  <c r="H428" i="11"/>
  <c r="F428" i="11"/>
  <c r="Y427" i="11"/>
  <c r="W427" i="11"/>
  <c r="U427" i="11"/>
  <c r="H427" i="11"/>
  <c r="F427" i="11"/>
  <c r="Y426" i="11"/>
  <c r="W426" i="11"/>
  <c r="U426" i="11"/>
  <c r="H426" i="11"/>
  <c r="F426" i="11"/>
  <c r="Y425" i="11"/>
  <c r="W425" i="11"/>
  <c r="U425" i="11"/>
  <c r="H425" i="11"/>
  <c r="F425" i="11"/>
  <c r="AE423" i="11"/>
  <c r="AD423" i="11"/>
  <c r="AC423" i="11"/>
  <c r="AB423" i="11"/>
  <c r="AA423" i="11"/>
  <c r="Z423" i="11"/>
  <c r="X423" i="11"/>
  <c r="Y423" i="11" s="1"/>
  <c r="V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G423" i="11"/>
  <c r="H423" i="11" s="1"/>
  <c r="E423" i="11"/>
  <c r="F423" i="11" s="1"/>
  <c r="D423" i="11"/>
  <c r="C423" i="11"/>
  <c r="Y422" i="11"/>
  <c r="W422" i="11"/>
  <c r="U422" i="11"/>
  <c r="H422" i="11"/>
  <c r="F422" i="11"/>
  <c r="Y421" i="11"/>
  <c r="W421" i="11"/>
  <c r="U421" i="11"/>
  <c r="H421" i="11"/>
  <c r="F421" i="11"/>
  <c r="Y420" i="11"/>
  <c r="W420" i="11"/>
  <c r="U420" i="11"/>
  <c r="H420" i="11"/>
  <c r="F420" i="11"/>
  <c r="Y419" i="11"/>
  <c r="W419" i="11"/>
  <c r="U419" i="11"/>
  <c r="H419" i="11"/>
  <c r="F419" i="11"/>
  <c r="Y418" i="11"/>
  <c r="W418" i="11"/>
  <c r="U418" i="11"/>
  <c r="H418" i="11"/>
  <c r="F418" i="11"/>
  <c r="Y417" i="11"/>
  <c r="W417" i="11"/>
  <c r="U417" i="11"/>
  <c r="H417" i="11"/>
  <c r="F417" i="11"/>
  <c r="Y416" i="11"/>
  <c r="W416" i="11"/>
  <c r="U416" i="11"/>
  <c r="H416" i="11"/>
  <c r="F416" i="11"/>
  <c r="Y415" i="11"/>
  <c r="W415" i="11"/>
  <c r="U415" i="11"/>
  <c r="H415" i="11"/>
  <c r="F415" i="11"/>
  <c r="Y414" i="11"/>
  <c r="W414" i="11"/>
  <c r="U414" i="11"/>
  <c r="H414" i="11"/>
  <c r="F414" i="11"/>
  <c r="Y413" i="11"/>
  <c r="W413" i="11"/>
  <c r="U413" i="11"/>
  <c r="H413" i="11"/>
  <c r="F413" i="11"/>
  <c r="Y412" i="11"/>
  <c r="W412" i="11"/>
  <c r="U412" i="11"/>
  <c r="H412" i="11"/>
  <c r="F412" i="11"/>
  <c r="Y411" i="11"/>
  <c r="W411" i="11"/>
  <c r="U411" i="11"/>
  <c r="H411" i="11"/>
  <c r="F411" i="11"/>
  <c r="Y410" i="11"/>
  <c r="W410" i="11"/>
  <c r="U410" i="11"/>
  <c r="H410" i="11"/>
  <c r="F410" i="11"/>
  <c r="Y409" i="11"/>
  <c r="W409" i="11"/>
  <c r="U409" i="11"/>
  <c r="H409" i="11"/>
  <c r="F409" i="11"/>
  <c r="Y408" i="11"/>
  <c r="W408" i="11"/>
  <c r="U408" i="11"/>
  <c r="H408" i="11"/>
  <c r="F408" i="11"/>
  <c r="Y407" i="11"/>
  <c r="W407" i="11"/>
  <c r="U407" i="11"/>
  <c r="H407" i="11"/>
  <c r="F407" i="11"/>
  <c r="Y406" i="11"/>
  <c r="W406" i="11"/>
  <c r="U406" i="11"/>
  <c r="H406" i="11"/>
  <c r="F406" i="11"/>
  <c r="Y405" i="11"/>
  <c r="W405" i="11"/>
  <c r="U405" i="11"/>
  <c r="H405" i="11"/>
  <c r="F405" i="11"/>
  <c r="Y404" i="11"/>
  <c r="W404" i="11"/>
  <c r="U404" i="11"/>
  <c r="H404" i="11"/>
  <c r="F404" i="11"/>
  <c r="Y403" i="11"/>
  <c r="W403" i="11"/>
  <c r="U403" i="11"/>
  <c r="H403" i="11"/>
  <c r="F403" i="11"/>
  <c r="Y402" i="11"/>
  <c r="W402" i="11"/>
  <c r="U402" i="11"/>
  <c r="H402" i="11"/>
  <c r="F402" i="11"/>
  <c r="Y401" i="11"/>
  <c r="W401" i="11"/>
  <c r="U401" i="11"/>
  <c r="H401" i="11"/>
  <c r="F401" i="11"/>
  <c r="Y400" i="11"/>
  <c r="W400" i="11"/>
  <c r="U400" i="11"/>
  <c r="H400" i="11"/>
  <c r="F400" i="11"/>
  <c r="Y399" i="11"/>
  <c r="W399" i="11"/>
  <c r="U399" i="11"/>
  <c r="H399" i="11"/>
  <c r="F399" i="11"/>
  <c r="Y398" i="11"/>
  <c r="W398" i="11"/>
  <c r="U398" i="11"/>
  <c r="H398" i="11"/>
  <c r="F398" i="11"/>
  <c r="Y397" i="11"/>
  <c r="W397" i="11"/>
  <c r="U397" i="11"/>
  <c r="H397" i="11"/>
  <c r="F397" i="11"/>
  <c r="Y396" i="11"/>
  <c r="W396" i="11"/>
  <c r="U396" i="11"/>
  <c r="H396" i="11"/>
  <c r="F396" i="11"/>
  <c r="Y395" i="11"/>
  <c r="W395" i="11"/>
  <c r="U395" i="11"/>
  <c r="H395" i="11"/>
  <c r="F395" i="11"/>
  <c r="Y394" i="11"/>
  <c r="W394" i="11"/>
  <c r="U394" i="11"/>
  <c r="H394" i="11"/>
  <c r="F394" i="11"/>
  <c r="Y393" i="11"/>
  <c r="W393" i="11"/>
  <c r="U393" i="11"/>
  <c r="H393" i="11"/>
  <c r="F393" i="11"/>
  <c r="Y392" i="11"/>
  <c r="W392" i="11"/>
  <c r="U392" i="11"/>
  <c r="H392" i="11"/>
  <c r="F392" i="11"/>
  <c r="Y391" i="11"/>
  <c r="W391" i="11"/>
  <c r="U391" i="11"/>
  <c r="H391" i="11"/>
  <c r="F391" i="11"/>
  <c r="Y390" i="11"/>
  <c r="W390" i="11"/>
  <c r="U390" i="11"/>
  <c r="H390" i="11"/>
  <c r="F390" i="11"/>
  <c r="Y389" i="11"/>
  <c r="W389" i="11"/>
  <c r="U389" i="11"/>
  <c r="H389" i="11"/>
  <c r="F389" i="11"/>
  <c r="Y388" i="11"/>
  <c r="W388" i="11"/>
  <c r="U388" i="11"/>
  <c r="H388" i="11"/>
  <c r="F388" i="11"/>
  <c r="Y387" i="11"/>
  <c r="W387" i="11"/>
  <c r="U387" i="11"/>
  <c r="H387" i="11"/>
  <c r="F387" i="11"/>
  <c r="Y386" i="11"/>
  <c r="W386" i="11"/>
  <c r="U386" i="11"/>
  <c r="H386" i="11"/>
  <c r="F386" i="11"/>
  <c r="Y385" i="11"/>
  <c r="W385" i="11"/>
  <c r="U385" i="11"/>
  <c r="H385" i="11"/>
  <c r="F385" i="11"/>
  <c r="Y384" i="11"/>
  <c r="W384" i="11"/>
  <c r="U384" i="11"/>
  <c r="H384" i="11"/>
  <c r="F384" i="11"/>
  <c r="Y383" i="11"/>
  <c r="W383" i="11"/>
  <c r="U383" i="11"/>
  <c r="H383" i="11"/>
  <c r="F383" i="11"/>
  <c r="AE381" i="11"/>
  <c r="AD381" i="11"/>
  <c r="AC381" i="11"/>
  <c r="AB381" i="11"/>
  <c r="AA381" i="11"/>
  <c r="Z381" i="11"/>
  <c r="X381" i="11"/>
  <c r="V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G381" i="11"/>
  <c r="H381" i="11" s="1"/>
  <c r="E381" i="11"/>
  <c r="D381" i="11"/>
  <c r="C381" i="11"/>
  <c r="Y380" i="11"/>
  <c r="W380" i="11"/>
  <c r="U380" i="11"/>
  <c r="H380" i="11"/>
  <c r="F380" i="11"/>
  <c r="Y379" i="11"/>
  <c r="W379" i="11"/>
  <c r="U379" i="11"/>
  <c r="H379" i="11"/>
  <c r="F379" i="11"/>
  <c r="Y378" i="11"/>
  <c r="W378" i="11"/>
  <c r="U378" i="11"/>
  <c r="H378" i="11"/>
  <c r="F378" i="11"/>
  <c r="Y377" i="11"/>
  <c r="W377" i="11"/>
  <c r="U377" i="11"/>
  <c r="H377" i="11"/>
  <c r="F377" i="11"/>
  <c r="Y376" i="11"/>
  <c r="W376" i="11"/>
  <c r="U376" i="11"/>
  <c r="H376" i="11"/>
  <c r="F376" i="11"/>
  <c r="Y375" i="11"/>
  <c r="W375" i="11"/>
  <c r="U375" i="11"/>
  <c r="H375" i="11"/>
  <c r="F375" i="11"/>
  <c r="Y374" i="11"/>
  <c r="W374" i="11"/>
  <c r="U374" i="11"/>
  <c r="H374" i="11"/>
  <c r="F374" i="11"/>
  <c r="Y373" i="11"/>
  <c r="W373" i="11"/>
  <c r="U373" i="11"/>
  <c r="H373" i="11"/>
  <c r="F373" i="11"/>
  <c r="AE371" i="11"/>
  <c r="AD371" i="11"/>
  <c r="AC371" i="11"/>
  <c r="AB371" i="11"/>
  <c r="AA371" i="11"/>
  <c r="Z371" i="11"/>
  <c r="X371" i="11"/>
  <c r="V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G371" i="11"/>
  <c r="H371" i="11" s="1"/>
  <c r="E371" i="11"/>
  <c r="D371" i="11"/>
  <c r="C371" i="11"/>
  <c r="Y370" i="11"/>
  <c r="W370" i="11"/>
  <c r="U370" i="11"/>
  <c r="H370" i="11"/>
  <c r="F370" i="11"/>
  <c r="Y369" i="11"/>
  <c r="W369" i="11"/>
  <c r="U369" i="11"/>
  <c r="H369" i="11"/>
  <c r="F369" i="11"/>
  <c r="Y368" i="11"/>
  <c r="W368" i="11"/>
  <c r="U368" i="11"/>
  <c r="H368" i="11"/>
  <c r="F368" i="11"/>
  <c r="Y367" i="11"/>
  <c r="W367" i="11"/>
  <c r="U367" i="11"/>
  <c r="H367" i="11"/>
  <c r="F367" i="11"/>
  <c r="Y366" i="11"/>
  <c r="W366" i="11"/>
  <c r="U366" i="11"/>
  <c r="H366" i="11"/>
  <c r="F366" i="11"/>
  <c r="Y365" i="11"/>
  <c r="W365" i="11"/>
  <c r="U365" i="11"/>
  <c r="H365" i="11"/>
  <c r="F365" i="11"/>
  <c r="Y364" i="11"/>
  <c r="W364" i="11"/>
  <c r="U364" i="11"/>
  <c r="H364" i="11"/>
  <c r="F364" i="11"/>
  <c r="Y363" i="11"/>
  <c r="W363" i="11"/>
  <c r="U363" i="11"/>
  <c r="H363" i="11"/>
  <c r="F363" i="11"/>
  <c r="AE361" i="11"/>
  <c r="AD361" i="11"/>
  <c r="AC361" i="11"/>
  <c r="AB361" i="11"/>
  <c r="AA361" i="11"/>
  <c r="Z361" i="11"/>
  <c r="X361" i="11"/>
  <c r="Y361" i="11" s="1"/>
  <c r="V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G361" i="11"/>
  <c r="E361" i="11"/>
  <c r="D361" i="11"/>
  <c r="H361" i="11" s="1"/>
  <c r="C361" i="11"/>
  <c r="Y360" i="11"/>
  <c r="W360" i="11"/>
  <c r="U360" i="11"/>
  <c r="H360" i="11"/>
  <c r="F360" i="11"/>
  <c r="Y359" i="11"/>
  <c r="W359" i="11"/>
  <c r="U359" i="11"/>
  <c r="H359" i="11"/>
  <c r="F359" i="11"/>
  <c r="Y358" i="11"/>
  <c r="W358" i="11"/>
  <c r="U358" i="11"/>
  <c r="H358" i="11"/>
  <c r="F358" i="11"/>
  <c r="Y357" i="11"/>
  <c r="W357" i="11"/>
  <c r="U357" i="11"/>
  <c r="H357" i="11"/>
  <c r="F357" i="11"/>
  <c r="Y356" i="11"/>
  <c r="W356" i="11"/>
  <c r="U356" i="11"/>
  <c r="H356" i="11"/>
  <c r="F356" i="11"/>
  <c r="Y355" i="11"/>
  <c r="W355" i="11"/>
  <c r="U355" i="11"/>
  <c r="H355" i="11"/>
  <c r="F355" i="11"/>
  <c r="Y354" i="11"/>
  <c r="W354" i="11"/>
  <c r="U354" i="11"/>
  <c r="H354" i="11"/>
  <c r="F354" i="11"/>
  <c r="Y353" i="11"/>
  <c r="W353" i="11"/>
  <c r="U353" i="11"/>
  <c r="H353" i="11"/>
  <c r="F353" i="11"/>
  <c r="Y352" i="11"/>
  <c r="W352" i="11"/>
  <c r="U352" i="11"/>
  <c r="H352" i="11"/>
  <c r="F352" i="11"/>
  <c r="Y351" i="11"/>
  <c r="W351" i="11"/>
  <c r="U351" i="11"/>
  <c r="H351" i="11"/>
  <c r="F351" i="11"/>
  <c r="Y350" i="11"/>
  <c r="W350" i="11"/>
  <c r="U350" i="11"/>
  <c r="H350" i="11"/>
  <c r="F350" i="11"/>
  <c r="Y349" i="11"/>
  <c r="W349" i="11"/>
  <c r="U349" i="11"/>
  <c r="H349" i="11"/>
  <c r="F349" i="11"/>
  <c r="Y348" i="11"/>
  <c r="W348" i="11"/>
  <c r="U348" i="11"/>
  <c r="H348" i="11"/>
  <c r="F348" i="11"/>
  <c r="Y347" i="11"/>
  <c r="W347" i="11"/>
  <c r="U347" i="11"/>
  <c r="H347" i="11"/>
  <c r="F347" i="11"/>
  <c r="Y346" i="11"/>
  <c r="W346" i="11"/>
  <c r="U346" i="11"/>
  <c r="H346" i="11"/>
  <c r="F346" i="11"/>
  <c r="Y345" i="11"/>
  <c r="W345" i="11"/>
  <c r="U345" i="11"/>
  <c r="H345" i="11"/>
  <c r="F345" i="11"/>
  <c r="Y344" i="11"/>
  <c r="W344" i="11"/>
  <c r="U344" i="11"/>
  <c r="H344" i="11"/>
  <c r="F344" i="11"/>
  <c r="Y343" i="11"/>
  <c r="W343" i="11"/>
  <c r="U343" i="11"/>
  <c r="H343" i="11"/>
  <c r="F343" i="11"/>
  <c r="Y342" i="11"/>
  <c r="W342" i="11"/>
  <c r="U342" i="11"/>
  <c r="H342" i="11"/>
  <c r="F342" i="11"/>
  <c r="Y341" i="11"/>
  <c r="W341" i="11"/>
  <c r="U341" i="11"/>
  <c r="H341" i="11"/>
  <c r="F341" i="11"/>
  <c r="Y340" i="11"/>
  <c r="W340" i="11"/>
  <c r="U340" i="11"/>
  <c r="H340" i="11"/>
  <c r="F340" i="11"/>
  <c r="Y339" i="11"/>
  <c r="W339" i="11"/>
  <c r="U339" i="11"/>
  <c r="H339" i="11"/>
  <c r="F339" i="11"/>
  <c r="AE337" i="11"/>
  <c r="AD337" i="11"/>
  <c r="AC337" i="11"/>
  <c r="AB337" i="11"/>
  <c r="AA337" i="11"/>
  <c r="Z337" i="11"/>
  <c r="X337" i="11"/>
  <c r="V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G337" i="11"/>
  <c r="E337" i="11"/>
  <c r="F337" i="11" s="1"/>
  <c r="D337" i="11"/>
  <c r="C337" i="11"/>
  <c r="Y336" i="11"/>
  <c r="W336" i="11"/>
  <c r="U336" i="11"/>
  <c r="H336" i="11"/>
  <c r="F336" i="11"/>
  <c r="Y335" i="11"/>
  <c r="W335" i="11"/>
  <c r="U335" i="11"/>
  <c r="H335" i="11"/>
  <c r="F335" i="11"/>
  <c r="Y334" i="11"/>
  <c r="W334" i="11"/>
  <c r="U334" i="11"/>
  <c r="H334" i="11"/>
  <c r="F334" i="11"/>
  <c r="Y333" i="11"/>
  <c r="W333" i="11"/>
  <c r="U333" i="11"/>
  <c r="H333" i="11"/>
  <c r="F333" i="11"/>
  <c r="Y332" i="11"/>
  <c r="W332" i="11"/>
  <c r="U332" i="11"/>
  <c r="H332" i="11"/>
  <c r="F332" i="11"/>
  <c r="AE330" i="11"/>
  <c r="AD330" i="11"/>
  <c r="AC330" i="11"/>
  <c r="AB330" i="11"/>
  <c r="AA330" i="11"/>
  <c r="Z330" i="11"/>
  <c r="X330" i="11"/>
  <c r="V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G330" i="11"/>
  <c r="E330" i="11"/>
  <c r="D330" i="11"/>
  <c r="H330" i="11" s="1"/>
  <c r="C330" i="11"/>
  <c r="Y329" i="11"/>
  <c r="W329" i="11"/>
  <c r="U329" i="11"/>
  <c r="H329" i="11"/>
  <c r="F329" i="11"/>
  <c r="Y328" i="11"/>
  <c r="W328" i="11"/>
  <c r="U328" i="11"/>
  <c r="H328" i="11"/>
  <c r="F328" i="11"/>
  <c r="Y327" i="11"/>
  <c r="W327" i="11"/>
  <c r="U327" i="11"/>
  <c r="H327" i="11"/>
  <c r="F327" i="11"/>
  <c r="Y326" i="11"/>
  <c r="W326" i="11"/>
  <c r="U326" i="11"/>
  <c r="H326" i="11"/>
  <c r="F326" i="11"/>
  <c r="Y325" i="11"/>
  <c r="W325" i="11"/>
  <c r="U325" i="11"/>
  <c r="H325" i="11"/>
  <c r="F325" i="11"/>
  <c r="Y324" i="11"/>
  <c r="W324" i="11"/>
  <c r="U324" i="11"/>
  <c r="H324" i="11"/>
  <c r="F324" i="11"/>
  <c r="Y323" i="11"/>
  <c r="W323" i="11"/>
  <c r="U323" i="11"/>
  <c r="H323" i="11"/>
  <c r="F323" i="11"/>
  <c r="Y322" i="11"/>
  <c r="W322" i="11"/>
  <c r="U322" i="11"/>
  <c r="H322" i="11"/>
  <c r="F322" i="11"/>
  <c r="Y321" i="11"/>
  <c r="W321" i="11"/>
  <c r="U321" i="11"/>
  <c r="H321" i="11"/>
  <c r="F321" i="11"/>
  <c r="Y320" i="11"/>
  <c r="W320" i="11"/>
  <c r="U320" i="11"/>
  <c r="H320" i="11"/>
  <c r="F320" i="11"/>
  <c r="Y319" i="11"/>
  <c r="W319" i="11"/>
  <c r="U319" i="11"/>
  <c r="H319" i="11"/>
  <c r="F319" i="11"/>
  <c r="Y318" i="11"/>
  <c r="W318" i="11"/>
  <c r="U318" i="11"/>
  <c r="H318" i="11"/>
  <c r="F318" i="11"/>
  <c r="Y317" i="11"/>
  <c r="W317" i="11"/>
  <c r="U317" i="11"/>
  <c r="H317" i="11"/>
  <c r="F317" i="11"/>
  <c r="Y316" i="11"/>
  <c r="W316" i="11"/>
  <c r="U316" i="11"/>
  <c r="H316" i="11"/>
  <c r="F316" i="11"/>
  <c r="AE314" i="11"/>
  <c r="AD314" i="11"/>
  <c r="AC314" i="11"/>
  <c r="AB314" i="11"/>
  <c r="AA314" i="11"/>
  <c r="Z314" i="11"/>
  <c r="X314" i="11"/>
  <c r="V314" i="11"/>
  <c r="T314" i="11"/>
  <c r="S314" i="11"/>
  <c r="R314" i="11"/>
  <c r="Q314" i="11"/>
  <c r="P314" i="11"/>
  <c r="O314" i="11"/>
  <c r="U314" i="11" s="1"/>
  <c r="N314" i="11"/>
  <c r="M314" i="11"/>
  <c r="L314" i="11"/>
  <c r="K314" i="11"/>
  <c r="J314" i="11"/>
  <c r="I314" i="11"/>
  <c r="G314" i="11"/>
  <c r="H314" i="11" s="1"/>
  <c r="F314" i="11"/>
  <c r="E314" i="11"/>
  <c r="W314" i="11" s="1"/>
  <c r="D314" i="11"/>
  <c r="C314" i="11"/>
  <c r="Y313" i="11"/>
  <c r="W313" i="11"/>
  <c r="U313" i="11"/>
  <c r="H313" i="11"/>
  <c r="F313" i="11"/>
  <c r="Y312" i="11"/>
  <c r="W312" i="11"/>
  <c r="U312" i="11"/>
  <c r="H312" i="11"/>
  <c r="F312" i="11"/>
  <c r="Y311" i="11"/>
  <c r="W311" i="11"/>
  <c r="U311" i="11"/>
  <c r="H311" i="11"/>
  <c r="F311" i="11"/>
  <c r="Y310" i="11"/>
  <c r="W310" i="11"/>
  <c r="U310" i="11"/>
  <c r="H310" i="11"/>
  <c r="F310" i="11"/>
  <c r="Y309" i="11"/>
  <c r="W309" i="11"/>
  <c r="U309" i="11"/>
  <c r="H309" i="11"/>
  <c r="F309" i="11"/>
  <c r="Y308" i="11"/>
  <c r="W308" i="11"/>
  <c r="U308" i="11"/>
  <c r="H308" i="11"/>
  <c r="F308" i="11"/>
  <c r="Y307" i="11"/>
  <c r="W307" i="11"/>
  <c r="U307" i="11"/>
  <c r="H307" i="11"/>
  <c r="F307" i="11"/>
  <c r="Y306" i="11"/>
  <c r="W306" i="11"/>
  <c r="U306" i="11"/>
  <c r="H306" i="11"/>
  <c r="F306" i="11"/>
  <c r="Y305" i="11"/>
  <c r="W305" i="11"/>
  <c r="U305" i="11"/>
  <c r="H305" i="11"/>
  <c r="F305" i="11"/>
  <c r="Y304" i="11"/>
  <c r="W304" i="11"/>
  <c r="U304" i="11"/>
  <c r="H304" i="11"/>
  <c r="F304" i="11"/>
  <c r="Y303" i="11"/>
  <c r="W303" i="11"/>
  <c r="U303" i="11"/>
  <c r="H303" i="11"/>
  <c r="F303" i="11"/>
  <c r="Y302" i="11"/>
  <c r="W302" i="11"/>
  <c r="U302" i="11"/>
  <c r="H302" i="11"/>
  <c r="F302" i="11"/>
  <c r="Y301" i="11"/>
  <c r="W301" i="11"/>
  <c r="U301" i="11"/>
  <c r="H301" i="11"/>
  <c r="F301" i="11"/>
  <c r="Y300" i="11"/>
  <c r="W300" i="11"/>
  <c r="U300" i="11"/>
  <c r="H300" i="11"/>
  <c r="F300" i="11"/>
  <c r="Y299" i="11"/>
  <c r="W299" i="11"/>
  <c r="U299" i="11"/>
  <c r="H299" i="11"/>
  <c r="F299" i="11"/>
  <c r="Y298" i="11"/>
  <c r="W298" i="11"/>
  <c r="U298" i="11"/>
  <c r="H298" i="11"/>
  <c r="F298" i="11"/>
  <c r="Y297" i="11"/>
  <c r="W297" i="11"/>
  <c r="U297" i="11"/>
  <c r="H297" i="11"/>
  <c r="F297" i="11"/>
  <c r="Y296" i="11"/>
  <c r="W296" i="11"/>
  <c r="U296" i="11"/>
  <c r="H296" i="11"/>
  <c r="F296" i="11"/>
  <c r="Y295" i="11"/>
  <c r="W295" i="11"/>
  <c r="U295" i="11"/>
  <c r="H295" i="11"/>
  <c r="F295" i="11"/>
  <c r="Y294" i="11"/>
  <c r="W294" i="11"/>
  <c r="U294" i="11"/>
  <c r="H294" i="11"/>
  <c r="F294" i="11"/>
  <c r="AE292" i="11"/>
  <c r="AD292" i="11"/>
  <c r="AC292" i="11"/>
  <c r="AB292" i="11"/>
  <c r="AA292" i="11"/>
  <c r="Z292" i="11"/>
  <c r="X292" i="11"/>
  <c r="V292" i="11"/>
  <c r="T292" i="11"/>
  <c r="S292" i="11"/>
  <c r="R292" i="11"/>
  <c r="Q292" i="11"/>
  <c r="P292" i="11"/>
  <c r="O292" i="11"/>
  <c r="U292" i="11" s="1"/>
  <c r="N292" i="11"/>
  <c r="M292" i="11"/>
  <c r="L292" i="11"/>
  <c r="K292" i="11"/>
  <c r="J292" i="11"/>
  <c r="I292" i="11"/>
  <c r="G292" i="11"/>
  <c r="E292" i="11"/>
  <c r="F292" i="11" s="1"/>
  <c r="D292" i="11"/>
  <c r="H292" i="11" s="1"/>
  <c r="C292" i="11"/>
  <c r="Y291" i="11"/>
  <c r="W291" i="11"/>
  <c r="U291" i="11"/>
  <c r="H291" i="11"/>
  <c r="F291" i="11"/>
  <c r="Y290" i="11"/>
  <c r="W290" i="11"/>
  <c r="U290" i="11"/>
  <c r="H290" i="11"/>
  <c r="F290" i="11"/>
  <c r="Y289" i="11"/>
  <c r="W289" i="11"/>
  <c r="U289" i="11"/>
  <c r="H289" i="11"/>
  <c r="F289" i="11"/>
  <c r="Y288" i="11"/>
  <c r="W288" i="11"/>
  <c r="U288" i="11"/>
  <c r="H288" i="11"/>
  <c r="F288" i="11"/>
  <c r="Y287" i="11"/>
  <c r="W287" i="11"/>
  <c r="U287" i="11"/>
  <c r="H287" i="11"/>
  <c r="F287" i="11"/>
  <c r="Y286" i="11"/>
  <c r="W286" i="11"/>
  <c r="U286" i="11"/>
  <c r="H286" i="11"/>
  <c r="F286" i="11"/>
  <c r="Y285" i="11"/>
  <c r="W285" i="11"/>
  <c r="U285" i="11"/>
  <c r="H285" i="11"/>
  <c r="F285" i="11"/>
  <c r="Y284" i="11"/>
  <c r="W284" i="11"/>
  <c r="U284" i="11"/>
  <c r="H284" i="11"/>
  <c r="F284" i="11"/>
  <c r="Y283" i="11"/>
  <c r="W283" i="11"/>
  <c r="U283" i="11"/>
  <c r="H283" i="11"/>
  <c r="F283" i="11"/>
  <c r="Y282" i="11"/>
  <c r="W282" i="11"/>
  <c r="U282" i="11"/>
  <c r="H282" i="11"/>
  <c r="F282" i="11"/>
  <c r="Y281" i="11"/>
  <c r="W281" i="11"/>
  <c r="U281" i="11"/>
  <c r="H281" i="11"/>
  <c r="F281" i="11"/>
  <c r="Y280" i="11"/>
  <c r="W280" i="11"/>
  <c r="U280" i="11"/>
  <c r="H280" i="11"/>
  <c r="F280" i="11"/>
  <c r="Y279" i="11"/>
  <c r="W279" i="11"/>
  <c r="U279" i="11"/>
  <c r="H279" i="11"/>
  <c r="F279" i="11"/>
  <c r="Y278" i="11"/>
  <c r="W278" i="11"/>
  <c r="U278" i="11"/>
  <c r="H278" i="11"/>
  <c r="F278" i="11"/>
  <c r="Y277" i="11"/>
  <c r="W277" i="11"/>
  <c r="U277" i="11"/>
  <c r="H277" i="11"/>
  <c r="F277" i="11"/>
  <c r="Y276" i="11"/>
  <c r="W276" i="11"/>
  <c r="U276" i="11"/>
  <c r="H276" i="11"/>
  <c r="F276" i="11"/>
  <c r="Y275" i="11"/>
  <c r="W275" i="11"/>
  <c r="U275" i="11"/>
  <c r="H275" i="11"/>
  <c r="F275" i="11"/>
  <c r="Y274" i="11"/>
  <c r="W274" i="11"/>
  <c r="U274" i="11"/>
  <c r="H274" i="11"/>
  <c r="F274" i="11"/>
  <c r="Y273" i="11"/>
  <c r="W273" i="11"/>
  <c r="U273" i="11"/>
  <c r="H273" i="11"/>
  <c r="F273" i="11"/>
  <c r="Y272" i="11"/>
  <c r="W272" i="11"/>
  <c r="U272" i="11"/>
  <c r="H272" i="11"/>
  <c r="F272" i="11"/>
  <c r="Y271" i="11"/>
  <c r="W271" i="11"/>
  <c r="U271" i="11"/>
  <c r="H271" i="11"/>
  <c r="F271" i="11"/>
  <c r="Y270" i="11"/>
  <c r="W270" i="11"/>
  <c r="U270" i="11"/>
  <c r="H270" i="11"/>
  <c r="F270" i="11"/>
  <c r="Y269" i="11"/>
  <c r="W269" i="11"/>
  <c r="U269" i="11"/>
  <c r="H269" i="11"/>
  <c r="F269" i="11"/>
  <c r="Y268" i="11"/>
  <c r="W268" i="11"/>
  <c r="U268" i="11"/>
  <c r="H268" i="11"/>
  <c r="F268" i="11"/>
  <c r="Y267" i="11"/>
  <c r="W267" i="11"/>
  <c r="U267" i="11"/>
  <c r="H267" i="11"/>
  <c r="F267" i="11"/>
  <c r="Y266" i="11"/>
  <c r="W266" i="11"/>
  <c r="U266" i="11"/>
  <c r="H266" i="11"/>
  <c r="F266" i="11"/>
  <c r="Y265" i="11"/>
  <c r="W265" i="11"/>
  <c r="U265" i="11"/>
  <c r="H265" i="11"/>
  <c r="F265" i="11"/>
  <c r="Y264" i="11"/>
  <c r="W264" i="11"/>
  <c r="U264" i="11"/>
  <c r="H264" i="11"/>
  <c r="F264" i="11"/>
  <c r="Y263" i="11"/>
  <c r="W263" i="11"/>
  <c r="U263" i="11"/>
  <c r="H263" i="11"/>
  <c r="F263" i="11"/>
  <c r="Y262" i="11"/>
  <c r="W262" i="11"/>
  <c r="U262" i="11"/>
  <c r="H262" i="11"/>
  <c r="F262" i="11"/>
  <c r="Y261" i="11"/>
  <c r="W261" i="11"/>
  <c r="U261" i="11"/>
  <c r="H261" i="11"/>
  <c r="F261" i="11"/>
  <c r="Y260" i="11"/>
  <c r="W260" i="11"/>
  <c r="U260" i="11"/>
  <c r="H260" i="11"/>
  <c r="F260" i="11"/>
  <c r="Y259" i="11"/>
  <c r="W259" i="11"/>
  <c r="U259" i="11"/>
  <c r="H259" i="11"/>
  <c r="F259" i="11"/>
  <c r="Y258" i="11"/>
  <c r="W258" i="11"/>
  <c r="U258" i="11"/>
  <c r="H258" i="11"/>
  <c r="F258" i="11"/>
  <c r="Y257" i="11"/>
  <c r="W257" i="11"/>
  <c r="U257" i="11"/>
  <c r="H257" i="11"/>
  <c r="F257" i="11"/>
  <c r="Y256" i="11"/>
  <c r="W256" i="11"/>
  <c r="U256" i="11"/>
  <c r="H256" i="11"/>
  <c r="F256" i="11"/>
  <c r="Y255" i="11"/>
  <c r="W255" i="11"/>
  <c r="U255" i="11"/>
  <c r="H255" i="11"/>
  <c r="F255" i="11"/>
  <c r="Y254" i="11"/>
  <c r="W254" i="11"/>
  <c r="U254" i="11"/>
  <c r="H254" i="11"/>
  <c r="F254" i="11"/>
  <c r="Y253" i="11"/>
  <c r="W253" i="11"/>
  <c r="U253" i="11"/>
  <c r="H253" i="11"/>
  <c r="F253" i="11"/>
  <c r="Y252" i="11"/>
  <c r="W252" i="11"/>
  <c r="U252" i="11"/>
  <c r="H252" i="11"/>
  <c r="F252" i="11"/>
  <c r="Y251" i="11"/>
  <c r="W251" i="11"/>
  <c r="U251" i="11"/>
  <c r="H251" i="11"/>
  <c r="F251" i="11"/>
  <c r="Y250" i="11"/>
  <c r="W250" i="11"/>
  <c r="U250" i="11"/>
  <c r="H250" i="11"/>
  <c r="F250" i="11"/>
  <c r="Y249" i="11"/>
  <c r="W249" i="11"/>
  <c r="U249" i="11"/>
  <c r="H249" i="11"/>
  <c r="F249" i="11"/>
  <c r="Y248" i="11"/>
  <c r="W248" i="11"/>
  <c r="U248" i="11"/>
  <c r="H248" i="11"/>
  <c r="F248" i="11"/>
  <c r="Y247" i="11"/>
  <c r="W247" i="11"/>
  <c r="U247" i="11"/>
  <c r="H247" i="11"/>
  <c r="F247" i="11"/>
  <c r="Y246" i="11"/>
  <c r="W246" i="11"/>
  <c r="U246" i="11"/>
  <c r="H246" i="11"/>
  <c r="F246" i="11"/>
  <c r="Y245" i="11"/>
  <c r="W245" i="11"/>
  <c r="U245" i="11"/>
  <c r="H245" i="11"/>
  <c r="F245" i="11"/>
  <c r="Y244" i="11"/>
  <c r="W244" i="11"/>
  <c r="U244" i="11"/>
  <c r="H244" i="11"/>
  <c r="F244" i="11"/>
  <c r="Y243" i="11"/>
  <c r="W243" i="11"/>
  <c r="U243" i="11"/>
  <c r="H243" i="11"/>
  <c r="F243" i="11"/>
  <c r="AE241" i="11"/>
  <c r="AD241" i="11"/>
  <c r="AC241" i="11"/>
  <c r="AB241" i="11"/>
  <c r="AA241" i="11"/>
  <c r="Z241" i="11"/>
  <c r="X241" i="11"/>
  <c r="Y241" i="11" s="1"/>
  <c r="V241" i="11"/>
  <c r="W241" i="11" s="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G241" i="11"/>
  <c r="E241" i="11"/>
  <c r="F241" i="11" s="1"/>
  <c r="D241" i="11"/>
  <c r="C241" i="11"/>
  <c r="Y240" i="11"/>
  <c r="W240" i="11"/>
  <c r="U240" i="11"/>
  <c r="H240" i="11"/>
  <c r="F240" i="11"/>
  <c r="Y239" i="11"/>
  <c r="W239" i="11"/>
  <c r="U239" i="11"/>
  <c r="H239" i="11"/>
  <c r="F239" i="11"/>
  <c r="Y238" i="11"/>
  <c r="W238" i="11"/>
  <c r="U238" i="11"/>
  <c r="H238" i="11"/>
  <c r="F238" i="11"/>
  <c r="Y237" i="11"/>
  <c r="W237" i="11"/>
  <c r="U237" i="11"/>
  <c r="H237" i="11"/>
  <c r="F237" i="11"/>
  <c r="Y236" i="11"/>
  <c r="W236" i="11"/>
  <c r="U236" i="11"/>
  <c r="H236" i="11"/>
  <c r="F236" i="11"/>
  <c r="Y235" i="11"/>
  <c r="W235" i="11"/>
  <c r="U235" i="11"/>
  <c r="H235" i="11"/>
  <c r="F235" i="11"/>
  <c r="Y234" i="11"/>
  <c r="W234" i="11"/>
  <c r="U234" i="11"/>
  <c r="H234" i="11"/>
  <c r="F234" i="11"/>
  <c r="Y233" i="11"/>
  <c r="W233" i="11"/>
  <c r="U233" i="11"/>
  <c r="H233" i="11"/>
  <c r="F233" i="11"/>
  <c r="Y232" i="11"/>
  <c r="W232" i="11"/>
  <c r="U232" i="11"/>
  <c r="H232" i="11"/>
  <c r="F232" i="11"/>
  <c r="Y231" i="11"/>
  <c r="W231" i="11"/>
  <c r="U231" i="11"/>
  <c r="H231" i="11"/>
  <c r="F231" i="11"/>
  <c r="Y230" i="11"/>
  <c r="W230" i="11"/>
  <c r="U230" i="11"/>
  <c r="H230" i="11"/>
  <c r="F230" i="11"/>
  <c r="Y229" i="11"/>
  <c r="W229" i="11"/>
  <c r="U229" i="11"/>
  <c r="H229" i="11"/>
  <c r="F229" i="11"/>
  <c r="Y228" i="11"/>
  <c r="W228" i="11"/>
  <c r="U228" i="11"/>
  <c r="H228" i="11"/>
  <c r="F228" i="11"/>
  <c r="Y227" i="11"/>
  <c r="W227" i="11"/>
  <c r="U227" i="11"/>
  <c r="H227" i="11"/>
  <c r="F227" i="11"/>
  <c r="Y226" i="11"/>
  <c r="W226" i="11"/>
  <c r="U226" i="11"/>
  <c r="H226" i="11"/>
  <c r="F226" i="11"/>
  <c r="Y225" i="11"/>
  <c r="W225" i="11"/>
  <c r="U225" i="11"/>
  <c r="H225" i="11"/>
  <c r="F225" i="11"/>
  <c r="Y224" i="11"/>
  <c r="W224" i="11"/>
  <c r="U224" i="11"/>
  <c r="H224" i="11"/>
  <c r="F224" i="11"/>
  <c r="Y223" i="11"/>
  <c r="W223" i="11"/>
  <c r="U223" i="11"/>
  <c r="H223" i="11"/>
  <c r="F223" i="11"/>
  <c r="Y222" i="11"/>
  <c r="W222" i="11"/>
  <c r="U222" i="11"/>
  <c r="H222" i="11"/>
  <c r="F222" i="11"/>
  <c r="Y221" i="11"/>
  <c r="W221" i="11"/>
  <c r="U221" i="11"/>
  <c r="H221" i="11"/>
  <c r="F221" i="11"/>
  <c r="Y220" i="11"/>
  <c r="W220" i="11"/>
  <c r="U220" i="11"/>
  <c r="H220" i="11"/>
  <c r="F220" i="11"/>
  <c r="Y219" i="11"/>
  <c r="W219" i="11"/>
  <c r="U219" i="11"/>
  <c r="H219" i="11"/>
  <c r="F219" i="11"/>
  <c r="Y218" i="11"/>
  <c r="W218" i="11"/>
  <c r="U218" i="11"/>
  <c r="H218" i="11"/>
  <c r="F218" i="11"/>
  <c r="Y217" i="11"/>
  <c r="W217" i="11"/>
  <c r="U217" i="11"/>
  <c r="H217" i="11"/>
  <c r="F217" i="11"/>
  <c r="Y216" i="11"/>
  <c r="W216" i="11"/>
  <c r="U216" i="11"/>
  <c r="H216" i="11"/>
  <c r="F216" i="11"/>
  <c r="Y215" i="11"/>
  <c r="W215" i="11"/>
  <c r="U215" i="11"/>
  <c r="H215" i="11"/>
  <c r="F215" i="11"/>
  <c r="Y214" i="11"/>
  <c r="W214" i="11"/>
  <c r="U214" i="11"/>
  <c r="H214" i="11"/>
  <c r="F214" i="11"/>
  <c r="Y213" i="11"/>
  <c r="W213" i="11"/>
  <c r="U213" i="11"/>
  <c r="H213" i="11"/>
  <c r="F213" i="11"/>
  <c r="Y212" i="11"/>
  <c r="W212" i="11"/>
  <c r="U212" i="11"/>
  <c r="H212" i="11"/>
  <c r="F212" i="11"/>
  <c r="AE210" i="11"/>
  <c r="AD210" i="11"/>
  <c r="AC210" i="11"/>
  <c r="AB210" i="11"/>
  <c r="AA210" i="11"/>
  <c r="Z210" i="11"/>
  <c r="X210" i="11"/>
  <c r="Y210" i="11" s="1"/>
  <c r="V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G210" i="11"/>
  <c r="H210" i="11" s="1"/>
  <c r="E210" i="11"/>
  <c r="F210" i="11" s="1"/>
  <c r="D210" i="11"/>
  <c r="C210" i="11"/>
  <c r="Y209" i="11"/>
  <c r="W209" i="11"/>
  <c r="U209" i="11"/>
  <c r="H209" i="11"/>
  <c r="F209" i="11"/>
  <c r="Y208" i="11"/>
  <c r="W208" i="11"/>
  <c r="U208" i="11"/>
  <c r="H208" i="11"/>
  <c r="F208" i="11"/>
  <c r="Y207" i="11"/>
  <c r="W207" i="11"/>
  <c r="U207" i="11"/>
  <c r="H207" i="11"/>
  <c r="F207" i="11"/>
  <c r="Y206" i="11"/>
  <c r="W206" i="11"/>
  <c r="U206" i="11"/>
  <c r="H206" i="11"/>
  <c r="F206" i="11"/>
  <c r="Y205" i="11"/>
  <c r="W205" i="11"/>
  <c r="U205" i="11"/>
  <c r="H205" i="11"/>
  <c r="F205" i="11"/>
  <c r="Y204" i="11"/>
  <c r="W204" i="11"/>
  <c r="U204" i="11"/>
  <c r="H204" i="11"/>
  <c r="F204" i="11"/>
  <c r="Y203" i="11"/>
  <c r="W203" i="11"/>
  <c r="U203" i="11"/>
  <c r="H203" i="11"/>
  <c r="F203" i="11"/>
  <c r="Y202" i="11"/>
  <c r="W202" i="11"/>
  <c r="U202" i="11"/>
  <c r="H202" i="11"/>
  <c r="F202" i="11"/>
  <c r="Y201" i="11"/>
  <c r="W201" i="11"/>
  <c r="U201" i="11"/>
  <c r="H201" i="11"/>
  <c r="F201" i="11"/>
  <c r="Y200" i="11"/>
  <c r="W200" i="11"/>
  <c r="U200" i="11"/>
  <c r="H200" i="11"/>
  <c r="F200" i="11"/>
  <c r="Y199" i="11"/>
  <c r="W199" i="11"/>
  <c r="U199" i="11"/>
  <c r="H199" i="11"/>
  <c r="F199" i="11"/>
  <c r="Y198" i="11"/>
  <c r="W198" i="11"/>
  <c r="U198" i="11"/>
  <c r="H198" i="11"/>
  <c r="F198" i="11"/>
  <c r="Y197" i="11"/>
  <c r="W197" i="11"/>
  <c r="U197" i="11"/>
  <c r="H197" i="11"/>
  <c r="F197" i="11"/>
  <c r="Y196" i="11"/>
  <c r="W196" i="11"/>
  <c r="U196" i="11"/>
  <c r="H196" i="11"/>
  <c r="F196" i="11"/>
  <c r="Y195" i="11"/>
  <c r="W195" i="11"/>
  <c r="U195" i="11"/>
  <c r="U210" i="11" s="1"/>
  <c r="H195" i="11"/>
  <c r="F195" i="11"/>
  <c r="AE193" i="11"/>
  <c r="AD193" i="11"/>
  <c r="AC193" i="11"/>
  <c r="AB193" i="11"/>
  <c r="AA193" i="11"/>
  <c r="Z193" i="11"/>
  <c r="X193" i="11"/>
  <c r="Y193" i="11" s="1"/>
  <c r="V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G193" i="11"/>
  <c r="E193" i="11"/>
  <c r="D193" i="11"/>
  <c r="H193" i="11" s="1"/>
  <c r="C193" i="11"/>
  <c r="Y192" i="11"/>
  <c r="W192" i="11"/>
  <c r="U192" i="11"/>
  <c r="H192" i="11"/>
  <c r="F192" i="11"/>
  <c r="Y191" i="11"/>
  <c r="W191" i="11"/>
  <c r="U191" i="11"/>
  <c r="H191" i="11"/>
  <c r="F191" i="11"/>
  <c r="Y190" i="11"/>
  <c r="W190" i="11"/>
  <c r="U190" i="11"/>
  <c r="H190" i="11"/>
  <c r="F190" i="11"/>
  <c r="Y189" i="11"/>
  <c r="W189" i="11"/>
  <c r="U189" i="11"/>
  <c r="H189" i="11"/>
  <c r="F189" i="11"/>
  <c r="Y188" i="11"/>
  <c r="W188" i="11"/>
  <c r="U188" i="11"/>
  <c r="H188" i="11"/>
  <c r="F188" i="11"/>
  <c r="Y187" i="11"/>
  <c r="W187" i="11"/>
  <c r="U187" i="11"/>
  <c r="H187" i="11"/>
  <c r="F187" i="11"/>
  <c r="Y186" i="11"/>
  <c r="W186" i="11"/>
  <c r="U186" i="11"/>
  <c r="H186" i="11"/>
  <c r="F186" i="11"/>
  <c r="Y185" i="11"/>
  <c r="W185" i="11"/>
  <c r="U185" i="11"/>
  <c r="H185" i="11"/>
  <c r="F185" i="11"/>
  <c r="Y184" i="11"/>
  <c r="W184" i="11"/>
  <c r="U184" i="11"/>
  <c r="H184" i="11"/>
  <c r="F184" i="11"/>
  <c r="Y183" i="11"/>
  <c r="W183" i="11"/>
  <c r="U183" i="11"/>
  <c r="H183" i="11"/>
  <c r="F183" i="11"/>
  <c r="AE181" i="11"/>
  <c r="AD181" i="11"/>
  <c r="AC181" i="11"/>
  <c r="AB181" i="11"/>
  <c r="AA181" i="11"/>
  <c r="Z181" i="11"/>
  <c r="X181" i="11"/>
  <c r="Y181" i="11" s="1"/>
  <c r="V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G181" i="11"/>
  <c r="H181" i="11" s="1"/>
  <c r="E181" i="11"/>
  <c r="F181" i="11" s="1"/>
  <c r="D181" i="11"/>
  <c r="C181" i="11"/>
  <c r="Y180" i="11"/>
  <c r="W180" i="11"/>
  <c r="U180" i="11"/>
  <c r="H180" i="11"/>
  <c r="F180" i="11"/>
  <c r="Y179" i="11"/>
  <c r="W179" i="11"/>
  <c r="U179" i="11"/>
  <c r="H179" i="11"/>
  <c r="F179" i="11"/>
  <c r="Y178" i="11"/>
  <c r="W178" i="11"/>
  <c r="U178" i="11"/>
  <c r="H178" i="11"/>
  <c r="F178" i="11"/>
  <c r="Y177" i="11"/>
  <c r="W177" i="11"/>
  <c r="U177" i="11"/>
  <c r="H177" i="11"/>
  <c r="F177" i="11"/>
  <c r="Y176" i="11"/>
  <c r="W176" i="11"/>
  <c r="U176" i="11"/>
  <c r="H176" i="11"/>
  <c r="F176" i="11"/>
  <c r="Y175" i="11"/>
  <c r="W175" i="11"/>
  <c r="U175" i="11"/>
  <c r="H175" i="11"/>
  <c r="F175" i="11"/>
  <c r="Y174" i="11"/>
  <c r="W174" i="11"/>
  <c r="U174" i="11"/>
  <c r="H174" i="11"/>
  <c r="F174" i="11"/>
  <c r="Y173" i="11"/>
  <c r="W173" i="11"/>
  <c r="U173" i="11"/>
  <c r="H173" i="11"/>
  <c r="F173" i="11"/>
  <c r="Y172" i="11"/>
  <c r="W172" i="11"/>
  <c r="U172" i="11"/>
  <c r="H172" i="11"/>
  <c r="F172" i="11"/>
  <c r="Y171" i="11"/>
  <c r="W171" i="11"/>
  <c r="U171" i="11"/>
  <c r="H171" i="11"/>
  <c r="F171" i="11"/>
  <c r="Y170" i="11"/>
  <c r="W170" i="11"/>
  <c r="U170" i="11"/>
  <c r="H170" i="11"/>
  <c r="F170" i="11"/>
  <c r="Y169" i="11"/>
  <c r="W169" i="11"/>
  <c r="U169" i="11"/>
  <c r="H169" i="11"/>
  <c r="F169" i="11"/>
  <c r="Y168" i="11"/>
  <c r="W168" i="11"/>
  <c r="U168" i="11"/>
  <c r="H168" i="11"/>
  <c r="F168" i="11"/>
  <c r="AE166" i="11"/>
  <c r="AD166" i="11"/>
  <c r="AC166" i="11"/>
  <c r="AB166" i="11"/>
  <c r="AA166" i="11"/>
  <c r="Z166" i="11"/>
  <c r="X166" i="11"/>
  <c r="Y166" i="11" s="1"/>
  <c r="V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G166" i="11"/>
  <c r="E166" i="11"/>
  <c r="F166" i="11" s="1"/>
  <c r="D166" i="11"/>
  <c r="C166" i="11"/>
  <c r="Y165" i="11"/>
  <c r="W165" i="11"/>
  <c r="U165" i="11"/>
  <c r="F165" i="11"/>
  <c r="Y164" i="11"/>
  <c r="W164" i="11"/>
  <c r="U164" i="11"/>
  <c r="F164" i="11"/>
  <c r="Y163" i="11"/>
  <c r="W163" i="11"/>
  <c r="U163" i="11"/>
  <c r="F163" i="11"/>
  <c r="Y162" i="11"/>
  <c r="W162" i="11"/>
  <c r="U162" i="11"/>
  <c r="F162" i="11"/>
  <c r="Y161" i="11"/>
  <c r="W161" i="11"/>
  <c r="U161" i="11"/>
  <c r="F161" i="11"/>
  <c r="AE159" i="11"/>
  <c r="AD159" i="11"/>
  <c r="AC159" i="11"/>
  <c r="AB159" i="11"/>
  <c r="AA159" i="11"/>
  <c r="Z159" i="11"/>
  <c r="X159" i="11"/>
  <c r="Y159" i="11" s="1"/>
  <c r="V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E159" i="11"/>
  <c r="F159" i="11" s="1"/>
  <c r="D159" i="11"/>
  <c r="C159" i="11"/>
  <c r="Y158" i="11"/>
  <c r="W158" i="11"/>
  <c r="U158" i="11"/>
  <c r="H158" i="11"/>
  <c r="F158" i="11"/>
  <c r="Y157" i="11"/>
  <c r="W157" i="11"/>
  <c r="U157" i="11"/>
  <c r="H157" i="11"/>
  <c r="F157" i="11"/>
  <c r="Y156" i="11"/>
  <c r="W156" i="11"/>
  <c r="U156" i="11"/>
  <c r="H156" i="11"/>
  <c r="F156" i="11"/>
  <c r="Y155" i="11"/>
  <c r="W155" i="11"/>
  <c r="U155" i="11"/>
  <c r="H155" i="11"/>
  <c r="F155" i="11"/>
  <c r="Y154" i="11"/>
  <c r="W154" i="11"/>
  <c r="U154" i="11"/>
  <c r="H154" i="11"/>
  <c r="F154" i="11"/>
  <c r="Y153" i="11"/>
  <c r="W153" i="11"/>
  <c r="U153" i="11"/>
  <c r="H153" i="11"/>
  <c r="F153" i="11"/>
  <c r="Y152" i="11"/>
  <c r="W152" i="11"/>
  <c r="U152" i="11"/>
  <c r="H152" i="11"/>
  <c r="F152" i="11"/>
  <c r="Y151" i="11"/>
  <c r="W151" i="11"/>
  <c r="U151" i="11"/>
  <c r="H151" i="11"/>
  <c r="F151" i="11"/>
  <c r="Y150" i="11"/>
  <c r="W150" i="11"/>
  <c r="U150" i="11"/>
  <c r="H150" i="11"/>
  <c r="F150" i="11"/>
  <c r="Y149" i="11"/>
  <c r="W149" i="11"/>
  <c r="U149" i="11"/>
  <c r="H149" i="11"/>
  <c r="F149" i="11"/>
  <c r="Y148" i="11"/>
  <c r="W148" i="11"/>
  <c r="U148" i="11"/>
  <c r="H148" i="11"/>
  <c r="F148" i="11"/>
  <c r="Y147" i="11"/>
  <c r="W147" i="11"/>
  <c r="U147" i="11"/>
  <c r="H147" i="11"/>
  <c r="F147" i="11"/>
  <c r="Y146" i="11"/>
  <c r="W146" i="11"/>
  <c r="U146" i="11"/>
  <c r="H146" i="11"/>
  <c r="F146" i="11"/>
  <c r="Y145" i="11"/>
  <c r="W145" i="11"/>
  <c r="U145" i="11"/>
  <c r="H145" i="11"/>
  <c r="F145" i="11"/>
  <c r="Y144" i="11"/>
  <c r="W144" i="11"/>
  <c r="U144" i="11"/>
  <c r="H144" i="11"/>
  <c r="F144" i="11"/>
  <c r="Y143" i="11"/>
  <c r="W143" i="11"/>
  <c r="U143" i="11"/>
  <c r="H143" i="11"/>
  <c r="F143" i="11"/>
  <c r="Y142" i="11"/>
  <c r="W142" i="11"/>
  <c r="U142" i="11"/>
  <c r="H142" i="11"/>
  <c r="F142" i="11"/>
  <c r="Y141" i="11"/>
  <c r="W141" i="11"/>
  <c r="U141" i="11"/>
  <c r="H141" i="11"/>
  <c r="F141" i="11"/>
  <c r="Y140" i="11"/>
  <c r="W140" i="11"/>
  <c r="U140" i="11"/>
  <c r="H140" i="11"/>
  <c r="F140" i="11"/>
  <c r="AE138" i="11"/>
  <c r="AD138" i="11"/>
  <c r="AC138" i="11"/>
  <c r="AB138" i="11"/>
  <c r="AA138" i="11"/>
  <c r="Z138" i="11"/>
  <c r="X138" i="11"/>
  <c r="V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G138" i="11"/>
  <c r="H138" i="11" s="1"/>
  <c r="E138" i="11"/>
  <c r="W138" i="11" s="1"/>
  <c r="D138" i="11"/>
  <c r="C138" i="11"/>
  <c r="Y137" i="11"/>
  <c r="W137" i="11"/>
  <c r="U137" i="11"/>
  <c r="H137" i="11"/>
  <c r="F137" i="11"/>
  <c r="Y136" i="11"/>
  <c r="W136" i="11"/>
  <c r="U136" i="11"/>
  <c r="H136" i="11"/>
  <c r="F136" i="11"/>
  <c r="Y135" i="11"/>
  <c r="W135" i="11"/>
  <c r="U135" i="11"/>
  <c r="H135" i="11"/>
  <c r="F135" i="11"/>
  <c r="Y134" i="11"/>
  <c r="W134" i="11"/>
  <c r="U134" i="11"/>
  <c r="H134" i="11"/>
  <c r="F134" i="11"/>
  <c r="Y133" i="11"/>
  <c r="W133" i="11"/>
  <c r="U133" i="11"/>
  <c r="H133" i="11"/>
  <c r="F133" i="11"/>
  <c r="Y132" i="11"/>
  <c r="W132" i="11"/>
  <c r="U132" i="11"/>
  <c r="H132" i="11"/>
  <c r="F132" i="11"/>
  <c r="Y131" i="11"/>
  <c r="W131" i="11"/>
  <c r="U131" i="11"/>
  <c r="H131" i="11"/>
  <c r="F131" i="11"/>
  <c r="Y130" i="11"/>
  <c r="W130" i="11"/>
  <c r="U130" i="11"/>
  <c r="H130" i="11"/>
  <c r="F130" i="11"/>
  <c r="Y129" i="11"/>
  <c r="W129" i="11"/>
  <c r="U129" i="11"/>
  <c r="H129" i="11"/>
  <c r="F129" i="11"/>
  <c r="Y128" i="11"/>
  <c r="W128" i="11"/>
  <c r="U128" i="11"/>
  <c r="H128" i="11"/>
  <c r="F128" i="11"/>
  <c r="Y127" i="11"/>
  <c r="W127" i="11"/>
  <c r="U127" i="11"/>
  <c r="H127" i="11"/>
  <c r="F127" i="11"/>
  <c r="Y126" i="11"/>
  <c r="W126" i="11"/>
  <c r="U126" i="11"/>
  <c r="H126" i="11"/>
  <c r="F126" i="11"/>
  <c r="Y125" i="11"/>
  <c r="W125" i="11"/>
  <c r="U125" i="11"/>
  <c r="H125" i="11"/>
  <c r="F125" i="11"/>
  <c r="Y124" i="11"/>
  <c r="W124" i="11"/>
  <c r="U124" i="11"/>
  <c r="H124" i="11"/>
  <c r="F124" i="11"/>
  <c r="Y123" i="11"/>
  <c r="W123" i="11"/>
  <c r="U123" i="11"/>
  <c r="H123" i="11"/>
  <c r="F123" i="11"/>
  <c r="Y122" i="11"/>
  <c r="W122" i="11"/>
  <c r="U122" i="11"/>
  <c r="H122" i="11"/>
  <c r="F122" i="11"/>
  <c r="Y121" i="11"/>
  <c r="W121" i="11"/>
  <c r="U121" i="11"/>
  <c r="H121" i="11"/>
  <c r="F121" i="11"/>
  <c r="Y120" i="11"/>
  <c r="W120" i="11"/>
  <c r="U120" i="11"/>
  <c r="H120" i="11"/>
  <c r="F120" i="11"/>
  <c r="Y119" i="11"/>
  <c r="W119" i="11"/>
  <c r="U119" i="11"/>
  <c r="H119" i="11"/>
  <c r="F119" i="11"/>
  <c r="Y118" i="11"/>
  <c r="W118" i="11"/>
  <c r="U118" i="11"/>
  <c r="H118" i="11"/>
  <c r="F118" i="11"/>
  <c r="AE116" i="11"/>
  <c r="AD116" i="11"/>
  <c r="AC116" i="11"/>
  <c r="AB116" i="11"/>
  <c r="AA116" i="11"/>
  <c r="Z116" i="11"/>
  <c r="X116" i="11"/>
  <c r="V116" i="11"/>
  <c r="W116" i="11" s="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G116" i="11"/>
  <c r="E116" i="11"/>
  <c r="D116" i="11"/>
  <c r="H116" i="11" s="1"/>
  <c r="C116" i="11"/>
  <c r="Y115" i="11"/>
  <c r="W115" i="11"/>
  <c r="U115" i="11"/>
  <c r="H115" i="11"/>
  <c r="F115" i="11"/>
  <c r="Y114" i="11"/>
  <c r="W114" i="11"/>
  <c r="U114" i="11"/>
  <c r="H114" i="11"/>
  <c r="F114" i="11"/>
  <c r="Y113" i="11"/>
  <c r="W113" i="11"/>
  <c r="U113" i="11"/>
  <c r="H113" i="11"/>
  <c r="F113" i="11"/>
  <c r="Y112" i="11"/>
  <c r="W112" i="11"/>
  <c r="U112" i="11"/>
  <c r="H112" i="11"/>
  <c r="F112" i="11"/>
  <c r="Y111" i="11"/>
  <c r="W111" i="11"/>
  <c r="U111" i="11"/>
  <c r="H111" i="11"/>
  <c r="F111" i="11"/>
  <c r="Y110" i="11"/>
  <c r="W110" i="11"/>
  <c r="U110" i="11"/>
  <c r="H110" i="11"/>
  <c r="F110" i="11"/>
  <c r="Y109" i="11"/>
  <c r="W109" i="11"/>
  <c r="U109" i="11"/>
  <c r="H109" i="11"/>
  <c r="F109" i="11"/>
  <c r="Y108" i="11"/>
  <c r="W108" i="11"/>
  <c r="U108" i="11"/>
  <c r="H108" i="11"/>
  <c r="F108" i="11"/>
  <c r="Y107" i="11"/>
  <c r="W107" i="11"/>
  <c r="U107" i="11"/>
  <c r="H107" i="11"/>
  <c r="F107" i="11"/>
  <c r="Y106" i="11"/>
  <c r="W106" i="11"/>
  <c r="U106" i="11"/>
  <c r="H106" i="11"/>
  <c r="F106" i="11"/>
  <c r="AE104" i="11"/>
  <c r="AD104" i="11"/>
  <c r="AC104" i="11"/>
  <c r="AB104" i="11"/>
  <c r="AA104" i="11"/>
  <c r="Z104" i="11"/>
  <c r="X104" i="11"/>
  <c r="V104" i="11"/>
  <c r="T104" i="11"/>
  <c r="S104" i="11"/>
  <c r="R104" i="11"/>
  <c r="Q104" i="11"/>
  <c r="P104" i="11"/>
  <c r="O104" i="11"/>
  <c r="U104" i="11" s="1"/>
  <c r="N104" i="11"/>
  <c r="M104" i="11"/>
  <c r="L104" i="11"/>
  <c r="K104" i="11"/>
  <c r="J104" i="11"/>
  <c r="I104" i="11"/>
  <c r="G104" i="11"/>
  <c r="H104" i="11" s="1"/>
  <c r="E104" i="11"/>
  <c r="F104" i="11" s="1"/>
  <c r="D104" i="11"/>
  <c r="C104" i="11"/>
  <c r="Y103" i="11"/>
  <c r="W103" i="11"/>
  <c r="U103" i="11"/>
  <c r="H103" i="11"/>
  <c r="F103" i="11"/>
  <c r="Y102" i="11"/>
  <c r="W102" i="11"/>
  <c r="U102" i="11"/>
  <c r="H102" i="11"/>
  <c r="F102" i="11"/>
  <c r="Y101" i="11"/>
  <c r="W101" i="11"/>
  <c r="U101" i="11"/>
  <c r="H101" i="11"/>
  <c r="F101" i="11"/>
  <c r="Y100" i="11"/>
  <c r="W100" i="11"/>
  <c r="U100" i="11"/>
  <c r="H100" i="11"/>
  <c r="F100" i="11"/>
  <c r="Y99" i="11"/>
  <c r="W99" i="11"/>
  <c r="U99" i="11"/>
  <c r="H99" i="11"/>
  <c r="F99" i="11"/>
  <c r="Y98" i="11"/>
  <c r="W98" i="11"/>
  <c r="U98" i="11"/>
  <c r="H98" i="11"/>
  <c r="F98" i="11"/>
  <c r="Y97" i="11"/>
  <c r="W97" i="11"/>
  <c r="U97" i="11"/>
  <c r="H97" i="11"/>
  <c r="F97" i="11"/>
  <c r="AE95" i="11"/>
  <c r="AE688" i="11" s="1"/>
  <c r="AD95" i="11"/>
  <c r="AC95" i="11"/>
  <c r="AC688" i="11" s="1"/>
  <c r="AB95" i="11"/>
  <c r="AA95" i="11"/>
  <c r="Z95" i="11"/>
  <c r="X95" i="11"/>
  <c r="Y95" i="11" s="1"/>
  <c r="V95" i="11"/>
  <c r="W95" i="11" s="1"/>
  <c r="T95" i="11"/>
  <c r="S95" i="11"/>
  <c r="R95" i="11"/>
  <c r="Q95" i="11"/>
  <c r="P95" i="11"/>
  <c r="O95" i="11"/>
  <c r="N95" i="11"/>
  <c r="M95" i="11"/>
  <c r="L95" i="11"/>
  <c r="K95" i="11"/>
  <c r="J95" i="11"/>
  <c r="I95" i="11"/>
  <c r="G95" i="11"/>
  <c r="H95" i="11" s="1"/>
  <c r="E95" i="11"/>
  <c r="D95" i="11"/>
  <c r="C95" i="11"/>
  <c r="Y94" i="11"/>
  <c r="W94" i="11"/>
  <c r="U94" i="11"/>
  <c r="H94" i="11"/>
  <c r="F94" i="11"/>
  <c r="Y93" i="11"/>
  <c r="W93" i="11"/>
  <c r="U93" i="11"/>
  <c r="H93" i="11"/>
  <c r="F93" i="11"/>
  <c r="Y92" i="11"/>
  <c r="W92" i="11"/>
  <c r="U92" i="11"/>
  <c r="H92" i="11"/>
  <c r="F92" i="11"/>
  <c r="Y91" i="11"/>
  <c r="W91" i="11"/>
  <c r="U91" i="11"/>
  <c r="H91" i="11"/>
  <c r="F91" i="11"/>
  <c r="Y90" i="11"/>
  <c r="W90" i="11"/>
  <c r="U90" i="11"/>
  <c r="H90" i="11"/>
  <c r="F90" i="11"/>
  <c r="Y89" i="11"/>
  <c r="W89" i="11"/>
  <c r="U89" i="11"/>
  <c r="H89" i="11"/>
  <c r="F89" i="11"/>
  <c r="Y88" i="11"/>
  <c r="W88" i="11"/>
  <c r="U88" i="11"/>
  <c r="H88" i="11"/>
  <c r="F88" i="11"/>
  <c r="Y87" i="11"/>
  <c r="W87" i="11"/>
  <c r="U87" i="11"/>
  <c r="H87" i="11"/>
  <c r="F87" i="11"/>
  <c r="Y86" i="11"/>
  <c r="W86" i="11"/>
  <c r="U86" i="11"/>
  <c r="H86" i="11"/>
  <c r="F86" i="11"/>
  <c r="Y85" i="11"/>
  <c r="W85" i="11"/>
  <c r="U85" i="11"/>
  <c r="H85" i="11"/>
  <c r="F85" i="11"/>
  <c r="Y84" i="11"/>
  <c r="W84" i="11"/>
  <c r="U84" i="11"/>
  <c r="H84" i="11"/>
  <c r="F84" i="11"/>
  <c r="Y83" i="11"/>
  <c r="W83" i="11"/>
  <c r="U83" i="11"/>
  <c r="H83" i="11"/>
  <c r="F83" i="11"/>
  <c r="Y82" i="11"/>
  <c r="W82" i="11"/>
  <c r="U82" i="11"/>
  <c r="H82" i="11"/>
  <c r="F82" i="11"/>
  <c r="Y81" i="11"/>
  <c r="W81" i="11"/>
  <c r="U81" i="11"/>
  <c r="H81" i="11"/>
  <c r="F81" i="11"/>
  <c r="Y80" i="11"/>
  <c r="W80" i="11"/>
  <c r="U80" i="11"/>
  <c r="H80" i="11"/>
  <c r="F80" i="11"/>
  <c r="Y79" i="11"/>
  <c r="W79" i="11"/>
  <c r="U79" i="11"/>
  <c r="H79" i="11"/>
  <c r="F79" i="11"/>
  <c r="Y78" i="11"/>
  <c r="W78" i="11"/>
  <c r="U78" i="11"/>
  <c r="H78" i="11"/>
  <c r="F78" i="11"/>
  <c r="Y77" i="11"/>
  <c r="W77" i="11"/>
  <c r="U77" i="11"/>
  <c r="H77" i="11"/>
  <c r="F77" i="11"/>
  <c r="Y76" i="11"/>
  <c r="W76" i="11"/>
  <c r="U76" i="11"/>
  <c r="H76" i="11"/>
  <c r="F76" i="11"/>
  <c r="Y75" i="11"/>
  <c r="W75" i="11"/>
  <c r="U75" i="11"/>
  <c r="H75" i="11"/>
  <c r="F75" i="11"/>
  <c r="Y74" i="11"/>
  <c r="W74" i="11"/>
  <c r="U74" i="11"/>
  <c r="H74" i="11"/>
  <c r="F74" i="11"/>
  <c r="Y73" i="11"/>
  <c r="W73" i="11"/>
  <c r="U73" i="11"/>
  <c r="H73" i="11"/>
  <c r="F73" i="11"/>
  <c r="Y72" i="11"/>
  <c r="W72" i="11"/>
  <c r="U72" i="11"/>
  <c r="H72" i="11"/>
  <c r="F72" i="11"/>
  <c r="Y71" i="11"/>
  <c r="W71" i="11"/>
  <c r="U71" i="11"/>
  <c r="H71" i="11"/>
  <c r="F71" i="11"/>
  <c r="Y70" i="11"/>
  <c r="W70" i="11"/>
  <c r="U70" i="11"/>
  <c r="H70" i="11"/>
  <c r="F70" i="11"/>
  <c r="Y69" i="11"/>
  <c r="W69" i="11"/>
  <c r="U69" i="11"/>
  <c r="H69" i="11"/>
  <c r="F69" i="11"/>
  <c r="Y68" i="11"/>
  <c r="W68" i="11"/>
  <c r="U68" i="11"/>
  <c r="H68" i="11"/>
  <c r="F68" i="11"/>
  <c r="Y67" i="11"/>
  <c r="W67" i="11"/>
  <c r="U67" i="11"/>
  <c r="H67" i="11"/>
  <c r="F67" i="11"/>
  <c r="Y66" i="11"/>
  <c r="W66" i="11"/>
  <c r="U66" i="11"/>
  <c r="H66" i="11"/>
  <c r="F66" i="11"/>
  <c r="Y65" i="11"/>
  <c r="W65" i="11"/>
  <c r="U65" i="11"/>
  <c r="H65" i="11"/>
  <c r="F65" i="11"/>
  <c r="Y64" i="11"/>
  <c r="W64" i="11"/>
  <c r="U64" i="11"/>
  <c r="H64" i="11"/>
  <c r="F64" i="11"/>
  <c r="Y63" i="11"/>
  <c r="W63" i="11"/>
  <c r="U63" i="11"/>
  <c r="H63" i="11"/>
  <c r="F63" i="11"/>
  <c r="Y62" i="11"/>
  <c r="W62" i="11"/>
  <c r="U62" i="11"/>
  <c r="H62" i="11"/>
  <c r="F62" i="11"/>
  <c r="Y61" i="11"/>
  <c r="W61" i="11"/>
  <c r="U61" i="11"/>
  <c r="H61" i="11"/>
  <c r="F61" i="11"/>
  <c r="Y60" i="11"/>
  <c r="W60" i="11"/>
  <c r="U60" i="11"/>
  <c r="H60" i="11"/>
  <c r="F60" i="11"/>
  <c r="Y59" i="11"/>
  <c r="W59" i="11"/>
  <c r="U59" i="11"/>
  <c r="H59" i="11"/>
  <c r="F59" i="11"/>
  <c r="Y58" i="11"/>
  <c r="W58" i="11"/>
  <c r="U58" i="11"/>
  <c r="H58" i="11"/>
  <c r="F58" i="11"/>
  <c r="Y57" i="11"/>
  <c r="W57" i="11"/>
  <c r="U57" i="11"/>
  <c r="H57" i="11"/>
  <c r="F57" i="11"/>
  <c r="Y56" i="11"/>
  <c r="W56" i="11"/>
  <c r="U56" i="11"/>
  <c r="H56" i="11"/>
  <c r="F56" i="11"/>
  <c r="Y55" i="11"/>
  <c r="W55" i="11"/>
  <c r="U55" i="11"/>
  <c r="H55" i="11"/>
  <c r="F55" i="11"/>
  <c r="Y54" i="11"/>
  <c r="W54" i="11"/>
  <c r="U54" i="11"/>
  <c r="H54" i="11"/>
  <c r="F54" i="11"/>
  <c r="Y53" i="11"/>
  <c r="W53" i="11"/>
  <c r="U53" i="11"/>
  <c r="H53" i="11"/>
  <c r="F53" i="11"/>
  <c r="Y52" i="11"/>
  <c r="W52" i="11"/>
  <c r="U52" i="11"/>
  <c r="H52" i="11"/>
  <c r="F52" i="11"/>
  <c r="Y51" i="11"/>
  <c r="W51" i="11"/>
  <c r="U51" i="11"/>
  <c r="H51" i="11"/>
  <c r="F51" i="11"/>
  <c r="Y50" i="11"/>
  <c r="W50" i="11"/>
  <c r="U50" i="11"/>
  <c r="H50" i="11"/>
  <c r="F50" i="11"/>
  <c r="Y49" i="11"/>
  <c r="W49" i="11"/>
  <c r="U49" i="11"/>
  <c r="H49" i="11"/>
  <c r="F49" i="11"/>
  <c r="Y48" i="11"/>
  <c r="W48" i="11"/>
  <c r="U48" i="11"/>
  <c r="H48" i="11"/>
  <c r="F48" i="11"/>
  <c r="Y47" i="11"/>
  <c r="W47" i="11"/>
  <c r="U47" i="11"/>
  <c r="H47" i="11"/>
  <c r="F47" i="11"/>
  <c r="Y46" i="11"/>
  <c r="W46" i="11"/>
  <c r="U46" i="11"/>
  <c r="H46" i="11"/>
  <c r="F46" i="11"/>
  <c r="Y45" i="11"/>
  <c r="W45" i="11"/>
  <c r="U45" i="11"/>
  <c r="H45" i="11"/>
  <c r="F45" i="11"/>
  <c r="Y44" i="11"/>
  <c r="W44" i="11"/>
  <c r="U44" i="11"/>
  <c r="H44" i="11"/>
  <c r="F44" i="11"/>
  <c r="Y43" i="11"/>
  <c r="W43" i="11"/>
  <c r="U43" i="11"/>
  <c r="H43" i="11"/>
  <c r="F43" i="11"/>
  <c r="Y42" i="11"/>
  <c r="W42" i="11"/>
  <c r="U42" i="11"/>
  <c r="H42" i="11"/>
  <c r="F42" i="11"/>
  <c r="Y41" i="11"/>
  <c r="W41" i="11"/>
  <c r="U41" i="11"/>
  <c r="H41" i="11"/>
  <c r="F41" i="11"/>
  <c r="Y40" i="11"/>
  <c r="W40" i="11"/>
  <c r="U40" i="11"/>
  <c r="H40" i="11"/>
  <c r="F40" i="11"/>
  <c r="Y39" i="11"/>
  <c r="W39" i="11"/>
  <c r="U39" i="11"/>
  <c r="H39" i="11"/>
  <c r="F39" i="11"/>
  <c r="Y38" i="11"/>
  <c r="W38" i="11"/>
  <c r="U38" i="11"/>
  <c r="H38" i="11"/>
  <c r="F38" i="11"/>
  <c r="Y37" i="11"/>
  <c r="W37" i="11"/>
  <c r="U37" i="11"/>
  <c r="H37" i="11"/>
  <c r="F37" i="11"/>
  <c r="AA35" i="11"/>
  <c r="AA688" i="11" s="1"/>
  <c r="Z35" i="11"/>
  <c r="X35" i="11"/>
  <c r="V35" i="11"/>
  <c r="T35" i="11"/>
  <c r="T688" i="11" s="1"/>
  <c r="S35" i="11"/>
  <c r="R35" i="11"/>
  <c r="Q35" i="11"/>
  <c r="P35" i="11"/>
  <c r="P688" i="11" s="1"/>
  <c r="O35" i="11"/>
  <c r="N35" i="11"/>
  <c r="M35" i="11"/>
  <c r="L35" i="11"/>
  <c r="L688" i="11" s="1"/>
  <c r="K35" i="11"/>
  <c r="J35" i="11"/>
  <c r="J688" i="11" s="1"/>
  <c r="I35" i="11"/>
  <c r="G35" i="11"/>
  <c r="G688" i="11" s="1"/>
  <c r="E35" i="11"/>
  <c r="D35" i="11"/>
  <c r="C35" i="11"/>
  <c r="Y34" i="11"/>
  <c r="W34" i="11"/>
  <c r="U34" i="11"/>
  <c r="H34" i="11"/>
  <c r="F34" i="11"/>
  <c r="Y33" i="11"/>
  <c r="W33" i="11"/>
  <c r="U33" i="11"/>
  <c r="H33" i="11"/>
  <c r="F33" i="11"/>
  <c r="Y32" i="11"/>
  <c r="W32" i="11"/>
  <c r="U32" i="11"/>
  <c r="H32" i="11"/>
  <c r="F32" i="11"/>
  <c r="Y31" i="11"/>
  <c r="W31" i="11"/>
  <c r="U31" i="11"/>
  <c r="H31" i="11"/>
  <c r="F31" i="11"/>
  <c r="Y30" i="11"/>
  <c r="W30" i="11"/>
  <c r="U30" i="11"/>
  <c r="H30" i="11"/>
  <c r="F30" i="11"/>
  <c r="Y29" i="11"/>
  <c r="W29" i="11"/>
  <c r="U29" i="11"/>
  <c r="H29" i="11"/>
  <c r="F29" i="11"/>
  <c r="Y28" i="11"/>
  <c r="W28" i="11"/>
  <c r="U28" i="11"/>
  <c r="H28" i="11"/>
  <c r="F28" i="11"/>
  <c r="Y27" i="11"/>
  <c r="W27" i="11"/>
  <c r="U27" i="11"/>
  <c r="H27" i="11"/>
  <c r="F27" i="11"/>
  <c r="Y26" i="11"/>
  <c r="W26" i="11"/>
  <c r="U26" i="11"/>
  <c r="H26" i="11"/>
  <c r="F26" i="11"/>
  <c r="Y25" i="11"/>
  <c r="W25" i="11"/>
  <c r="U25" i="11"/>
  <c r="H25" i="11"/>
  <c r="F25" i="11"/>
  <c r="Y24" i="11"/>
  <c r="W24" i="11"/>
  <c r="U24" i="11"/>
  <c r="H24" i="11"/>
  <c r="F24" i="11"/>
  <c r="Y23" i="11"/>
  <c r="W23" i="11"/>
  <c r="U23" i="11"/>
  <c r="H23" i="11"/>
  <c r="F23" i="11"/>
  <c r="Y22" i="11"/>
  <c r="W22" i="11"/>
  <c r="U22" i="11"/>
  <c r="H22" i="11"/>
  <c r="F22" i="11"/>
  <c r="Y21" i="11"/>
  <c r="W21" i="11"/>
  <c r="U21" i="11"/>
  <c r="H21" i="11"/>
  <c r="F21" i="11"/>
  <c r="Y20" i="11"/>
  <c r="W20" i="11"/>
  <c r="U20" i="11"/>
  <c r="H20" i="11"/>
  <c r="F20" i="11"/>
  <c r="Y19" i="11"/>
  <c r="W19" i="11"/>
  <c r="U19" i="11"/>
  <c r="H19" i="11"/>
  <c r="F19" i="11"/>
  <c r="Y18" i="11"/>
  <c r="W18" i="11"/>
  <c r="U18" i="11"/>
  <c r="H18" i="11"/>
  <c r="F18" i="11"/>
  <c r="Y17" i="11"/>
  <c r="W17" i="11"/>
  <c r="U17" i="11"/>
  <c r="H17" i="11"/>
  <c r="F17" i="11"/>
  <c r="Y16" i="11"/>
  <c r="W16" i="11"/>
  <c r="U16" i="11"/>
  <c r="H16" i="11"/>
  <c r="F16" i="11"/>
  <c r="Y15" i="11"/>
  <c r="W15" i="11"/>
  <c r="U15" i="11"/>
  <c r="H15" i="11"/>
  <c r="F15" i="11"/>
  <c r="Y14" i="11"/>
  <c r="W14" i="11"/>
  <c r="U14" i="11"/>
  <c r="H14" i="11"/>
  <c r="F14" i="11"/>
  <c r="Y13" i="11"/>
  <c r="W13" i="11"/>
  <c r="U13" i="11"/>
  <c r="H13" i="11"/>
  <c r="F13" i="11"/>
  <c r="W104" i="11" l="1"/>
  <c r="I688" i="11"/>
  <c r="Q688" i="11"/>
  <c r="AB688" i="11"/>
  <c r="Y104" i="11"/>
  <c r="F138" i="11"/>
  <c r="U138" i="11"/>
  <c r="U159" i="11"/>
  <c r="U181" i="11"/>
  <c r="W193" i="11"/>
  <c r="W330" i="11"/>
  <c r="W361" i="11"/>
  <c r="W432" i="11"/>
  <c r="W482" i="11"/>
  <c r="W620" i="11"/>
  <c r="W649" i="11"/>
  <c r="W687" i="11"/>
  <c r="U241" i="11"/>
  <c r="Y330" i="11"/>
  <c r="W337" i="11"/>
  <c r="F361" i="11"/>
  <c r="Y432" i="11"/>
  <c r="Y482" i="11"/>
  <c r="Y511" i="11"/>
  <c r="Y620" i="11"/>
  <c r="Y649" i="11"/>
  <c r="Y667" i="11"/>
  <c r="W674" i="11"/>
  <c r="Y687" i="11"/>
  <c r="K688" i="11"/>
  <c r="S688" i="11"/>
  <c r="AD688" i="11"/>
  <c r="Y116" i="11"/>
  <c r="F193" i="11"/>
  <c r="U193" i="11"/>
  <c r="H241" i="11"/>
  <c r="F330" i="11"/>
  <c r="U330" i="11"/>
  <c r="H337" i="11"/>
  <c r="Y337" i="11"/>
  <c r="U361" i="11"/>
  <c r="Y371" i="11"/>
  <c r="W381" i="11"/>
  <c r="U432" i="11"/>
  <c r="F482" i="11"/>
  <c r="U482" i="11"/>
  <c r="W505" i="11"/>
  <c r="F511" i="11"/>
  <c r="U511" i="11"/>
  <c r="W565" i="11"/>
  <c r="U649" i="11"/>
  <c r="F667" i="11"/>
  <c r="U667" i="11"/>
  <c r="Y674" i="11"/>
  <c r="U687" i="11"/>
  <c r="F116" i="11"/>
  <c r="U116" i="11"/>
  <c r="Y314" i="11"/>
  <c r="U337" i="11"/>
  <c r="F371" i="11"/>
  <c r="U371" i="11"/>
  <c r="F381" i="11"/>
  <c r="W444" i="11"/>
  <c r="H511" i="11"/>
  <c r="W531" i="11"/>
  <c r="W552" i="11"/>
  <c r="Y565" i="11"/>
  <c r="Y593" i="11"/>
  <c r="H620" i="11"/>
  <c r="H649" i="11"/>
  <c r="H667" i="11"/>
  <c r="F674" i="11"/>
  <c r="U674" i="11"/>
  <c r="R688" i="11"/>
  <c r="C688" i="11"/>
  <c r="M688" i="11"/>
  <c r="V688" i="11"/>
  <c r="F95" i="11"/>
  <c r="W166" i="11"/>
  <c r="W210" i="11"/>
  <c r="U381" i="11"/>
  <c r="Y381" i="11"/>
  <c r="W423" i="11"/>
  <c r="U505" i="11"/>
  <c r="Y552" i="11"/>
  <c r="F565" i="11"/>
  <c r="W585" i="11"/>
  <c r="D688" i="11"/>
  <c r="N688" i="11"/>
  <c r="X688" i="11"/>
  <c r="Y688" i="11" s="1"/>
  <c r="U95" i="11"/>
  <c r="W292" i="11"/>
  <c r="U444" i="11"/>
  <c r="H505" i="11"/>
  <c r="U531" i="11"/>
  <c r="F552" i="11"/>
  <c r="U552" i="11"/>
  <c r="Y585" i="11"/>
  <c r="H593" i="11"/>
  <c r="Y678" i="11"/>
  <c r="E688" i="11"/>
  <c r="O688" i="11"/>
  <c r="Z688" i="11"/>
  <c r="W159" i="11"/>
  <c r="U166" i="11"/>
  <c r="W181" i="11"/>
  <c r="Y292" i="11"/>
  <c r="U423" i="11"/>
  <c r="H531" i="11"/>
  <c r="U585" i="11"/>
  <c r="Y138" i="11"/>
  <c r="H585" i="11"/>
  <c r="H688" i="11"/>
  <c r="U688" i="11"/>
  <c r="F35" i="11"/>
  <c r="U35" i="11"/>
  <c r="W35" i="11"/>
  <c r="W371" i="11"/>
  <c r="W593" i="11"/>
  <c r="W667" i="11"/>
  <c r="Y35" i="11"/>
  <c r="H35" i="11"/>
  <c r="F688" i="11" l="1"/>
  <c r="W688" i="11"/>
  <c r="H11" i="1"/>
  <c r="H12" i="1" l="1"/>
  <c r="H13" i="1"/>
  <c r="H14" i="1"/>
  <c r="H15" i="1"/>
  <c r="H16" i="1"/>
  <c r="K12" i="1" l="1"/>
  <c r="K13" i="1" l="1"/>
  <c r="K14" i="1"/>
  <c r="K15" i="1"/>
  <c r="K16" i="1"/>
  <c r="K17" i="1"/>
  <c r="K18" i="1"/>
  <c r="K19" i="1"/>
  <c r="H17" i="1"/>
  <c r="H18" i="1"/>
  <c r="H19" i="1"/>
  <c r="K11" i="1"/>
</calcChain>
</file>

<file path=xl/sharedStrings.xml><?xml version="1.0" encoding="utf-8"?>
<sst xmlns="http://schemas.openxmlformats.org/spreadsheetml/2006/main" count="6651" uniqueCount="773">
  <si>
    <t>N п/п</t>
  </si>
  <si>
    <t>Вид охотничьих ресурсов</t>
  </si>
  <si>
    <t>Предыдущий год</t>
  </si>
  <si>
    <t>Предстоящий год</t>
  </si>
  <si>
    <t>Численность видов охотничьих ресурсов, особей</t>
  </si>
  <si>
    <t>Лимит добычи, особей</t>
  </si>
  <si>
    <t>Добыча, особей</t>
  </si>
  <si>
    <t>освоение лимита, %</t>
  </si>
  <si>
    <t>Устанавливаемый лимит добычи, особей</t>
  </si>
  <si>
    <t>Всего</t>
  </si>
  <si>
    <t>в % от численности</t>
  </si>
  <si>
    <t>в том числе для КМНС</t>
  </si>
  <si>
    <t>в том числе:</t>
  </si>
  <si>
    <t>взрослые животные (старше 1 года)</t>
  </si>
  <si>
    <t>до 1 года</t>
  </si>
  <si>
    <t>Благородный олень</t>
  </si>
  <si>
    <t>Дикий северный олень</t>
  </si>
  <si>
    <t>Кабарга</t>
  </si>
  <si>
    <t>Косуля</t>
  </si>
  <si>
    <t>Лось</t>
  </si>
  <si>
    <t>Рысь</t>
  </si>
  <si>
    <t>Снежный баран</t>
  </si>
  <si>
    <t xml:space="preserve">Бурый медведь </t>
  </si>
  <si>
    <t>Соболь</t>
  </si>
  <si>
    <r>
      <t>Субъект Российской Федерации ______</t>
    </r>
    <r>
      <rPr>
        <b/>
        <u/>
        <sz val="11"/>
        <color theme="1"/>
        <rFont val="Times New Roman"/>
        <family val="1"/>
        <charset val="204"/>
      </rPr>
      <t>Республика Саха (Якутия)</t>
    </r>
    <r>
      <rPr>
        <b/>
        <sz val="11"/>
        <color theme="1"/>
        <rFont val="Times New Roman"/>
        <family val="1"/>
        <charset val="204"/>
      </rPr>
      <t>_________</t>
    </r>
  </si>
  <si>
    <t>наименование уполномоченного органа субъекта Российской Федерации</t>
  </si>
  <si>
    <t>подпись</t>
  </si>
  <si>
    <t>расшифровка подписи</t>
  </si>
  <si>
    <t>____________</t>
  </si>
  <si>
    <t>"__"_________20__ г.</t>
  </si>
  <si>
    <t>ПРИЛОЖЕНИЕ 1</t>
  </si>
  <si>
    <t>Лимит добычи охотничьих ресурсов</t>
  </si>
  <si>
    <t>Проект квот добычи охотничьих ресурсов</t>
  </si>
  <si>
    <t>Наименование муниципальных образований (районы, округа), охотничьих угодий, иных территорий</t>
  </si>
  <si>
    <t>Численность охотничьих ресурсов, от которой устанавливалась квота (объем) добычи, особей</t>
  </si>
  <si>
    <t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</si>
  <si>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>Утвержденная квота добычи, особей</t>
  </si>
  <si>
    <t>Фактическая добыча, особей</t>
  </si>
  <si>
    <t>Максимально возможная квота (объем) добычи, особей</t>
  </si>
  <si>
    <t>Устанавливаемая квота добычи, особей</t>
  </si>
  <si>
    <t>объем добычи для КМНС</t>
  </si>
  <si>
    <t>в том числе</t>
  </si>
  <si>
    <t>освоение квоты, %</t>
  </si>
  <si>
    <t>в том числе для КМНС, особей</t>
  </si>
  <si>
    <t>взрослые животные</t>
  </si>
  <si>
    <t>(старше 1 года)</t>
  </si>
  <si>
    <t>самцы во время гона</t>
  </si>
  <si>
    <t>самцы с неокостеневшими рогами (пантами)</t>
  </si>
  <si>
    <t>самцы кабарги</t>
  </si>
  <si>
    <t>без разделения по половому признаку</t>
  </si>
  <si>
    <t>Алданский:</t>
  </si>
  <si>
    <t>Итого по улусу:</t>
  </si>
  <si>
    <t>Амгинский:</t>
  </si>
  <si>
    <t>СХПК им. И.Я. Строда</t>
  </si>
  <si>
    <t>Верхневилюйский:</t>
  </si>
  <si>
    <t>Вилюйский:</t>
  </si>
  <si>
    <t>Горный:</t>
  </si>
  <si>
    <t>ООО "Эргис Охотник"</t>
  </si>
  <si>
    <t>Кобяйский:</t>
  </si>
  <si>
    <t>Мегино-Кангаласский:</t>
  </si>
  <si>
    <t>Намский:</t>
  </si>
  <si>
    <t>Нюрбинский:</t>
  </si>
  <si>
    <t>Олекминский:</t>
  </si>
  <si>
    <t>Сунтарский:</t>
  </si>
  <si>
    <t>Таттинский:</t>
  </si>
  <si>
    <t>ИП Белолюбский П.А. (участок «Оттоох»)</t>
  </si>
  <si>
    <t>СХПК «Баат»</t>
  </si>
  <si>
    <t>Томпонский:</t>
  </si>
  <si>
    <t>Усть-Алданский:</t>
  </si>
  <si>
    <t>ИП Турантаев С.Г.</t>
  </si>
  <si>
    <t>Усть-Майский:</t>
  </si>
  <si>
    <t>Хангаласский:</t>
  </si>
  <si>
    <t>Чурапчинский:</t>
  </si>
  <si>
    <t>Итого по ГО г. Якутск:</t>
  </si>
  <si>
    <t>Руководитель</t>
  </si>
  <si>
    <t>______________________________________</t>
  </si>
  <si>
    <t>__________________</t>
  </si>
  <si>
    <t>______________________</t>
  </si>
  <si>
    <t>"___"_______________20__ г.</t>
  </si>
  <si>
    <t>СПК (РО) «Нэкэ»</t>
  </si>
  <si>
    <t>СХПК "Болугур"</t>
  </si>
  <si>
    <t>Ленский:</t>
  </si>
  <si>
    <t>Итого по Республике Саха (Якутия):</t>
  </si>
  <si>
    <t>АО ФАПК «Сахабулт» (участок № 1)</t>
  </si>
  <si>
    <t>АО ФАПК «Сахабулт» (участок № 2)</t>
  </si>
  <si>
    <t>СПК «Юнгюэле» (КРО)</t>
  </si>
  <si>
    <t>СПК КРО «Кебели»</t>
  </si>
  <si>
    <t>СПК (КРО) им. Мартынова</t>
  </si>
  <si>
    <t>ИП Васильев А.И.</t>
  </si>
  <si>
    <t>ИП Дьячковский С.Д.</t>
  </si>
  <si>
    <t>ИП Текиянова О.С.</t>
  </si>
  <si>
    <t>ПК РРКО «Илин»</t>
  </si>
  <si>
    <t>ИП Федотов Г.С.</t>
  </si>
  <si>
    <t>ИП Кириллин В.В.</t>
  </si>
  <si>
    <t>РКО «Анамджак»</t>
  </si>
  <si>
    <t>КРО «Бугат»</t>
  </si>
  <si>
    <t>ИП Габышев А.А.</t>
  </si>
  <si>
    <t>СХПК «Нитчан»</t>
  </si>
  <si>
    <t>ИП Максимов А.И.</t>
  </si>
  <si>
    <t>Абыйский:</t>
  </si>
  <si>
    <t>ИП Полушкин И.И. (Сундурунская популяция)</t>
  </si>
  <si>
    <t>ИП Слепцов А.В. (Сундурунская популяция)</t>
  </si>
  <si>
    <t>ИП Черноградский А.Н. (Сундурунская популяция)</t>
  </si>
  <si>
    <t>КРО КМНС «Кырбыкан»</t>
  </si>
  <si>
    <t>РКО «Амга»</t>
  </si>
  <si>
    <t>РО «Буяга» КМНС</t>
  </si>
  <si>
    <t>СПК  КРО «Геван»</t>
  </si>
  <si>
    <t>СПК (КРО) «Иджек»</t>
  </si>
  <si>
    <t>СПК (КРО) «Чомполо»</t>
  </si>
  <si>
    <t>СХПК (РО) «Амур-Терра»</t>
  </si>
  <si>
    <t>СХПК РО «Угино»</t>
  </si>
  <si>
    <t>Аллаиховский:</t>
  </si>
  <si>
    <t>ИП Бережнов С.В. (Сундурунская популяция)</t>
  </si>
  <si>
    <t>ПКРО «Эйвни» (Сундурунская популяция)</t>
  </si>
  <si>
    <t>СПК КРО «Русское устье» (Сундурунская популяция)</t>
  </si>
  <si>
    <t>СПК Фактория «Чокурдах» (Сундурунская популяция)</t>
  </si>
  <si>
    <t>СХПК «Уруйэ»</t>
  </si>
  <si>
    <t>Анабарский:</t>
  </si>
  <si>
    <t>ИП Большаков Ю.Н. (Лено-Оленекская популяция)</t>
  </si>
  <si>
    <t>Булунский:</t>
  </si>
  <si>
    <t>ООО «Тосоголоох»</t>
  </si>
  <si>
    <t>Верхнеколымский:</t>
  </si>
  <si>
    <t>Верхоянский:</t>
  </si>
  <si>
    <t>СХПК «Алаас» (участок Жемкон)</t>
  </si>
  <si>
    <t>ИП Павлов И.Н.</t>
  </si>
  <si>
    <t>ИП Петров А.А.</t>
  </si>
  <si>
    <t>Жиганский:</t>
  </si>
  <si>
    <t>СХПК «Силис»</t>
  </si>
  <si>
    <t>Мирнинский:</t>
  </si>
  <si>
    <t>Нерюнгринский:</t>
  </si>
  <si>
    <t>КРО «Алдан»</t>
  </si>
  <si>
    <t>РКО «Дэрма»</t>
  </si>
  <si>
    <t>РКО «Орочон»</t>
  </si>
  <si>
    <t>РКОМН «Сарданга»</t>
  </si>
  <si>
    <t>Родовая община «Олдое»</t>
  </si>
  <si>
    <t>ЭКРО «Куртак»</t>
  </si>
  <si>
    <t>ЭКРО «Янги»</t>
  </si>
  <si>
    <t>ЖСХПК «Токко»</t>
  </si>
  <si>
    <t>ПСХК КРО «Тяня»</t>
  </si>
  <si>
    <t>Оленекский:</t>
  </si>
  <si>
    <t>АО ФАПК «Сахабулт» (Лено-Оленекская популяция)</t>
  </si>
  <si>
    <t>ИП Спиридонов И.А. (Лено-Оленекская популяция)</t>
  </si>
  <si>
    <t>ООО «Орлан» (Лено-Оленекская популяция)</t>
  </si>
  <si>
    <t>ООО «Сардаана» (Лено-Оленекская популяция)</t>
  </si>
  <si>
    <t>ПК (РО) «Хотугу сулус» (Лено-Оленекская популяция)</t>
  </si>
  <si>
    <t>ПК «Бэкэ» КРО МНС (Лено-Оленекская популяция)</t>
  </si>
  <si>
    <t>ПК «Кирбэй» (Лено-Оленекская популяция)</t>
  </si>
  <si>
    <t>ПК РО «Быhыйа» (Лено-Оленекская популяция)</t>
  </si>
  <si>
    <t>ПК РО КМНС «Чолбон» (Лено-Оленекская популяция)</t>
  </si>
  <si>
    <t>ПСХК (РО) «Тааннаах» (Лено-Оленекская популяция)</t>
  </si>
  <si>
    <t>ПСХК «Чуостаах» (Лено-Оленекская популяция)</t>
  </si>
  <si>
    <t>РО «Биириктэ» (Лено-Оленекская популяция)</t>
  </si>
  <si>
    <t>РО «Кэскил» (Лено-Оленекская популяция)</t>
  </si>
  <si>
    <t>РО «Силигиркээн» (Лено-Оленекская популяция)</t>
  </si>
  <si>
    <t>РО КМНС-Э «Белгер» (Лено-Оленекская популяция)</t>
  </si>
  <si>
    <t>СХПК (РО) «Энээн» (Лено-Оленекская популяция)</t>
  </si>
  <si>
    <t>Среднеколымский:</t>
  </si>
  <si>
    <t>ООО "Таежник" (Сундурунская популяция)</t>
  </si>
  <si>
    <t>ИП Дорофеев В.Е. (участок Мар-Кюёль)</t>
  </si>
  <si>
    <t>ИП Степанова Е.П. (участок Вилючан)</t>
  </si>
  <si>
    <t>ООО «Дойду»</t>
  </si>
  <si>
    <t>СХПК «Мэлэкэ» (участок Тюбяй-Жархан)</t>
  </si>
  <si>
    <t>КСРО им. Погодаева П.Е.</t>
  </si>
  <si>
    <t>ООО «Согжой»</t>
  </si>
  <si>
    <t>СХПК (Фактория) «Томпо»</t>
  </si>
  <si>
    <t>КРО «Айан»</t>
  </si>
  <si>
    <t>КРО «Захаровка»</t>
  </si>
  <si>
    <t>КРО «Эжанская»</t>
  </si>
  <si>
    <t>КРО МК (А) НС «Тунгусы»</t>
  </si>
  <si>
    <t>КРО МК (А) НС «ЮКТЭ» (ключ-родник)</t>
  </si>
  <si>
    <t>ООО «Артемида»</t>
  </si>
  <si>
    <t>ООО «Майдинская»</t>
  </si>
  <si>
    <t>СХПК ОПХ РО «Алдан»</t>
  </si>
  <si>
    <t>Лено-Оленекская популяция</t>
  </si>
  <si>
    <t>Сундурунская популяция</t>
  </si>
  <si>
    <t>Лесная популяция</t>
  </si>
  <si>
    <t>Итого по по Республике Саха (Якутия)</t>
  </si>
  <si>
    <t>СХПК РКО «Туойдах</t>
  </si>
  <si>
    <t>РЭО «Возрождение традиционных промыслов»</t>
  </si>
  <si>
    <t>ОАО ФАПК «Сахабулт» (участок  «Намылдилах)</t>
  </si>
  <si>
    <t>СХПК «Хадьыма»</t>
  </si>
  <si>
    <t>ООО «Булчут»</t>
  </si>
  <si>
    <t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тыс.га.</t>
  </si>
  <si>
    <t>СПК (КРО) "Тэтиннээх"</t>
  </si>
  <si>
    <t>ИП Андреев П.Н.</t>
  </si>
  <si>
    <t>ИП Ксенофонтов Е.Е.</t>
  </si>
  <si>
    <t>Момский:</t>
  </si>
  <si>
    <t>ООО "Таежник"</t>
  </si>
  <si>
    <t>ИП Парфенов И.В.</t>
  </si>
  <si>
    <t>Эвено-Бытантайский:</t>
  </si>
  <si>
    <t>г. Якутск</t>
  </si>
  <si>
    <t>АО ФАПК «Сахабулт»</t>
  </si>
  <si>
    <t>ИП Банщиков А.А. (участок № 1)</t>
  </si>
  <si>
    <t>ИП Банщиков А.А. (участок № 2)</t>
  </si>
  <si>
    <t>ИП Полушкин И.И.</t>
  </si>
  <si>
    <t>ИП Слепцов А.В.</t>
  </si>
  <si>
    <t>ИП Черёмкин И.Г. (участок Хатыннаах-Котох)</t>
  </si>
  <si>
    <t>ООО «Байдам»</t>
  </si>
  <si>
    <t>КРО МНСЭ "Улахан Эресе"</t>
  </si>
  <si>
    <t>ОАО «Хатыстыр» (участок Юнгюэле)</t>
  </si>
  <si>
    <t>ОАО «Хатыстыр» (участок Юэнты)</t>
  </si>
  <si>
    <t>ООО «Аппарах»</t>
  </si>
  <si>
    <t>СПК (КРО) «Бес-Юрях»</t>
  </si>
  <si>
    <t>СПК (КРО) «Орогли»</t>
  </si>
  <si>
    <t>СПК (КРО) «Хатын»</t>
  </si>
  <si>
    <t>СПК им. Енохова Д.А.</t>
  </si>
  <si>
    <t>СПК КРО «Хатырхай»</t>
  </si>
  <si>
    <t>СПК КРО им. «Натали»</t>
  </si>
  <si>
    <t>СХПК (КРО) «Осикта»</t>
  </si>
  <si>
    <t>СХПК (РКО) «Угут»</t>
  </si>
  <si>
    <t>НП «Охотничий Клуб «Боотур»</t>
  </si>
  <si>
    <t>СПК «Бетюнь»</t>
  </si>
  <si>
    <t>АО ФАПК Сахабулт (участок № 2)</t>
  </si>
  <si>
    <t>ООО «Бургумда» (участок Мастаах)</t>
  </si>
  <si>
    <t>СПК «Баай эбэ»</t>
  </si>
  <si>
    <t xml:space="preserve">СХПК «Танара» </t>
  </si>
  <si>
    <t>ИП Варламов В.И. (участок КХ «Эрэл»)</t>
  </si>
  <si>
    <t>ИП Кириллин А.М.</t>
  </si>
  <si>
    <t>ИП Павлов П.Н.</t>
  </si>
  <si>
    <t>ИП Федоров В.И.</t>
  </si>
  <si>
    <t>ИП Филиппов Г.Е.</t>
  </si>
  <si>
    <t>КХ «Эргис» ТНВ</t>
  </si>
  <si>
    <t>ООО «Бэдэр»</t>
  </si>
  <si>
    <t>СХОПОПК «Бэргэн»</t>
  </si>
  <si>
    <t>СХПК «Охотник»</t>
  </si>
  <si>
    <t>СХПОПК «Атамай»</t>
  </si>
  <si>
    <t>СХПОПК «БАРЫС»</t>
  </si>
  <si>
    <t>ИП Корякина Г.Л.</t>
  </si>
  <si>
    <t>ИП Соломонов М.М.</t>
  </si>
  <si>
    <t>ИП Харитонов А.А.</t>
  </si>
  <si>
    <t>ПК КРО «Кубалаах»</t>
  </si>
  <si>
    <t>ПК РКО «Баханы»</t>
  </si>
  <si>
    <t>ПК РРКО «Быйан»</t>
  </si>
  <si>
    <t>ПК РРКО «Дьулуур»</t>
  </si>
  <si>
    <t>ПК РРКО «Дьэкимдэ»</t>
  </si>
  <si>
    <t>ПК РРКО «Кустук»</t>
  </si>
  <si>
    <t>ПК РРКО «Надежда»</t>
  </si>
  <si>
    <t>ПК РРКО «Сыатаа»</t>
  </si>
  <si>
    <t>ПК РРКО «ТАЙГА» (участок Линде)</t>
  </si>
  <si>
    <t>ПК РРКО «Юндюлюнг»</t>
  </si>
  <si>
    <t>ПК РРО «Бэстээх»</t>
  </si>
  <si>
    <t>РКО «Дьукээбил»</t>
  </si>
  <si>
    <t>СПК РРЭО «Тагын»</t>
  </si>
  <si>
    <t>СХПК «ЖигаЛена»</t>
  </si>
  <si>
    <t>СХПК «Хоту»</t>
  </si>
  <si>
    <t>СХПК РРКО «Осикта»</t>
  </si>
  <si>
    <t>Артель «Кыталыхтах»</t>
  </si>
  <si>
    <t>ЖСПК «Кундээдэ»</t>
  </si>
  <si>
    <t>ИП Данилов М.М.</t>
  </si>
  <si>
    <t>ИП Иванов Ю.И.</t>
  </si>
  <si>
    <t>ИП Чемезов С.С.</t>
  </si>
  <si>
    <t>ООО «Монолит»</t>
  </si>
  <si>
    <t>ООО «Хотустройизыскания»</t>
  </si>
  <si>
    <t>РО «Сокукаан»</t>
  </si>
  <si>
    <t>РО КМНС «Кержак»</t>
  </si>
  <si>
    <t>РО МН «Джункун»</t>
  </si>
  <si>
    <t>РО МН «Куохаан»</t>
  </si>
  <si>
    <t>РО МН «Чуона»</t>
  </si>
  <si>
    <t>РО МНС  «Туой-Хая»</t>
  </si>
  <si>
    <t>РОМН «Ботуобуйа»</t>
  </si>
  <si>
    <t>РОМН «ЫАЛ»</t>
  </si>
  <si>
    <t>РОМНС «Сулакыт»</t>
  </si>
  <si>
    <t>ИП «Фазульянов»</t>
  </si>
  <si>
    <t>ИП КФХ Корякин В.В.</t>
  </si>
  <si>
    <t>КРО «Нюрмаган»</t>
  </si>
  <si>
    <t>КРО «Олонгро»</t>
  </si>
  <si>
    <t>КРО «Чалбан» уч. Восточный</t>
  </si>
  <si>
    <t>КРО «Чалбан» уч. Западный</t>
  </si>
  <si>
    <t>РКО «Булчут»</t>
  </si>
  <si>
    <t>РКО «Догой»</t>
  </si>
  <si>
    <t>Родовая община «Ченкере»</t>
  </si>
  <si>
    <t>ЭРО «Гиркис»</t>
  </si>
  <si>
    <t>Нижнеколымский:</t>
  </si>
  <si>
    <t>ИП Спиридонов И.А.</t>
  </si>
  <si>
    <t>МУП «Оленекский»</t>
  </si>
  <si>
    <t>ООО «Орлан»</t>
  </si>
  <si>
    <t>ООО «Сардаана»</t>
  </si>
  <si>
    <t>ООО «Тээйэ»</t>
  </si>
  <si>
    <t>ПК  (РПО) «Сопко»</t>
  </si>
  <si>
    <t>ПК (р/о) «Кулунчук»</t>
  </si>
  <si>
    <t>ПК (РО) «Хотугу сулус»</t>
  </si>
  <si>
    <t>ПК «Кирбэй»</t>
  </si>
  <si>
    <t>ПК РО «Быhыйа»</t>
  </si>
  <si>
    <t>ПСХК (РО) «Куотаа»</t>
  </si>
  <si>
    <t>ПСХК (РО) «Тааннаах»</t>
  </si>
  <si>
    <t>ПСХК «Чуостаах»</t>
  </si>
  <si>
    <t>РО «Биириктэ»</t>
  </si>
  <si>
    <t>РО «Кэскил»</t>
  </si>
  <si>
    <t>РО «Силигиркээн»</t>
  </si>
  <si>
    <t>РО КМНС-Э «Белгер»</t>
  </si>
  <si>
    <t>РО КМНСЭ «Оленек»</t>
  </si>
  <si>
    <t>СХПК (РО) «Энээн»</t>
  </si>
  <si>
    <t>ИП Габышев М.Н.</t>
  </si>
  <si>
    <t xml:space="preserve">ПСХК КРО «Киндигирь» </t>
  </si>
  <si>
    <t>СХПК КРО «Эйиим»</t>
  </si>
  <si>
    <t>КРО «Бакрым»</t>
  </si>
  <si>
    <t>КРО «Уродан»</t>
  </si>
  <si>
    <t>КРО «Аллах-Юнь»</t>
  </si>
  <si>
    <t>Усть-Янский:</t>
  </si>
  <si>
    <t>ИП Федотов Т.П.</t>
  </si>
  <si>
    <r>
      <t xml:space="preserve">Субъект Российской Федерации: </t>
    </r>
    <r>
      <rPr>
        <b/>
        <u/>
        <sz val="10"/>
        <color theme="1"/>
        <rFont val="Times New Roman"/>
        <family val="1"/>
        <charset val="204"/>
      </rPr>
      <t>Республика Саха (Якутия)</t>
    </r>
  </si>
  <si>
    <t>Вид охотничьих ресурсов: Благородный олень</t>
  </si>
  <si>
    <t>2023 - 2024 г.</t>
  </si>
  <si>
    <r>
      <t>ИП Саввин Д.Г. (участок</t>
    </r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КХ «Туллук»)</t>
    </r>
  </si>
  <si>
    <t>ИП Слепцов Г.Н.</t>
  </si>
  <si>
    <t>ИП Черёмкин Г.И.</t>
  </si>
  <si>
    <t>ИП Черноградский А.Н.</t>
  </si>
  <si>
    <t>ООО "Центр заготовки пушнины"</t>
  </si>
  <si>
    <t>ООО Ефимов и партнеры</t>
  </si>
  <si>
    <t>РО «Опора» КМНЭ</t>
  </si>
  <si>
    <t>СХПК «Сайдыы»</t>
  </si>
  <si>
    <t>РР «Бассейн Бадярихи»</t>
  </si>
  <si>
    <t>РР «Бассейн Шангина»</t>
  </si>
  <si>
    <t>РР «Озеро Ожогино»</t>
  </si>
  <si>
    <t>РР «Сайылык»</t>
  </si>
  <si>
    <t>РР «Суторуоха»</t>
  </si>
  <si>
    <t>Общедоступные угодья участок № 1</t>
  </si>
  <si>
    <t>Общедоступные угодья участок № 2</t>
  </si>
  <si>
    <t>Общедоступные угодья участок № 3</t>
  </si>
  <si>
    <t>Алданское ОО и Р (участок Чагдино-Силиглинский)</t>
  </si>
  <si>
    <t>Алданское ОО и Р (участок Якокитский)</t>
  </si>
  <si>
    <t>КРО КМНС "Сэргэлээх"</t>
  </si>
  <si>
    <t>КРО КМНС(Э) «Киен Юрях» ("Широкая речка")</t>
  </si>
  <si>
    <t xml:space="preserve">ОАО «Хатыстыр» (участок № 1) </t>
  </si>
  <si>
    <t xml:space="preserve">ОАО «Хатыстыр» (участок № 2) </t>
  </si>
  <si>
    <r>
      <t>ОАО «Хатыстыр»</t>
    </r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(участок Кумахылах)</t>
    </r>
  </si>
  <si>
    <t>ОАО «Хатыстыр» (участок Онхой-Саха)</t>
  </si>
  <si>
    <t>Община «Тылаах»</t>
  </si>
  <si>
    <t>ОКМНС «Гонам» (участок Мундуруччу)</t>
  </si>
  <si>
    <t>ОКМНС «Гонам» (участок Гонам)</t>
  </si>
  <si>
    <t>ОКМНС «Хаппарастаах»</t>
  </si>
  <si>
    <t>ООО "КРО КМНС "Джанда" участок 1</t>
  </si>
  <si>
    <t>ООО "КРО КМНС "Джанда" участок 2</t>
  </si>
  <si>
    <t>ООО "КРО КМНС "Джанда" участок 3</t>
  </si>
  <si>
    <t>ООО "КРО КМНС "Джанда" участок 4</t>
  </si>
  <si>
    <t>ООО "КРО КМНС "Джанда" участок 5</t>
  </si>
  <si>
    <t>ООО "КРО КМНС "Джанда" участок 6</t>
  </si>
  <si>
    <t>СПК «Амма»</t>
  </si>
  <si>
    <t>СХПК (КРО) «Кудули»</t>
  </si>
  <si>
    <t>ГПЗ «Суннагино-Силиглинский»</t>
  </si>
  <si>
    <t>РР Верхнамгинский</t>
  </si>
  <si>
    <t>Общедоступные угодья участок № 4</t>
  </si>
  <si>
    <t>Общедоступные угодья участок № 5</t>
  </si>
  <si>
    <t>Общедоступные угодья участок № 6</t>
  </si>
  <si>
    <t>Общедоступные угодья участок № 7</t>
  </si>
  <si>
    <t>Общедоступные угодья участок № 8</t>
  </si>
  <si>
    <t>ИП Бережнов С.В.</t>
  </si>
  <si>
    <t>ПКРО «Эйвни»</t>
  </si>
  <si>
    <t>СПК КРО «Русское устье»</t>
  </si>
  <si>
    <t>СПК Фактория «Чокурдах»</t>
  </si>
  <si>
    <t>ГПЗ «Кыталык»</t>
  </si>
  <si>
    <t>РР «Амма»</t>
  </si>
  <si>
    <t>ИП Большаков Ю.Н.</t>
  </si>
  <si>
    <t>ИП Корякин А.А. (участок «Билир-Оннехой»)</t>
  </si>
  <si>
    <t>ИП Корякин А.А. (участок «Люндюле»)</t>
  </si>
  <si>
    <t>ИП Николаев А.И. (участок  Ары-Онгорбут)</t>
  </si>
  <si>
    <t>ИП Николаев А.И. (участок Чюмпе-Юрях)</t>
  </si>
  <si>
    <t>ИП Семенова О.С.</t>
  </si>
  <si>
    <t>КРО «Уоттаах  Хая»</t>
  </si>
  <si>
    <t>МУП «Арктика»</t>
  </si>
  <si>
    <t>МУП «Терпяй»</t>
  </si>
  <si>
    <t>МУП им. Андросова Н.Е.</t>
  </si>
  <si>
    <t>МУП им. Ильи Спиридонова</t>
  </si>
  <si>
    <t>ПК-КРО «Улахан-Кюель»</t>
  </si>
  <si>
    <t>ПК-РКО «Арах»</t>
  </si>
  <si>
    <t>ПКРКО «Арылаах»</t>
  </si>
  <si>
    <t>РО КМНС-Д «Уэле»</t>
  </si>
  <si>
    <t>РР «Терпяй-Тумус»</t>
  </si>
  <si>
    <t>ИП Бикеев Г.И.</t>
  </si>
  <si>
    <t>ИП Павлов Егор Алексеевич</t>
  </si>
  <si>
    <t>ИП Скрыбыкин И.Г.</t>
  </si>
  <si>
    <t>МУП  «Булунское»</t>
  </si>
  <si>
    <t>МУП "Борогонское»</t>
  </si>
  <si>
    <t>МУП «Приморский»</t>
  </si>
  <si>
    <t>МУП «Таймылырский» (участок «Быракан»)</t>
  </si>
  <si>
    <t>МУП «Таймылырский» (участок «Кулады»)</t>
  </si>
  <si>
    <t>МУП «Таймылырский» (участок «Тумул»)</t>
  </si>
  <si>
    <t>ПТ (РО) «Сукуна»</t>
  </si>
  <si>
    <t>СПК (РКО) «Чекуровка»</t>
  </si>
  <si>
    <t>СПК «Алгыс»  (участок № 1)</t>
  </si>
  <si>
    <t>СПК «Алгыс»  (участок № 2)</t>
  </si>
  <si>
    <t>СПК «Байанай»</t>
  </si>
  <si>
    <t>РР «Лена-Дельта»</t>
  </si>
  <si>
    <t>РР «Туобуйа»</t>
  </si>
  <si>
    <t>ПК (РО) «Утая»</t>
  </si>
  <si>
    <t>ПК КРО «Оралчинмай»</t>
  </si>
  <si>
    <t>РО КМНС им. Василия Дьячкова (участок № 1)</t>
  </si>
  <si>
    <t>РО КМНС им. Василия Дьячкова (участок № 2)</t>
  </si>
  <si>
    <t>РО КМНС им. Василия Дьячкова (участок № 3)</t>
  </si>
  <si>
    <t>РО КМНС им. Василия Дьячкова (участок № 4)</t>
  </si>
  <si>
    <t>СПК ЮРО «Текки Одулок»</t>
  </si>
  <si>
    <t>СПК-ВРКО «Илин-Таас»</t>
  </si>
  <si>
    <t>РР «Бассейн Ожогино»</t>
  </si>
  <si>
    <t>РР «Бассейн Ясачная»</t>
  </si>
  <si>
    <t>СПК «Тунгэсэй»</t>
  </si>
  <si>
    <t>РР «Олдьо»</t>
  </si>
  <si>
    <t>РР «Туостах»</t>
  </si>
  <si>
    <t>АО ФАПК "Сахабулт" (участок № 1)</t>
  </si>
  <si>
    <t>СПК "Унугэс"</t>
  </si>
  <si>
    <t>СХПК "Уйгу"</t>
  </si>
  <si>
    <t>РР «Тимирдикээн»</t>
  </si>
  <si>
    <t>РР «Харыйалаах»</t>
  </si>
  <si>
    <t>ИП Федоров И.П.</t>
  </si>
  <si>
    <t>СХПОПК «Булчут» Горного улуса</t>
  </si>
  <si>
    <t>ПП «Синяя»</t>
  </si>
  <si>
    <t>РР «Бэс-Кюель»</t>
  </si>
  <si>
    <t>РР «Харыйалахский»</t>
  </si>
  <si>
    <t>ИП Степанова Н.А.</t>
  </si>
  <si>
    <t>ООО «Центр заготовки пушнины»</t>
  </si>
  <si>
    <t>ПК КРО «Олуу» (участок 1)</t>
  </si>
  <si>
    <t>ПК КРО «Олуу» (участок 2)</t>
  </si>
  <si>
    <t>ПК КРО «Олуу» (участок 3)</t>
  </si>
  <si>
    <t>ПК РРКО "Натара" (участок Мохсоголлох)</t>
  </si>
  <si>
    <t>ПК РРКО "Натара" (участок Натара)</t>
  </si>
  <si>
    <t>ПК РРКО «Буурут»</t>
  </si>
  <si>
    <t>ПК РРКО «Бэгидьээн»</t>
  </si>
  <si>
    <t>ПК РРКО «ТАЙГА» (участок Моторчуна)</t>
  </si>
  <si>
    <t>ПК РРКО «Чолбон» участок 1</t>
  </si>
  <si>
    <t>ПК РРКО «Чолбон» участок 2</t>
  </si>
  <si>
    <t>ООО "УК Стройкомфортсервис"</t>
  </si>
  <si>
    <t xml:space="preserve">ПК РРО "Тирэх" </t>
  </si>
  <si>
    <t>ПК РРО «Кыталык»</t>
  </si>
  <si>
    <t>ПК РРО «Эркээйи» (участок Бегидян)</t>
  </si>
  <si>
    <t>ПК РРО «Эркээйи» (участок Кюлянгке)</t>
  </si>
  <si>
    <t>ПК-РРКО «Толондо»</t>
  </si>
  <si>
    <t>СХПК КРО «Мэйээн» (участок 1)</t>
  </si>
  <si>
    <t>СХПК КРО «Мэйээн» (участок 2)</t>
  </si>
  <si>
    <t>СХПК РРО «Дюктэ»</t>
  </si>
  <si>
    <t>СХПК-РРКО «Чысхаан»</t>
  </si>
  <si>
    <t>ГПЗ «Ундюлюнг»</t>
  </si>
  <si>
    <t>РР «Линдэ»</t>
  </si>
  <si>
    <t>РР «Муна»</t>
  </si>
  <si>
    <t>ИП Лазарев Д.Д.</t>
  </si>
  <si>
    <t xml:space="preserve">ИП Новгородов Г.Н. </t>
  </si>
  <si>
    <t>ИП Новгородов Г.Н.</t>
  </si>
  <si>
    <t>ОМНС «Кытах»</t>
  </si>
  <si>
    <t>РО КМНС Э «Болгит» (Кедровый стланик)</t>
  </si>
  <si>
    <t>ПП «Усть-Вилюйский»</t>
  </si>
  <si>
    <t>РР «Белянка»</t>
  </si>
  <si>
    <t>РР «Кэлэ»</t>
  </si>
  <si>
    <t>ИП Корнилов Д.И.</t>
  </si>
  <si>
    <t>ОАО ФАПК «Сахабулт» (участок Джерба)</t>
  </si>
  <si>
    <t>ОАО ФАПК «Сахабулт» (участок Нюя)</t>
  </si>
  <si>
    <t>ОАО ФАПК «Сахабулт» (участок Хамра)</t>
  </si>
  <si>
    <t>ООО СХПК «Восток»</t>
  </si>
  <si>
    <t>ГПЗ «Пилька»</t>
  </si>
  <si>
    <t>ГПЗ «Хамра»</t>
  </si>
  <si>
    <t>РР «Эргеджей»</t>
  </si>
  <si>
    <t>ОАО ФАПК «Сахабулт»</t>
  </si>
  <si>
    <t>ООО «Айтал»</t>
  </si>
  <si>
    <t>РР «Тамма»</t>
  </si>
  <si>
    <t>ИП Хрусталёв И.Е.</t>
  </si>
  <si>
    <t>Мирнинское РОО и Р</t>
  </si>
  <si>
    <t>ООО «Вилюйские просторы»</t>
  </si>
  <si>
    <t>РО «Барагат» (участок 1)</t>
  </si>
  <si>
    <t>РО «Барагат» (участок 2)</t>
  </si>
  <si>
    <t>РО МНС «Сордоннох» (участок № 1)</t>
  </si>
  <si>
    <t>РО МНС «Сордоннох» (участок № 2)</t>
  </si>
  <si>
    <t>РР «Вилюйский»</t>
  </si>
  <si>
    <t>РР «Джункун»</t>
  </si>
  <si>
    <t>РР «Чонский»</t>
  </si>
  <si>
    <t>ОАО ФАПК «Сахабулт» (участок «Илин-Эсэлээх»)</t>
  </si>
  <si>
    <t>ПП «Момский»</t>
  </si>
  <si>
    <t>РР «Эсэлях»</t>
  </si>
  <si>
    <t>ИП Бугаев П.Е. (участок КХ Тэкиидэ)</t>
  </si>
  <si>
    <t>ИП Казанов Н.Н.</t>
  </si>
  <si>
    <t>ИП Эверстов А.И.</t>
  </si>
  <si>
    <t>ОО «Якутский РКО и Р»</t>
  </si>
  <si>
    <t>СХПК «Тюбя»</t>
  </si>
  <si>
    <t>РР «Белоозерский»</t>
  </si>
  <si>
    <t>РР «Харбайы»</t>
  </si>
  <si>
    <t>МУП «Иенгра» (участок 1)</t>
  </si>
  <si>
    <t>МУП «Иенгра» (участок 2)</t>
  </si>
  <si>
    <t>ОАО ФАПК «Сахабулт» (участок Хатыми)</t>
  </si>
  <si>
    <t>ООО «МПК «Якутия»</t>
  </si>
  <si>
    <t>РКО Алдакай</t>
  </si>
  <si>
    <t>РКЭО «Возрождение» уч. Нуям</t>
  </si>
  <si>
    <t>РКЭО «Возрождение» уч. Сутам</t>
  </si>
  <si>
    <t>РО КМНС-э "Пуягир"</t>
  </si>
  <si>
    <t>ЭРО «Аламакит»</t>
  </si>
  <si>
    <t>ГПЗ «Большое Токко»</t>
  </si>
  <si>
    <t>РР «Унгра»</t>
  </si>
  <si>
    <t>Общедоступные угодья участок № 9</t>
  </si>
  <si>
    <t>Общедоступные угодья участок № 10</t>
  </si>
  <si>
    <t>Общедоступные угодья участок № 11</t>
  </si>
  <si>
    <t>ПК КРО «Турваургин» (участок Колымское)</t>
  </si>
  <si>
    <t>ПК КРО «Турваургин» (участок Чайгуургино)</t>
  </si>
  <si>
    <t>РР «Колыма-Корен»</t>
  </si>
  <si>
    <t>РР «Курдигино-Крестовая»</t>
  </si>
  <si>
    <t>РР «Чайгургино»</t>
  </si>
  <si>
    <t>ИП Данилов А.Н.</t>
  </si>
  <si>
    <t>ОАО ФАПК Сахабулт</t>
  </si>
  <si>
    <t>СХПК «Байар» (участок № 1)</t>
  </si>
  <si>
    <t>СХПК «Байар» (участок № 2)</t>
  </si>
  <si>
    <t>РР «Сюгджэр»</t>
  </si>
  <si>
    <t>РР «Тюкян»</t>
  </si>
  <si>
    <t>РР «Ээдьээн»</t>
  </si>
  <si>
    <t>КРО «Эрукунэ»</t>
  </si>
  <si>
    <t>МУП «Жилиндинский»</t>
  </si>
  <si>
    <t>ПК «Бэкэ» КРО МНС</t>
  </si>
  <si>
    <t>ПК «Силигир» (КРО МНС)</t>
  </si>
  <si>
    <t>ПК «Тирэхтээх» (КРО МНС)</t>
  </si>
  <si>
    <t>ПК РО «Сонордьут»</t>
  </si>
  <si>
    <t>ПК РО КМНС «Чолбон»</t>
  </si>
  <si>
    <t>ПКРО «Чымара»</t>
  </si>
  <si>
    <t>ПСХК  «Муна»</t>
  </si>
  <si>
    <t>СПК (РО) «Хапта5астаах»</t>
  </si>
  <si>
    <t>РР «Алакит»</t>
  </si>
  <si>
    <t>РР «Бур»</t>
  </si>
  <si>
    <t>РР «Бэкэ»</t>
  </si>
  <si>
    <t>КРО «Саня»</t>
  </si>
  <si>
    <t>ПСХК КРО «Токко» (Участок №1)</t>
  </si>
  <si>
    <t>ПСХК КРО «Токко» (Участок №2)</t>
  </si>
  <si>
    <t>СХПК КРО «Донойю»</t>
  </si>
  <si>
    <t>РР «WWF-Саха (Чаруода)»</t>
  </si>
  <si>
    <t>РР «Кейикте»</t>
  </si>
  <si>
    <t xml:space="preserve">Оймяконский: </t>
  </si>
  <si>
    <t>КРО «Мола»</t>
  </si>
  <si>
    <t>РР «Верхнеиндигирский»</t>
  </si>
  <si>
    <t>РР «Горный»</t>
  </si>
  <si>
    <t>ИП Слепцов Д.Д. (участок КХ «Ынтаах»)</t>
  </si>
  <si>
    <t>ИП Шадрин А.Н. (участок КХ «Баахыл»)</t>
  </si>
  <si>
    <t>КП «Берёзовское»</t>
  </si>
  <si>
    <t>ОАО ФАПК «Сахабулт» (участок «Алёко-Кюёль»)</t>
  </si>
  <si>
    <t>ОАО ФАПК «Сахабулт» (участок «Сылгы-Ытар»)</t>
  </si>
  <si>
    <t>ООО «Айаан»</t>
  </si>
  <si>
    <t>ООО «КЕН и Компаньон»</t>
  </si>
  <si>
    <t>ПП «Колыма»</t>
  </si>
  <si>
    <t>РР «Седедема»</t>
  </si>
  <si>
    <t>ИП Егоров Т.Ф. (участок Эргэджэй)</t>
  </si>
  <si>
    <r>
      <t>ИП Михайлов В.С. (участок</t>
    </r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КХ «Бордон»)</t>
    </r>
  </si>
  <si>
    <t>ИП Никифоров В.Д. (участок № 1 Вилючан)</t>
  </si>
  <si>
    <t>ИП Никифоров В.Д. (участок № 2 Вилючан)</t>
  </si>
  <si>
    <t>ОАО ФАПК «Сахабулт» (участок № 1)</t>
  </si>
  <si>
    <t>ОАО ФАПК Сахабулт (участок № 2)</t>
  </si>
  <si>
    <t>ОАО ФАПК Сахабулт» (участок № 3)</t>
  </si>
  <si>
    <t>ООО «Булчут» (участок № 1)</t>
  </si>
  <si>
    <t>ООО «Булчут» (участок № 2)</t>
  </si>
  <si>
    <t>ГПЗ «Эргеджей»</t>
  </si>
  <si>
    <t>РР «Бордон»</t>
  </si>
  <si>
    <t>РР «Кемпендяй»</t>
  </si>
  <si>
    <t>РР «Очума»</t>
  </si>
  <si>
    <t>МАУ «Таатта-Булт» (участок № 1)</t>
  </si>
  <si>
    <t>МАУ «Таатта-Булт» (участок № 2)</t>
  </si>
  <si>
    <t>РР «Барайы»</t>
  </si>
  <si>
    <t>РР «Куолума-Чаппанда»</t>
  </si>
  <si>
    <t>ПК (РО) «Тылбаада»</t>
  </si>
  <si>
    <t>ГПЗ «Томпорук»</t>
  </si>
  <si>
    <t>ГПЗ «Тукулан»</t>
  </si>
  <si>
    <t>РР «Сунтар-Хаята»</t>
  </si>
  <si>
    <t>РР «Хоту»</t>
  </si>
  <si>
    <t>ИП Ушницкий М.М.</t>
  </si>
  <si>
    <t>ОПК «Бэргэн»</t>
  </si>
  <si>
    <t>РР «Приалданский»</t>
  </si>
  <si>
    <t>«Эбэкэ» КРО ПК</t>
  </si>
  <si>
    <t>ИП Борисова Я.Е.</t>
  </si>
  <si>
    <t>ИП Обидин В.Г.</t>
  </si>
  <si>
    <t>КРО «Джугджур"</t>
  </si>
  <si>
    <t>НО РОКЭ «Атласов» (участок № 1)</t>
  </si>
  <si>
    <t>НО РОКЭ «Атласов» (участок № 2)</t>
  </si>
  <si>
    <t>СПК ЭРО «Кюбяйи»</t>
  </si>
  <si>
    <t>КРО КМНС-Э "Красный Маяк"</t>
  </si>
  <si>
    <t>РР «Кюпский»</t>
  </si>
  <si>
    <t>ИП Томская С.С.</t>
  </si>
  <si>
    <t>ИП Куличкина М.А.</t>
  </si>
  <si>
    <t>КРО МНС «Илдьикилях</t>
  </si>
  <si>
    <t>ООО «Усть-Янский»</t>
  </si>
  <si>
    <t>РО «Юкагир» КМНЮ</t>
  </si>
  <si>
    <t>СПК ККРО «Муксунуоха»</t>
  </si>
  <si>
    <t>СПК КРО «Омолой и К»</t>
  </si>
  <si>
    <t>СПК КРО «Уочаракан»</t>
  </si>
  <si>
    <t>СПК КРО «Чондон»</t>
  </si>
  <si>
    <t>СПК КРО «Чысхаан»</t>
  </si>
  <si>
    <t>СПК РО «Лайды»</t>
  </si>
  <si>
    <t>СХПК КРО "Эрчим"</t>
  </si>
  <si>
    <t>СХПК КРО «Илин-Шар»</t>
  </si>
  <si>
    <t>СХПК КРО «Илкэн»</t>
  </si>
  <si>
    <t>СХПК КРО «Кустук»</t>
  </si>
  <si>
    <t>СХПК КРО «Мохнатка»</t>
  </si>
  <si>
    <t>СХПК КРО «Муштука»</t>
  </si>
  <si>
    <t>СХПК КРО «Сайбалаах»</t>
  </si>
  <si>
    <t>СХПК РО «Мартын»</t>
  </si>
  <si>
    <t>СХПКО «Силистээх»</t>
  </si>
  <si>
    <t>СХПКО «Янугайл»</t>
  </si>
  <si>
    <t>ГПЗ «Янские Мамонты»</t>
  </si>
  <si>
    <t>РР «Томмот»</t>
  </si>
  <si>
    <t>РР «Ыгыанньа»</t>
  </si>
  <si>
    <t>ИП Семёнов В.Д.</t>
  </si>
  <si>
    <r>
      <t>ИП</t>
    </r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Леверьев Н.С.</t>
    </r>
  </si>
  <si>
    <t>ОО Охотобщество «Кэтэмэ»</t>
  </si>
  <si>
    <t>СПК «Кэтэмэ»</t>
  </si>
  <si>
    <t>СХПК «Аргыс»</t>
  </si>
  <si>
    <t>СХПК «Октёмский»</t>
  </si>
  <si>
    <t>ПП «Ленские столбы»(Синский кластер)</t>
  </si>
  <si>
    <t>РР «Джероно»</t>
  </si>
  <si>
    <t>ООО «Саарба»  (участок №2)</t>
  </si>
  <si>
    <t>ООО «Саарба»  (участок №1)</t>
  </si>
  <si>
    <t>РР «Куолума»</t>
  </si>
  <si>
    <t>РР «Орулган-Сис»</t>
  </si>
  <si>
    <t>ООО «БултАс»</t>
  </si>
  <si>
    <t>РОЭ «Аркит»</t>
  </si>
  <si>
    <t>ЯГОО и Р</t>
  </si>
  <si>
    <t>РР «Кэнкэмэ»</t>
  </si>
  <si>
    <t>Вид охотничьих ресурсов: Бурый медведь</t>
  </si>
  <si>
    <t>233.194</t>
  </si>
  <si>
    <t>Вид охотничьих ресурсов: Дикий северный олень</t>
  </si>
  <si>
    <t>ИП Банщиков А.А. (участок № 1) (Сундурунская популяция)</t>
  </si>
  <si>
    <t>ИП Банщиков А.А. (участок № 2) (Сундурунская популяция)</t>
  </si>
  <si>
    <r>
      <t>ИП Саввин Д.Г. (участок</t>
    </r>
    <r>
      <rPr>
        <b/>
        <sz val="10"/>
        <color theme="1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КХ «Туллук») (Сундурунская популяция)</t>
    </r>
  </si>
  <si>
    <t>ИП Слепцов Г.Н. (Сундурунская популяция)</t>
  </si>
  <si>
    <t>ИП Черёмкин Г.И. (Сундурунская популяция)</t>
  </si>
  <si>
    <t>ИП Черёмкин И.Г. (участок Хатыннаах-Котох) (Сундурунская популяция)</t>
  </si>
  <si>
    <t>ООО "Центр заготовки пушнины" (Сундурунская популяция)</t>
  </si>
  <si>
    <t>ООО «Байдам» (Сундурунская популяция)</t>
  </si>
  <si>
    <t>ООО Ефимов и партнеры (Сундурунская популяция)</t>
  </si>
  <si>
    <t>РО «Опора» КМНЭ (Сундурунская популяция)</t>
  </si>
  <si>
    <t>СХПК «Сайдыы» (Сундурунская популяция)</t>
  </si>
  <si>
    <t>РР «Бассейн Бадярихи» (Сундурунская популяция)</t>
  </si>
  <si>
    <t>РР «Бассейн Шангина» (Сундурунская популяция)</t>
  </si>
  <si>
    <t>РР «Озеро Ожогино» (Сундурунская популяция)</t>
  </si>
  <si>
    <t>РР «Сайылык» (Сундурунская популяция)</t>
  </si>
  <si>
    <t>РР «Суторуоха» (Сундурунская популяция)</t>
  </si>
  <si>
    <t>Общедоступные угодья участок № 1 (Сундурунская популяция)</t>
  </si>
  <si>
    <t>Общедоступные угодья участок № 2 (Сундурунская популяция)</t>
  </si>
  <si>
    <t>Общедоступные угодья участок № 3 (Сундурунская популяция)</t>
  </si>
  <si>
    <t>ГПЗ «Кыталык» (Сундурунская популяция)</t>
  </si>
  <si>
    <t>ИП Корякин А.А. (участок «Билир-Оннехой»)  (Лено-Оленекская популяция)</t>
  </si>
  <si>
    <t>ИП Корякин А.А. (участок «Люндюле»)  (Лено-Оленекская популяция)</t>
  </si>
  <si>
    <t>ИП Николаев А.И. (участок  Ары-Онгорбут)  (Лено-Оленекская популяция)</t>
  </si>
  <si>
    <t>ИП Николаев А.И. (участок Чюмпе-Юрях)  (Лено-Оленекская популяция)</t>
  </si>
  <si>
    <t>ИП Семенова О.С.  (Лено-Оленекская популяция)</t>
  </si>
  <si>
    <t>КРО «Уоттаах  Хая»  (Лено-Оленекская популяция)</t>
  </si>
  <si>
    <t>МУП «Арктика»  (Лено-Оленекская популяция)</t>
  </si>
  <si>
    <t>МУП «Терпяй»  (Лено-Оленекская популяция)</t>
  </si>
  <si>
    <t>МУП им. Андросова Н.Е.  (Лено-Оленекская популяция)</t>
  </si>
  <si>
    <t>МУП им. Ильи Спиридонова  (Лено-Оленекская популяция)</t>
  </si>
  <si>
    <t>АО ФАПК «Сахабулт»  (Лено-Оленекская популяция)</t>
  </si>
  <si>
    <t>ПК-КРО «Улахан-Кюель»  (Лено-Оленекская популяция)</t>
  </si>
  <si>
    <t>ПК-РКО «Арах»  (Лено-Оленекская популяция)</t>
  </si>
  <si>
    <t>ПКРКО «Арылаах»  (Лено-Оленекская популяция)</t>
  </si>
  <si>
    <t>РО КМНС-Д «Уэле»  (Лено-Оленекская популяция)</t>
  </si>
  <si>
    <t>РР «Терпяй-Тумус»  (Лено-Оленекская популяция)</t>
  </si>
  <si>
    <t>Общедоступные угодья участок № 1  (Лено-Оленекская популяция)</t>
  </si>
  <si>
    <t>Общедоступные угодья участок № 2  (Лено-Оленекская популяция)</t>
  </si>
  <si>
    <t>ИП Бикеев Г.И.  (Лено-Оленекская популяция)</t>
  </si>
  <si>
    <t>ИП Павлов Егор Алексеевич  (Лено-Оленекская популяция)</t>
  </si>
  <si>
    <t>ИП Скрыбыкин И.Г.  (Лено-Оленекская популяция)</t>
  </si>
  <si>
    <t>МУП  «Булунское»  (Лено-Оленекская популяция)</t>
  </si>
  <si>
    <t>МУП "Борогонское»  (Лено-Оленекская популяция)</t>
  </si>
  <si>
    <t>МУП «Приморский»  (Лено-Оленекская популяция)</t>
  </si>
  <si>
    <t>МУП «Таймылырский» (участок «Быракан»)  (Лено-Оленекская популяция)</t>
  </si>
  <si>
    <t>МУП «Таймылырский» (участок «Кулады»)  (Лено-Оленекская популяция)</t>
  </si>
  <si>
    <t>МУП «Таймылырский» (участок «Тумул»)  (Лено-Оленекская популяция)</t>
  </si>
  <si>
    <t>ПТ (РО) «Сукуна»  (Лено-Оленекская популяция)</t>
  </si>
  <si>
    <t>СПК (РКО) «Чекуровка»  (Лено-Оленекская популяция)</t>
  </si>
  <si>
    <t>СПК «Алгыс»  (участок № 1)  (Лено-Оленекская популяция)</t>
  </si>
  <si>
    <t>СПК «Алгыс»  (участок № 2)  (Лено-Оленекская популяция)</t>
  </si>
  <si>
    <t>СПК «Байанай»  (Лено-Оленекская популяция)</t>
  </si>
  <si>
    <t>РР «Лена-Дельта»  (Лено-Оленекская популяция)</t>
  </si>
  <si>
    <t>Общедоступные угодья участок № 3  (Лено-Оленекская популяция)</t>
  </si>
  <si>
    <t>Общедоступные угодья участок № 4  (Лено-Оленекская популяция)</t>
  </si>
  <si>
    <t>ИП Корякина Г.Л.  (Лено-Оленекская популяция)</t>
  </si>
  <si>
    <t>ИП Соломонов М.М.  (Лено-Оленекская популяция)</t>
  </si>
  <si>
    <t>ИП Степанова Н.А.  (Лено-Оленекская популяция)</t>
  </si>
  <si>
    <t>ИП Харитонов А.А.  (Лено-Оленекская популяция)</t>
  </si>
  <si>
    <t>ООО «Центр заготовки пушнины»  (Лено-Оленекская популяция)</t>
  </si>
  <si>
    <t>ПК КРО «Кубалаах»  (Лено-Оленекская популяция)</t>
  </si>
  <si>
    <t>ПК КРО «Олуу» (участок 1)  (Лено-Оленекская популяция)</t>
  </si>
  <si>
    <t>ПК КРО «Олуу» (участок 2)  (Лено-Оленекская популяция)</t>
  </si>
  <si>
    <t>ПК КРО «Олуу» (участок 3)  (Лено-Оленекская популяция)</t>
  </si>
  <si>
    <t>ПК РКО «Баханы»  (Лено-Оленекская популяция)</t>
  </si>
  <si>
    <t>ПК РРКО "Натара" (участок Мохсоголлох)  (Лено-Оленекская популяция)</t>
  </si>
  <si>
    <t>ПК РРКО "Натара" (участок Натара)  (Лено-Оленекская популяция)</t>
  </si>
  <si>
    <t>ПК РРКО «Буурут»  (Лено-Оленекская популяция)</t>
  </si>
  <si>
    <t>ПК РРКО «Быйан»  (Лено-Оленекская популяция)</t>
  </si>
  <si>
    <t>ПК РРКО «Бэгидьээн»  (Лено-Оленекская популяция)</t>
  </si>
  <si>
    <t>ПК РРКО «Дьулуур»  (Лено-Оленекская популяция)</t>
  </si>
  <si>
    <t>ПК РРКО «Дьэкимдэ»  (Лено-Оленекская популяция)</t>
  </si>
  <si>
    <t>ПК РРКО «Илин»  (Лено-Оленекская популяция)</t>
  </si>
  <si>
    <t>ПК РРКО «Кустук»  (Лено-Оленекская популяция)</t>
  </si>
  <si>
    <t>ПК РРКО «Надежда»  (Лено-Оленекская популяция)</t>
  </si>
  <si>
    <t>ПК РРКО «Чолбон» участок 1  (Лено-Оленекская популяция)</t>
  </si>
  <si>
    <t>ПК РРКО «Чолбон» участок 2  (Лено-Оленекская популяция)</t>
  </si>
  <si>
    <t>ПК РРКО «Юндюлюнг»  (Лено-Оленекская популяция)</t>
  </si>
  <si>
    <t>ООО "УК Стройкомфортсервис"  (Лено-Оленекская популяция)</t>
  </si>
  <si>
    <t>ПК РРО "Тирэх"   (Лено-Оленекская популяция)</t>
  </si>
  <si>
    <t>ПК РРО «Бэстээх»  (Лено-Оленекская популяция)</t>
  </si>
  <si>
    <t>ПК РРО «Кыталык»  (Лено-Оленекская популяция)</t>
  </si>
  <si>
    <t>ПК РРО «Эркээйи» (участок Бегидян)  (Лено-Оленекская популяция)</t>
  </si>
  <si>
    <t>ПК РРО «Эркээйи» (участок Кюлянгке)  (Лено-Оленекская популяция)</t>
  </si>
  <si>
    <t>ПК-РРКО «Толондо»  (Лено-Оленекская популяция)</t>
  </si>
  <si>
    <t>РКО «Дьукээбил»  (Лено-Оленекская популяция)</t>
  </si>
  <si>
    <t>СПК РРЭО «Тагын»  (Лено-Оленекская популяция)</t>
  </si>
  <si>
    <t>СХПК «ЖигаЛена»  (Лено-Оленекская популяция)</t>
  </si>
  <si>
    <t>СХПК «Хоту»  (Лено-Оленекская популяция)</t>
  </si>
  <si>
    <t>СХПК КРО «Мэйээн» (участок 1)  (Лено-Оленекская популяция)</t>
  </si>
  <si>
    <t>СХПК КРО «Мэйээн» (участок 2)  (Лено-Оленекская популяция)</t>
  </si>
  <si>
    <t>СХПК РРКО «Осикта»  (Лено-Оленекская популяция)</t>
  </si>
  <si>
    <t>СХПК РРО «Дюктэ»  (Лено-Оленекская популяция)</t>
  </si>
  <si>
    <t>СХПК-РРКО «Чысхаан»  (Лено-Оленекская популяция)</t>
  </si>
  <si>
    <t>ГПЗ «Ундюлюнг»  (Лено-Оленекская популяция)</t>
  </si>
  <si>
    <t>РР «Линдэ» (Лено-Оленекская популяция)</t>
  </si>
  <si>
    <t>РР «Муна»  (Лено-Оленекская популяция)</t>
  </si>
  <si>
    <t>Общедоступные угодья участок № 2 (Лено-Оленекская популяция)</t>
  </si>
  <si>
    <t>Общедоступные угодья участок № 3 (Лено-Оленекская популяция)</t>
  </si>
  <si>
    <t>ИП Хрусталёв И.Е.  (Лено-Оленекская популяция)</t>
  </si>
  <si>
    <t>Мирнинское РОО и Р  (Лено-Оленекская популяция)</t>
  </si>
  <si>
    <t>ООО «Вилюйские просторы»  (Лено-Оленекская популяция)</t>
  </si>
  <si>
    <t>РО «Барагат» (участок 1)  (Лено-Оленекская популяция)</t>
  </si>
  <si>
    <t>РО «Барагат» (участок 2)  (Лено-Оленекская популяция)</t>
  </si>
  <si>
    <t>РО «Сокукаан»  (Лено-Оленекская популяция)</t>
  </si>
  <si>
    <t>РО КМНС «Кержак»  (Лено-Оленекская популяция)</t>
  </si>
  <si>
    <t>РО МН «Джункун»  (Лено-Оленекская популяция)</t>
  </si>
  <si>
    <t>РО МН «Куохаан»  (Лено-Оленекская популяция)</t>
  </si>
  <si>
    <t>РО МН «Чуона»  (Лено-Оленекская популяция)</t>
  </si>
  <si>
    <t>РО МНС  «Туой-Хая»  (Лено-Оленекская популяция)</t>
  </si>
  <si>
    <t>РО МНС «Сордоннох» (участок № 1) (Лено-Оленекская популяция)</t>
  </si>
  <si>
    <t>РО МНС «Сордоннох» (участок № 2) (Лено-Оленекская популяция)</t>
  </si>
  <si>
    <t>РОМН «Ботуобуйа» (Лено-Оленекская популяция)</t>
  </si>
  <si>
    <t>РОМН «ЫАЛ» (Лено-Оленекская популяция)</t>
  </si>
  <si>
    <t>РОМНС «Сулакыт» (Лено-Оленекская популяция)</t>
  </si>
  <si>
    <t>РР «Вилюйский» (Лено-Оленекская популяция)</t>
  </si>
  <si>
    <t>РР «Джункун» (Лено-Оленекская популяция)</t>
  </si>
  <si>
    <t>РР «Чонский» (Лено-Оленекская популяция)</t>
  </si>
  <si>
    <t>Общедоступные угодья участок № 1 (Лено-Оленекская популяция)</t>
  </si>
  <si>
    <t>ПК КРО «Турваургин» (участок Колымское) (Сундурунская популяция)</t>
  </si>
  <si>
    <t>ПК КРО «Турваургин» (участок Чайгуургино) (Сундурунская популяция)</t>
  </si>
  <si>
    <t>РР «Колыма-Корен»(Сундурунская популяция)</t>
  </si>
  <si>
    <t>РР «Курдигино-Крестовая»(Сундурунская популяция)</t>
  </si>
  <si>
    <t>РР «Чайгургино»(Сундурунская популяция)</t>
  </si>
  <si>
    <t>КРО «Эрукунэ» (Лено-Оленекская популяция)</t>
  </si>
  <si>
    <t>МУП «Жилиндинский» (Лено-Оленекская популяция)</t>
  </si>
  <si>
    <t>МУП «Оленекский» (Лено-Оленекская популяция)</t>
  </si>
  <si>
    <t>ООО «Тээйэ» (Лено-Оленекская популяция)</t>
  </si>
  <si>
    <t>ПК  (РПО) «Сопко» (Лено-Оленекская популяция)</t>
  </si>
  <si>
    <t>ПК (р/о) «Кулунчук» (Лено-Оленекская популяция)</t>
  </si>
  <si>
    <t>ПК «Силигир» (КРО МНС) (Лено-Оленекская популяция)</t>
  </si>
  <si>
    <t>ПК «Тирэхтээх» (КРО МНС) (Лено-Оленекская популяция)</t>
  </si>
  <si>
    <t>ПК РО «Сонордьут» (Лено-Оленекская популяция)</t>
  </si>
  <si>
    <t>ПКРО «Чымара» (Лено-Оленекская популяция)</t>
  </si>
  <si>
    <t>ПСХК  «Муна» (Лено-Оленекская популяция)</t>
  </si>
  <si>
    <t>ПСХК (РО) «Куотаа» (Лено-Оленекская популяция)</t>
  </si>
  <si>
    <t>РО КМНСЭ «Оленек» (Лено-Оленекская популяция)</t>
  </si>
  <si>
    <t>СПК (РО) «Хапта5астаах» (Лено-Оленекская популяция)</t>
  </si>
  <si>
    <t>РР «Алакит» (Лено-Оленекская популяция)</t>
  </si>
  <si>
    <t>РР «Бур» (Лено-Оленекская популяция)</t>
  </si>
  <si>
    <t>РР «Бэкэ» (Лено-Оленекская популяция)</t>
  </si>
  <si>
    <t>ИП Слепцов Д.Д. (участок КХ «Ынтаах») (Сундурунская популяция)</t>
  </si>
  <si>
    <t>ИП Шадрин А.Н. (участок КХ «Баахыл») (Сундурунская популяция)</t>
  </si>
  <si>
    <t>КП «Берёзовское» (Сундурунская популяция)</t>
  </si>
  <si>
    <t>КРО «Бакрым» (Сундурунская популяция)</t>
  </si>
  <si>
    <t>КРО «Уродан» (Сундурунская популяция)</t>
  </si>
  <si>
    <t>ОАО ФАПК «Сахабулт» (участок «Алёко-Кюёль») (Сундурунская популяция)</t>
  </si>
  <si>
    <t>ОАО ФАПК «Сахабулт» (участок «Сылгы-Ытар») (Сундурунская популяция)</t>
  </si>
  <si>
    <t>ООО «Айаан» (Сундурунская популяция)</t>
  </si>
  <si>
    <t>ООО «КЕН и Компаньон» (Сундурунская популяция)</t>
  </si>
  <si>
    <t>СХПК «Нитчан» (Сундурунская популяция)</t>
  </si>
  <si>
    <t>ПП «Колыма» (Сундурунская популяция)</t>
  </si>
  <si>
    <t>РР «Седедема» (Сундурунская популяция)</t>
  </si>
  <si>
    <t>Общедоступные угодья участок № 4 (Сундурунская популяция)</t>
  </si>
  <si>
    <t>Вид охотничьих ресурсов: Кабарга</t>
  </si>
  <si>
    <r>
      <t xml:space="preserve">Вид охотничьих ресурсов: </t>
    </r>
    <r>
      <rPr>
        <b/>
        <u/>
        <sz val="10"/>
        <color theme="1"/>
        <rFont val="Times New Roman"/>
        <family val="1"/>
        <charset val="204"/>
      </rPr>
      <t>Косуля</t>
    </r>
  </si>
  <si>
    <t>СХПОПК "Харыйалаах"</t>
  </si>
  <si>
    <r>
      <t xml:space="preserve">Вид охотничьих ресурсов: </t>
    </r>
    <r>
      <rPr>
        <b/>
        <u/>
        <sz val="10"/>
        <color theme="1"/>
        <rFont val="Times New Roman"/>
        <family val="1"/>
        <charset val="204"/>
      </rPr>
      <t>Лось</t>
    </r>
  </si>
  <si>
    <t>ОАО ФАПК "Сахабулт" (участок № 1)</t>
  </si>
  <si>
    <t>ОАО ФАПК "Сахабулт" (участок № 2)</t>
  </si>
  <si>
    <t>ОАО ФАПК "Сахабулт" (участок № 3)</t>
  </si>
  <si>
    <t>Вид охотничьих ресурсов: Рысь</t>
  </si>
  <si>
    <r>
      <t xml:space="preserve">Вид охотничьих ресурсов: </t>
    </r>
    <r>
      <rPr>
        <b/>
        <u/>
        <sz val="10"/>
        <color theme="1"/>
        <rFont val="Times New Roman"/>
        <family val="1"/>
        <charset val="204"/>
      </rPr>
      <t>Снежный баран</t>
    </r>
  </si>
  <si>
    <t>Вид охотничьих ресурсов: Соболь</t>
  </si>
  <si>
    <t>на период с 1 августа 2024 г. по 1 августа 2025 г.</t>
  </si>
  <si>
    <t>ПРОЕКТ</t>
  </si>
  <si>
    <t>2024 - 2025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</si>
</sst>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left" vertical="top"/>
    </xf>
    <xf numFmtId="1" fontId="4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2" fontId="7" fillId="2" borderId="1" xfId="0" applyNumberFormat="1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1" fillId="2" borderId="0" xfId="0" applyFont="1" applyFill="1"/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6" fillId="2" borderId="0" xfId="0" applyFont="1" applyFill="1" applyAlignment="1">
      <alignment horizontal="right"/>
    </xf>
    <xf numFmtId="0" fontId="4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vertical="top" wrapText="1"/>
    </xf>
    <xf numFmtId="165" fontId="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12" fillId="0" borderId="0" xfId="0" applyFont="1"/>
    <xf numFmtId="0" fontId="0" fillId="2" borderId="0" xfId="0" applyFill="1"/>
    <xf numFmtId="0" fontId="7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2" fontId="6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/>
    <xf numFmtId="0" fontId="4" fillId="2" borderId="0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1" fontId="7" fillId="2" borderId="1" xfId="0" applyNumberFormat="1" applyFont="1" applyFill="1" applyBorder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/>
    <xf numFmtId="1" fontId="4" fillId="2" borderId="0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164" fontId="4" fillId="2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8"/>
  <sheetViews>
    <sheetView tabSelected="1" workbookViewId="0">
      <selection activeCell="D19" sqref="D19"/>
    </sheetView>
  </sheetViews>
  <sheetFormatPr defaultRowHeight="15" x14ac:dyDescent="0.25"/>
  <cols>
    <col min="1" max="1" width="9.140625" style="2" customWidth="1"/>
    <col min="2" max="2" width="21.7109375" style="2" customWidth="1"/>
    <col min="3" max="4" width="9.140625" style="2" customWidth="1"/>
    <col min="5" max="7" width="9.140625" style="2"/>
    <col min="8" max="8" width="10.42578125" style="2" bestFit="1" customWidth="1"/>
    <col min="9" max="14" width="9.140625" style="2"/>
  </cols>
  <sheetData>
    <row r="1" spans="1:16" x14ac:dyDescent="0.25">
      <c r="M1" s="112" t="s">
        <v>30</v>
      </c>
      <c r="N1" s="112"/>
      <c r="P1" s="83" t="s">
        <v>771</v>
      </c>
    </row>
    <row r="2" spans="1:16" x14ac:dyDescent="0.25">
      <c r="D2" s="9"/>
      <c r="G2" s="15" t="s">
        <v>31</v>
      </c>
    </row>
    <row r="3" spans="1:16" x14ac:dyDescent="0.25">
      <c r="B3" s="3"/>
      <c r="G3" s="16" t="s">
        <v>770</v>
      </c>
    </row>
    <row r="5" spans="1:16" x14ac:dyDescent="0.25">
      <c r="A5" s="3" t="s">
        <v>24</v>
      </c>
    </row>
    <row r="6" spans="1:16" ht="15" customHeight="1" x14ac:dyDescent="0.25">
      <c r="A6" s="113" t="s">
        <v>0</v>
      </c>
      <c r="B6" s="113" t="s">
        <v>1</v>
      </c>
      <c r="C6" s="116" t="s">
        <v>2</v>
      </c>
      <c r="D6" s="117"/>
      <c r="E6" s="117"/>
      <c r="F6" s="117"/>
      <c r="G6" s="117"/>
      <c r="H6" s="118"/>
      <c r="I6" s="116" t="s">
        <v>3</v>
      </c>
      <c r="J6" s="117"/>
      <c r="K6" s="117"/>
      <c r="L6" s="117"/>
      <c r="M6" s="117"/>
      <c r="N6" s="118"/>
    </row>
    <row r="7" spans="1:16" ht="15" customHeight="1" x14ac:dyDescent="0.25">
      <c r="A7" s="114"/>
      <c r="B7" s="114"/>
      <c r="C7" s="113" t="s">
        <v>4</v>
      </c>
      <c r="D7" s="119" t="s">
        <v>5</v>
      </c>
      <c r="E7" s="120"/>
      <c r="F7" s="119" t="s">
        <v>6</v>
      </c>
      <c r="G7" s="120"/>
      <c r="H7" s="123" t="s">
        <v>7</v>
      </c>
      <c r="I7" s="113" t="s">
        <v>4</v>
      </c>
      <c r="J7" s="116" t="s">
        <v>8</v>
      </c>
      <c r="K7" s="117"/>
      <c r="L7" s="117"/>
      <c r="M7" s="117"/>
      <c r="N7" s="118"/>
    </row>
    <row r="8" spans="1:16" ht="15" customHeight="1" x14ac:dyDescent="0.25">
      <c r="A8" s="114"/>
      <c r="B8" s="114"/>
      <c r="C8" s="114"/>
      <c r="D8" s="121"/>
      <c r="E8" s="122"/>
      <c r="F8" s="121"/>
      <c r="G8" s="122"/>
      <c r="H8" s="124"/>
      <c r="I8" s="114"/>
      <c r="J8" s="113" t="s">
        <v>9</v>
      </c>
      <c r="K8" s="113" t="s">
        <v>10</v>
      </c>
      <c r="L8" s="113" t="s">
        <v>11</v>
      </c>
      <c r="M8" s="116" t="s">
        <v>12</v>
      </c>
      <c r="N8" s="118"/>
    </row>
    <row r="9" spans="1:16" ht="90" x14ac:dyDescent="0.25">
      <c r="A9" s="115"/>
      <c r="B9" s="115"/>
      <c r="C9" s="115"/>
      <c r="D9" s="10" t="s">
        <v>9</v>
      </c>
      <c r="E9" s="10" t="s">
        <v>11</v>
      </c>
      <c r="F9" s="10" t="s">
        <v>9</v>
      </c>
      <c r="G9" s="10" t="s">
        <v>11</v>
      </c>
      <c r="H9" s="125"/>
      <c r="I9" s="115"/>
      <c r="J9" s="115"/>
      <c r="K9" s="115"/>
      <c r="L9" s="115"/>
      <c r="M9" s="10" t="s">
        <v>13</v>
      </c>
      <c r="N9" s="10" t="s">
        <v>14</v>
      </c>
    </row>
    <row r="10" spans="1:16" x14ac:dyDescent="0.25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</row>
    <row r="11" spans="1:16" x14ac:dyDescent="0.25">
      <c r="A11" s="10">
        <v>1</v>
      </c>
      <c r="B11" s="1" t="s">
        <v>15</v>
      </c>
      <c r="C11" s="50">
        <v>21137</v>
      </c>
      <c r="D11" s="50">
        <v>561</v>
      </c>
      <c r="E11" s="50"/>
      <c r="F11" s="50"/>
      <c r="G11" s="50"/>
      <c r="H11" s="51">
        <f>F11*100/D11</f>
        <v>0</v>
      </c>
      <c r="I11" s="77">
        <v>25009.638999302351</v>
      </c>
      <c r="J11" s="50">
        <v>871</v>
      </c>
      <c r="K11" s="51">
        <f>J11/I11*100</f>
        <v>3.4826572267768308</v>
      </c>
      <c r="L11" s="50"/>
      <c r="M11" s="10"/>
      <c r="N11" s="10"/>
    </row>
    <row r="12" spans="1:16" x14ac:dyDescent="0.25">
      <c r="A12" s="10">
        <v>2</v>
      </c>
      <c r="B12" s="1" t="s">
        <v>22</v>
      </c>
      <c r="C12" s="50">
        <v>19884</v>
      </c>
      <c r="D12" s="50">
        <v>2648</v>
      </c>
      <c r="E12" s="50"/>
      <c r="F12" s="50"/>
      <c r="G12" s="50"/>
      <c r="H12" s="51">
        <f>F12*100/D12</f>
        <v>0</v>
      </c>
      <c r="I12" s="77">
        <v>19885</v>
      </c>
      <c r="J12" s="50">
        <v>2481</v>
      </c>
      <c r="K12" s="51">
        <f>J12/I12*100</f>
        <v>12.476741262257983</v>
      </c>
      <c r="L12" s="50"/>
      <c r="M12" s="10"/>
      <c r="N12" s="10"/>
    </row>
    <row r="13" spans="1:16" x14ac:dyDescent="0.25">
      <c r="A13" s="10">
        <v>3</v>
      </c>
      <c r="B13" s="1" t="s">
        <v>16</v>
      </c>
      <c r="C13" s="50">
        <v>175554</v>
      </c>
      <c r="D13" s="50">
        <v>19710</v>
      </c>
      <c r="E13" s="50"/>
      <c r="F13" s="50"/>
      <c r="G13" s="50"/>
      <c r="H13" s="51">
        <f t="shared" ref="H13:H19" si="0">F13*100/D13</f>
        <v>0</v>
      </c>
      <c r="I13" s="77">
        <v>190080</v>
      </c>
      <c r="J13" s="50">
        <v>19979</v>
      </c>
      <c r="K13" s="51">
        <f t="shared" ref="K13:K19" si="1">J13/I13*100</f>
        <v>10.510837542087542</v>
      </c>
      <c r="L13" s="50"/>
      <c r="M13" s="10"/>
      <c r="N13" s="10"/>
    </row>
    <row r="14" spans="1:16" x14ac:dyDescent="0.25">
      <c r="A14" s="6">
        <v>4</v>
      </c>
      <c r="B14" s="5" t="s">
        <v>17</v>
      </c>
      <c r="C14" s="52">
        <v>83494</v>
      </c>
      <c r="D14" s="52">
        <v>3522</v>
      </c>
      <c r="E14" s="52"/>
      <c r="F14" s="52"/>
      <c r="G14" s="52"/>
      <c r="H14" s="51">
        <f t="shared" si="0"/>
        <v>0</v>
      </c>
      <c r="I14" s="78">
        <v>94703.074489858715</v>
      </c>
      <c r="J14" s="52">
        <v>3580</v>
      </c>
      <c r="K14" s="51">
        <f t="shared" si="1"/>
        <v>3.7802363009696847</v>
      </c>
      <c r="L14" s="52"/>
      <c r="M14" s="6"/>
      <c r="N14" s="5"/>
    </row>
    <row r="15" spans="1:16" x14ac:dyDescent="0.25">
      <c r="A15" s="6">
        <v>5</v>
      </c>
      <c r="B15" s="5" t="s">
        <v>18</v>
      </c>
      <c r="C15" s="52">
        <v>51698</v>
      </c>
      <c r="D15" s="52">
        <v>2633</v>
      </c>
      <c r="E15" s="52"/>
      <c r="F15" s="35"/>
      <c r="G15" s="52"/>
      <c r="H15" s="51">
        <f t="shared" si="0"/>
        <v>0</v>
      </c>
      <c r="I15" s="78">
        <v>54267</v>
      </c>
      <c r="J15" s="52">
        <v>2735</v>
      </c>
      <c r="K15" s="51">
        <f t="shared" si="1"/>
        <v>5.0398953323382534</v>
      </c>
      <c r="L15" s="52"/>
      <c r="M15" s="7"/>
      <c r="N15" s="7"/>
    </row>
    <row r="16" spans="1:16" x14ac:dyDescent="0.25">
      <c r="A16" s="6">
        <v>6</v>
      </c>
      <c r="B16" s="5" t="s">
        <v>19</v>
      </c>
      <c r="C16" s="52">
        <v>125839</v>
      </c>
      <c r="D16" s="52">
        <v>3338</v>
      </c>
      <c r="E16" s="52"/>
      <c r="F16" s="35"/>
      <c r="G16" s="52"/>
      <c r="H16" s="51">
        <f t="shared" si="0"/>
        <v>0</v>
      </c>
      <c r="I16" s="78">
        <v>134460.3129690279</v>
      </c>
      <c r="J16" s="52">
        <v>4443</v>
      </c>
      <c r="K16" s="51">
        <f t="shared" si="1"/>
        <v>3.3043207336750862</v>
      </c>
      <c r="L16" s="52"/>
      <c r="M16" s="7"/>
      <c r="N16" s="7"/>
    </row>
    <row r="17" spans="1:14" x14ac:dyDescent="0.25">
      <c r="A17" s="6">
        <v>7</v>
      </c>
      <c r="B17" s="5" t="s">
        <v>20</v>
      </c>
      <c r="C17" s="52">
        <v>2257</v>
      </c>
      <c r="D17" s="52">
        <v>19</v>
      </c>
      <c r="E17" s="52"/>
      <c r="F17" s="35"/>
      <c r="G17" s="52"/>
      <c r="H17" s="51">
        <f t="shared" si="0"/>
        <v>0</v>
      </c>
      <c r="I17" s="78">
        <v>2101</v>
      </c>
      <c r="J17" s="52">
        <v>120</v>
      </c>
      <c r="K17" s="51">
        <f t="shared" si="1"/>
        <v>5.7115659209900045</v>
      </c>
      <c r="L17" s="52"/>
      <c r="M17" s="7"/>
      <c r="N17" s="7"/>
    </row>
    <row r="18" spans="1:14" x14ac:dyDescent="0.25">
      <c r="A18" s="6">
        <v>8</v>
      </c>
      <c r="B18" s="5" t="s">
        <v>21</v>
      </c>
      <c r="C18" s="52">
        <v>45000</v>
      </c>
      <c r="D18" s="52">
        <v>1094</v>
      </c>
      <c r="E18" s="52"/>
      <c r="F18" s="35"/>
      <c r="G18" s="52"/>
      <c r="H18" s="51">
        <f t="shared" si="0"/>
        <v>0</v>
      </c>
      <c r="I18" s="78">
        <v>42000</v>
      </c>
      <c r="J18" s="52">
        <v>773</v>
      </c>
      <c r="K18" s="51">
        <f t="shared" si="1"/>
        <v>1.8404761904761906</v>
      </c>
      <c r="L18" s="52"/>
      <c r="M18" s="7"/>
      <c r="N18" s="7"/>
    </row>
    <row r="19" spans="1:14" x14ac:dyDescent="0.25">
      <c r="A19" s="6">
        <v>9</v>
      </c>
      <c r="B19" s="5" t="s">
        <v>23</v>
      </c>
      <c r="C19" s="52">
        <v>251703</v>
      </c>
      <c r="D19" s="52">
        <v>74548</v>
      </c>
      <c r="E19" s="52"/>
      <c r="F19" s="35"/>
      <c r="G19" s="52"/>
      <c r="H19" s="51">
        <f t="shared" si="0"/>
        <v>0</v>
      </c>
      <c r="I19" s="78">
        <v>277147.92008701293</v>
      </c>
      <c r="J19" s="52">
        <v>73645</v>
      </c>
      <c r="K19" s="51">
        <f t="shared" si="1"/>
        <v>26.572452709325233</v>
      </c>
      <c r="L19" s="52"/>
      <c r="M19" s="7"/>
      <c r="N19" s="7"/>
    </row>
    <row r="20" spans="1:14" x14ac:dyDescent="0.25">
      <c r="A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4" x14ac:dyDescent="0.25">
      <c r="A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4" x14ac:dyDescent="0.25">
      <c r="A22" s="4"/>
      <c r="B22" s="13"/>
      <c r="C22" s="4"/>
      <c r="D22" s="4"/>
      <c r="E22" s="4"/>
      <c r="F22" s="4"/>
      <c r="G22" s="4"/>
      <c r="H22" s="4" t="s">
        <v>28</v>
      </c>
      <c r="I22" s="4"/>
      <c r="J22" s="14"/>
      <c r="K22" s="4"/>
      <c r="L22" s="4"/>
      <c r="M22" s="4" t="s">
        <v>29</v>
      </c>
    </row>
    <row r="23" spans="1:14" ht="21.75" customHeight="1" x14ac:dyDescent="0.25">
      <c r="A23" s="4"/>
      <c r="B23" s="12" t="s">
        <v>25</v>
      </c>
      <c r="C23" s="11"/>
      <c r="D23" s="11"/>
      <c r="E23" s="11"/>
      <c r="F23" s="11"/>
      <c r="H23" s="8" t="s">
        <v>26</v>
      </c>
      <c r="I23" s="4"/>
      <c r="J23" s="8" t="s">
        <v>27</v>
      </c>
      <c r="K23" s="4"/>
      <c r="L23" s="4"/>
      <c r="M23" s="4"/>
    </row>
    <row r="24" spans="1:14" x14ac:dyDescent="0.25">
      <c r="A24" s="4"/>
    </row>
    <row r="25" spans="1:14" x14ac:dyDescent="0.25">
      <c r="A25" s="4"/>
    </row>
    <row r="26" spans="1:14" x14ac:dyDescent="0.25">
      <c r="A26" s="4"/>
    </row>
    <row r="27" spans="1:14" x14ac:dyDescent="0.25">
      <c r="A27" s="4"/>
    </row>
    <row r="28" spans="1:14" x14ac:dyDescent="0.25">
      <c r="A28" s="4"/>
    </row>
  </sheetData>
  <mergeCells count="15">
    <mergeCell ref="M1:N1"/>
    <mergeCell ref="A6:A9"/>
    <mergeCell ref="B6:B9"/>
    <mergeCell ref="C6:H6"/>
    <mergeCell ref="I6:N6"/>
    <mergeCell ref="C7:C9"/>
    <mergeCell ref="D7:E8"/>
    <mergeCell ref="F7:G8"/>
    <mergeCell ref="H7:H9"/>
    <mergeCell ref="I7:I9"/>
    <mergeCell ref="J7:N7"/>
    <mergeCell ref="J8:J9"/>
    <mergeCell ref="K8:K9"/>
    <mergeCell ref="L8:L9"/>
    <mergeCell ref="M8:N8"/>
  </mergeCells>
  <pageMargins left="0.7" right="0.7" top="0.75" bottom="0.75" header="0.3" footer="0.3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5"/>
  <sheetViews>
    <sheetView zoomScale="80" zoomScaleNormal="80" workbookViewId="0">
      <selection sqref="A1:XFD695"/>
    </sheetView>
  </sheetViews>
  <sheetFormatPr defaultRowHeight="15" x14ac:dyDescent="0.25"/>
  <cols>
    <col min="1" max="1" width="3.14062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769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21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57.7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218.2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>
        <v>0</v>
      </c>
      <c r="D13" s="19">
        <v>0</v>
      </c>
      <c r="E13" s="19">
        <v>0</v>
      </c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30">
        <f t="shared" ref="V13:V34" si="0">E13*0.35</f>
        <v>0</v>
      </c>
      <c r="W13" s="45" t="e">
        <f>V13/E13*100</f>
        <v>#DIV/0!</v>
      </c>
      <c r="X13" s="19"/>
      <c r="Y13" s="45" t="e">
        <f t="shared" ref="Y13:Y35" si="1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>
        <v>0</v>
      </c>
      <c r="D14" s="19">
        <v>53</v>
      </c>
      <c r="E14" s="19">
        <v>0</v>
      </c>
      <c r="F14" s="45" t="e">
        <f t="shared" ref="F14:F35" si="2">E14/C14</f>
        <v>#DIV/0!</v>
      </c>
      <c r="G14" s="19"/>
      <c r="H14" s="45">
        <f t="shared" ref="H14:H77" si="3">G14/D14*100</f>
        <v>0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4">O14/G14*100</f>
        <v>#DIV/0!</v>
      </c>
      <c r="V14" s="30">
        <f t="shared" si="0"/>
        <v>0</v>
      </c>
      <c r="W14" s="45" t="e">
        <f t="shared" ref="W14:W34" si="5">V14/E14*100</f>
        <v>#DIV/0!</v>
      </c>
      <c r="X14" s="19"/>
      <c r="Y14" s="45" t="e">
        <f t="shared" si="1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>
        <v>0</v>
      </c>
      <c r="D15" s="19">
        <v>62</v>
      </c>
      <c r="E15" s="19">
        <v>0</v>
      </c>
      <c r="F15" s="45" t="e">
        <f t="shared" si="2"/>
        <v>#DIV/0!</v>
      </c>
      <c r="G15" s="19"/>
      <c r="H15" s="45">
        <f t="shared" si="3"/>
        <v>0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4"/>
        <v>#DIV/0!</v>
      </c>
      <c r="V15" s="30">
        <f t="shared" si="0"/>
        <v>0</v>
      </c>
      <c r="W15" s="45" t="e">
        <f t="shared" si="5"/>
        <v>#DIV/0!</v>
      </c>
      <c r="X15" s="19"/>
      <c r="Y15" s="45" t="e">
        <f t="shared" si="1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>
        <v>32.799999999999997</v>
      </c>
      <c r="D16" s="79">
        <v>131</v>
      </c>
      <c r="E16" s="79">
        <v>30</v>
      </c>
      <c r="F16" s="45">
        <f t="shared" si="2"/>
        <v>0.91463414634146345</v>
      </c>
      <c r="G16" s="79"/>
      <c r="H16" s="45">
        <f t="shared" si="3"/>
        <v>0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4"/>
        <v>#DIV/0!</v>
      </c>
      <c r="V16" s="30">
        <f t="shared" si="0"/>
        <v>10.5</v>
      </c>
      <c r="W16" s="45">
        <f t="shared" si="5"/>
        <v>35</v>
      </c>
      <c r="X16" s="79">
        <v>10</v>
      </c>
      <c r="Y16" s="45">
        <f t="shared" si="1"/>
        <v>33.333333333333329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>
        <v>143.9</v>
      </c>
      <c r="D17" s="19">
        <v>233</v>
      </c>
      <c r="E17" s="19">
        <v>305</v>
      </c>
      <c r="F17" s="45">
        <f t="shared" si="2"/>
        <v>2.1195274496177898</v>
      </c>
      <c r="G17" s="19"/>
      <c r="H17" s="45">
        <f t="shared" si="3"/>
        <v>0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4"/>
        <v>#DIV/0!</v>
      </c>
      <c r="V17" s="30">
        <f t="shared" si="0"/>
        <v>106.75</v>
      </c>
      <c r="W17" s="45">
        <f t="shared" si="5"/>
        <v>35</v>
      </c>
      <c r="X17" s="19">
        <v>100</v>
      </c>
      <c r="Y17" s="45">
        <f t="shared" si="1"/>
        <v>32.786885245901637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>
        <v>152.1</v>
      </c>
      <c r="D18" s="19">
        <v>161</v>
      </c>
      <c r="E18" s="19">
        <v>320</v>
      </c>
      <c r="F18" s="45">
        <f t="shared" si="2"/>
        <v>2.10387902695595</v>
      </c>
      <c r="G18" s="19"/>
      <c r="H18" s="45">
        <f t="shared" si="3"/>
        <v>0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4"/>
        <v>#DIV/0!</v>
      </c>
      <c r="V18" s="30">
        <f t="shared" si="0"/>
        <v>112</v>
      </c>
      <c r="W18" s="45">
        <f t="shared" si="5"/>
        <v>35</v>
      </c>
      <c r="X18" s="19">
        <v>112</v>
      </c>
      <c r="Y18" s="45">
        <f t="shared" si="1"/>
        <v>35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>
        <v>40.1</v>
      </c>
      <c r="D19" s="19">
        <v>58</v>
      </c>
      <c r="E19" s="19">
        <v>42</v>
      </c>
      <c r="F19" s="45">
        <f t="shared" si="2"/>
        <v>1.0473815461346634</v>
      </c>
      <c r="G19" s="19"/>
      <c r="H19" s="45">
        <f t="shared" si="3"/>
        <v>0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4"/>
        <v>#DIV/0!</v>
      </c>
      <c r="V19" s="30">
        <f t="shared" si="0"/>
        <v>14.7</v>
      </c>
      <c r="W19" s="45">
        <f t="shared" si="5"/>
        <v>35</v>
      </c>
      <c r="X19" s="19">
        <v>14</v>
      </c>
      <c r="Y19" s="45">
        <f t="shared" si="1"/>
        <v>33.333333333333329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>
        <v>0</v>
      </c>
      <c r="D20" s="19">
        <v>82</v>
      </c>
      <c r="E20" s="19">
        <v>0</v>
      </c>
      <c r="F20" s="45" t="e">
        <f t="shared" si="2"/>
        <v>#DIV/0!</v>
      </c>
      <c r="G20" s="19"/>
      <c r="H20" s="45">
        <f t="shared" si="3"/>
        <v>0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4"/>
        <v>#DIV/0!</v>
      </c>
      <c r="V20" s="30">
        <f t="shared" si="0"/>
        <v>0</v>
      </c>
      <c r="W20" s="45" t="e">
        <f t="shared" si="5"/>
        <v>#DIV/0!</v>
      </c>
      <c r="X20" s="19"/>
      <c r="Y20" s="45" t="e">
        <f t="shared" si="1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>
        <v>84.5</v>
      </c>
      <c r="D21" s="19">
        <v>492</v>
      </c>
      <c r="E21" s="27">
        <v>445.53616492297226</v>
      </c>
      <c r="F21" s="45">
        <f t="shared" si="2"/>
        <v>5.2726173363665358</v>
      </c>
      <c r="G21" s="19"/>
      <c r="H21" s="45">
        <f t="shared" si="3"/>
        <v>0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4"/>
        <v>#DIV/0!</v>
      </c>
      <c r="V21" s="30">
        <f t="shared" si="0"/>
        <v>155.93765772304027</v>
      </c>
      <c r="W21" s="45">
        <f t="shared" si="5"/>
        <v>35</v>
      </c>
      <c r="X21" s="19">
        <v>155</v>
      </c>
      <c r="Y21" s="45">
        <f t="shared" si="1"/>
        <v>34.789543970419913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>
        <v>1750</v>
      </c>
      <c r="D22" s="19">
        <v>2081</v>
      </c>
      <c r="E22" s="27">
        <v>2333.5</v>
      </c>
      <c r="F22" s="45">
        <f t="shared" si="2"/>
        <v>1.3334285714285714</v>
      </c>
      <c r="G22" s="19"/>
      <c r="H22" s="45">
        <f t="shared" si="3"/>
        <v>0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4"/>
        <v>#DIV/0!</v>
      </c>
      <c r="V22" s="30">
        <f t="shared" si="0"/>
        <v>816.72499999999991</v>
      </c>
      <c r="W22" s="45">
        <f t="shared" si="5"/>
        <v>35</v>
      </c>
      <c r="X22" s="19">
        <v>816</v>
      </c>
      <c r="Y22" s="45">
        <f t="shared" si="1"/>
        <v>34.968930790657808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>
        <v>306.29999999999995</v>
      </c>
      <c r="D23" s="19">
        <v>311</v>
      </c>
      <c r="E23" s="19">
        <v>239</v>
      </c>
      <c r="F23" s="45">
        <f t="shared" si="2"/>
        <v>0.78028077048645128</v>
      </c>
      <c r="G23" s="19"/>
      <c r="H23" s="45">
        <f t="shared" si="3"/>
        <v>0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4"/>
        <v>#DIV/0!</v>
      </c>
      <c r="V23" s="30">
        <f t="shared" si="0"/>
        <v>83.649999999999991</v>
      </c>
      <c r="W23" s="45">
        <f t="shared" si="5"/>
        <v>35</v>
      </c>
      <c r="X23" s="19">
        <v>83</v>
      </c>
      <c r="Y23" s="45">
        <f t="shared" si="1"/>
        <v>34.728033472803347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>
        <v>0</v>
      </c>
      <c r="D24" s="19">
        <v>75</v>
      </c>
      <c r="E24" s="19">
        <v>0</v>
      </c>
      <c r="F24" s="45" t="e">
        <f t="shared" si="2"/>
        <v>#DIV/0!</v>
      </c>
      <c r="G24" s="19"/>
      <c r="H24" s="45">
        <f t="shared" si="3"/>
        <v>0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4"/>
        <v>#DIV/0!</v>
      </c>
      <c r="V24" s="30">
        <f t="shared" si="0"/>
        <v>0</v>
      </c>
      <c r="W24" s="45" t="e">
        <f t="shared" si="5"/>
        <v>#DIV/0!</v>
      </c>
      <c r="X24" s="19"/>
      <c r="Y24" s="45" t="e">
        <f t="shared" si="1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>
        <v>1043.4000000000001</v>
      </c>
      <c r="D25" s="19">
        <v>1076</v>
      </c>
      <c r="E25" s="19">
        <v>688</v>
      </c>
      <c r="F25" s="45">
        <f t="shared" si="2"/>
        <v>0.65938278704236142</v>
      </c>
      <c r="G25" s="19"/>
      <c r="H25" s="45">
        <f t="shared" si="3"/>
        <v>0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4"/>
        <v>#DIV/0!</v>
      </c>
      <c r="V25" s="30">
        <f t="shared" si="0"/>
        <v>240.79999999999998</v>
      </c>
      <c r="W25" s="45">
        <f t="shared" si="5"/>
        <v>35</v>
      </c>
      <c r="X25" s="19">
        <v>240</v>
      </c>
      <c r="Y25" s="45">
        <f t="shared" si="1"/>
        <v>34.883720930232556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>
        <v>225.10000000000002</v>
      </c>
      <c r="D26" s="19">
        <v>0</v>
      </c>
      <c r="E26" s="19">
        <v>289</v>
      </c>
      <c r="F26" s="45">
        <f t="shared" si="2"/>
        <v>1.2838738338516213</v>
      </c>
      <c r="G26" s="19"/>
      <c r="H26" s="45" t="e">
        <f t="shared" si="3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4"/>
        <v>#DIV/0!</v>
      </c>
      <c r="V26" s="30">
        <f t="shared" si="0"/>
        <v>101.14999999999999</v>
      </c>
      <c r="W26" s="45">
        <f t="shared" si="5"/>
        <v>35</v>
      </c>
      <c r="X26" s="19">
        <v>101</v>
      </c>
      <c r="Y26" s="45">
        <f t="shared" si="1"/>
        <v>34.94809688581315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>
        <v>575.90099999999995</v>
      </c>
      <c r="D27" s="19">
        <v>304</v>
      </c>
      <c r="E27" s="19">
        <v>393</v>
      </c>
      <c r="F27" s="45">
        <f t="shared" si="2"/>
        <v>0.68240895570592863</v>
      </c>
      <c r="G27" s="19"/>
      <c r="H27" s="45">
        <f t="shared" si="3"/>
        <v>0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4"/>
        <v>#DIV/0!</v>
      </c>
      <c r="V27" s="30">
        <f t="shared" si="0"/>
        <v>137.54999999999998</v>
      </c>
      <c r="W27" s="45">
        <f t="shared" si="5"/>
        <v>35</v>
      </c>
      <c r="X27" s="19">
        <v>90</v>
      </c>
      <c r="Y27" s="45">
        <f t="shared" si="1"/>
        <v>22.900763358778626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>
        <v>186.411</v>
      </c>
      <c r="D28" s="19">
        <v>142</v>
      </c>
      <c r="E28" s="19">
        <v>242</v>
      </c>
      <c r="F28" s="45">
        <f t="shared" si="2"/>
        <v>1.2982066508950652</v>
      </c>
      <c r="G28" s="19"/>
      <c r="H28" s="45">
        <f t="shared" si="3"/>
        <v>0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4"/>
        <v>#DIV/0!</v>
      </c>
      <c r="V28" s="30">
        <f t="shared" si="0"/>
        <v>84.699999999999989</v>
      </c>
      <c r="W28" s="45">
        <f t="shared" si="5"/>
        <v>35</v>
      </c>
      <c r="X28" s="19">
        <v>65</v>
      </c>
      <c r="Y28" s="45">
        <f t="shared" si="1"/>
        <v>26.859504132231404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>
        <v>0</v>
      </c>
      <c r="D29" s="19">
        <v>22</v>
      </c>
      <c r="E29" s="19">
        <v>0</v>
      </c>
      <c r="F29" s="45" t="e">
        <f t="shared" si="2"/>
        <v>#DIV/0!</v>
      </c>
      <c r="G29" s="19"/>
      <c r="H29" s="45">
        <f t="shared" si="3"/>
        <v>0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4"/>
        <v>#DIV/0!</v>
      </c>
      <c r="V29" s="30">
        <f t="shared" si="0"/>
        <v>0</v>
      </c>
      <c r="W29" s="45" t="e">
        <f t="shared" si="5"/>
        <v>#DIV/0!</v>
      </c>
      <c r="X29" s="19">
        <v>0</v>
      </c>
      <c r="Y29" s="45" t="e">
        <f t="shared" si="1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>
        <v>0</v>
      </c>
      <c r="D30" s="19">
        <v>0</v>
      </c>
      <c r="E30" s="19">
        <v>0</v>
      </c>
      <c r="F30" s="45" t="e">
        <f t="shared" si="2"/>
        <v>#DIV/0!</v>
      </c>
      <c r="G30" s="19"/>
      <c r="H30" s="45" t="e">
        <f t="shared" si="3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4"/>
        <v>#DIV/0!</v>
      </c>
      <c r="V30" s="30">
        <f t="shared" si="0"/>
        <v>0</v>
      </c>
      <c r="W30" s="45" t="e">
        <f t="shared" si="5"/>
        <v>#DIV/0!</v>
      </c>
      <c r="X30" s="19">
        <v>0</v>
      </c>
      <c r="Y30" s="45" t="e">
        <f t="shared" si="1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>
        <v>293.64300000000003</v>
      </c>
      <c r="D31" s="19">
        <v>166</v>
      </c>
      <c r="E31" s="19">
        <v>224</v>
      </c>
      <c r="F31" s="45">
        <f t="shared" si="2"/>
        <v>0.76283105675939822</v>
      </c>
      <c r="G31" s="19"/>
      <c r="H31" s="45">
        <f t="shared" si="3"/>
        <v>0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4"/>
        <v>#DIV/0!</v>
      </c>
      <c r="V31" s="30">
        <f t="shared" si="0"/>
        <v>78.399999999999991</v>
      </c>
      <c r="W31" s="45">
        <f t="shared" si="5"/>
        <v>35</v>
      </c>
      <c r="X31" s="19">
        <v>50</v>
      </c>
      <c r="Y31" s="45">
        <f t="shared" si="1"/>
        <v>22.321428571428573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>
        <v>46.582000000000001</v>
      </c>
      <c r="D32" s="19"/>
      <c r="E32" s="19">
        <v>76</v>
      </c>
      <c r="F32" s="45">
        <f t="shared" si="2"/>
        <v>1.6315314928513158</v>
      </c>
      <c r="G32" s="19"/>
      <c r="H32" s="45" t="e">
        <f t="shared" si="3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4"/>
        <v>#DIV/0!</v>
      </c>
      <c r="V32" s="30">
        <f t="shared" si="0"/>
        <v>26.599999999999998</v>
      </c>
      <c r="W32" s="45">
        <f t="shared" si="5"/>
        <v>35</v>
      </c>
      <c r="X32" s="19">
        <v>26</v>
      </c>
      <c r="Y32" s="45">
        <f t="shared" si="1"/>
        <v>34.210526315789473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318</v>
      </c>
      <c r="C33" s="19">
        <v>1534.1260000000002</v>
      </c>
      <c r="D33" s="19">
        <v>1204</v>
      </c>
      <c r="E33" s="19">
        <v>2044</v>
      </c>
      <c r="F33" s="45">
        <f t="shared" si="2"/>
        <v>1.3323547088048828</v>
      </c>
      <c r="G33" s="19"/>
      <c r="H33" s="45">
        <f t="shared" si="3"/>
        <v>0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4"/>
        <v>#DIV/0!</v>
      </c>
      <c r="V33" s="30">
        <f t="shared" si="0"/>
        <v>715.4</v>
      </c>
      <c r="W33" s="45">
        <f t="shared" si="5"/>
        <v>35</v>
      </c>
      <c r="X33" s="19">
        <v>450</v>
      </c>
      <c r="Y33" s="45">
        <f t="shared" si="1"/>
        <v>22.015655577299412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342</v>
      </c>
      <c r="C34" s="31">
        <v>31.908999999999999</v>
      </c>
      <c r="D34" s="31"/>
      <c r="E34" s="31">
        <v>30</v>
      </c>
      <c r="F34" s="45">
        <f t="shared" si="2"/>
        <v>0.94017361872825855</v>
      </c>
      <c r="G34" s="31"/>
      <c r="H34" s="45" t="e">
        <f t="shared" si="3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4"/>
        <v>#DIV/0!</v>
      </c>
      <c r="V34" s="30">
        <f t="shared" si="0"/>
        <v>10.5</v>
      </c>
      <c r="W34" s="45">
        <f t="shared" si="5"/>
        <v>35</v>
      </c>
      <c r="X34" s="31">
        <v>10</v>
      </c>
      <c r="Y34" s="45">
        <f t="shared" si="1"/>
        <v>33.333333333333329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6446.7719999999999</v>
      </c>
      <c r="D35" s="29">
        <f>SUM(D13:D34)</f>
        <v>6653</v>
      </c>
      <c r="E35" s="97">
        <f>SUM(E13:E34)</f>
        <v>7701.0361649229726</v>
      </c>
      <c r="F35" s="46">
        <f t="shared" si="2"/>
        <v>1.1945569294094738</v>
      </c>
      <c r="G35" s="29">
        <f>SUM(G13:G34)</f>
        <v>0</v>
      </c>
      <c r="H35" s="46">
        <f t="shared" si="3"/>
        <v>0</v>
      </c>
      <c r="I35" s="29">
        <f t="shared" ref="I35:T35" si="6">SUM(I13:I34)</f>
        <v>0</v>
      </c>
      <c r="J35" s="29">
        <f t="shared" si="6"/>
        <v>0</v>
      </c>
      <c r="K35" s="29">
        <f t="shared" si="6"/>
        <v>0</v>
      </c>
      <c r="L35" s="29">
        <f t="shared" si="6"/>
        <v>0</v>
      </c>
      <c r="M35" s="29">
        <f t="shared" si="6"/>
        <v>0</v>
      </c>
      <c r="N35" s="29">
        <f t="shared" si="6"/>
        <v>0</v>
      </c>
      <c r="O35" s="29">
        <f t="shared" si="6"/>
        <v>0</v>
      </c>
      <c r="P35" s="29">
        <f t="shared" si="6"/>
        <v>0</v>
      </c>
      <c r="Q35" s="29">
        <f t="shared" si="6"/>
        <v>0</v>
      </c>
      <c r="R35" s="29">
        <f t="shared" si="6"/>
        <v>0</v>
      </c>
      <c r="S35" s="29">
        <f t="shared" si="6"/>
        <v>0</v>
      </c>
      <c r="T35" s="29">
        <f t="shared" si="6"/>
        <v>0</v>
      </c>
      <c r="U35" s="47" t="e">
        <f t="shared" si="4"/>
        <v>#DIV/0!</v>
      </c>
      <c r="V35" s="109">
        <f>SUM(V13:V34)</f>
        <v>2695.3626577230402</v>
      </c>
      <c r="W35" s="88">
        <f>V35/E35*100</f>
        <v>35</v>
      </c>
      <c r="X35" s="29">
        <f>SUM(X13:X34)</f>
        <v>2322</v>
      </c>
      <c r="Y35" s="46">
        <f t="shared" si="1"/>
        <v>30.151786724185904</v>
      </c>
      <c r="Z35" s="29">
        <f t="shared" ref="Z35:AA35" si="7">SUM(Z13:Z34)</f>
        <v>0</v>
      </c>
      <c r="AA35" s="29">
        <f t="shared" si="7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>
        <v>312.5</v>
      </c>
      <c r="D37" s="19">
        <v>571</v>
      </c>
      <c r="E37" s="19">
        <v>755</v>
      </c>
      <c r="F37" s="45">
        <f t="shared" ref="F37:F94" si="8">E37/C37</f>
        <v>2.4159999999999999</v>
      </c>
      <c r="G37" s="19"/>
      <c r="H37" s="45">
        <f t="shared" si="3"/>
        <v>0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4"/>
        <v>#DIV/0!</v>
      </c>
      <c r="V37" s="30">
        <f t="shared" ref="V37:V94" si="9">E37*0.35</f>
        <v>264.25</v>
      </c>
      <c r="W37" s="18">
        <f t="shared" ref="W37:W94" si="10">V37/E37*100</f>
        <v>35</v>
      </c>
      <c r="X37" s="19">
        <v>264</v>
      </c>
      <c r="Y37" s="18">
        <f t="shared" ref="Y37:Y94" si="11">X37/E37*100</f>
        <v>34.966887417218544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198.70000000000002</v>
      </c>
      <c r="D38" s="19">
        <v>377</v>
      </c>
      <c r="E38" s="19">
        <v>504</v>
      </c>
      <c r="F38" s="45">
        <f t="shared" si="8"/>
        <v>2.5364871665827877</v>
      </c>
      <c r="G38" s="19"/>
      <c r="H38" s="45">
        <f t="shared" si="3"/>
        <v>0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4"/>
        <v>#DIV/0!</v>
      </c>
      <c r="V38" s="30">
        <f t="shared" si="9"/>
        <v>176.39999999999998</v>
      </c>
      <c r="W38" s="18">
        <f t="shared" si="10"/>
        <v>35</v>
      </c>
      <c r="X38" s="19">
        <v>176</v>
      </c>
      <c r="Y38" s="18">
        <f t="shared" si="11"/>
        <v>34.920634920634917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109.19999999999999</v>
      </c>
      <c r="D39" s="19">
        <v>123</v>
      </c>
      <c r="E39" s="19">
        <v>160</v>
      </c>
      <c r="F39" s="45">
        <f t="shared" si="8"/>
        <v>1.4652014652014653</v>
      </c>
      <c r="G39" s="19"/>
      <c r="H39" s="45">
        <f t="shared" si="3"/>
        <v>0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4"/>
        <v>#DIV/0!</v>
      </c>
      <c r="V39" s="30">
        <f t="shared" si="9"/>
        <v>56</v>
      </c>
      <c r="W39" s="18">
        <f t="shared" si="10"/>
        <v>35</v>
      </c>
      <c r="X39" s="19">
        <v>56</v>
      </c>
      <c r="Y39" s="18">
        <f t="shared" si="11"/>
        <v>35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166.7</v>
      </c>
      <c r="D40" s="19">
        <v>271</v>
      </c>
      <c r="E40" s="19">
        <v>169</v>
      </c>
      <c r="F40" s="45">
        <f t="shared" si="8"/>
        <v>1.0137972405518898</v>
      </c>
      <c r="G40" s="19"/>
      <c r="H40" s="45">
        <f t="shared" si="3"/>
        <v>0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4"/>
        <v>#DIV/0!</v>
      </c>
      <c r="V40" s="30">
        <f t="shared" si="9"/>
        <v>59.15</v>
      </c>
      <c r="W40" s="18">
        <f t="shared" si="10"/>
        <v>35</v>
      </c>
      <c r="X40" s="19">
        <v>40</v>
      </c>
      <c r="Y40" s="18">
        <f t="shared" si="11"/>
        <v>23.668639053254438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74.899999999999991</v>
      </c>
      <c r="D41" s="19">
        <v>203</v>
      </c>
      <c r="E41" s="19">
        <v>230</v>
      </c>
      <c r="F41" s="45">
        <f t="shared" si="8"/>
        <v>3.0707610146862487</v>
      </c>
      <c r="G41" s="19"/>
      <c r="H41" s="45">
        <f t="shared" si="3"/>
        <v>0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4"/>
        <v>#DIV/0!</v>
      </c>
      <c r="V41" s="30">
        <f t="shared" si="9"/>
        <v>80.5</v>
      </c>
      <c r="W41" s="18">
        <f t="shared" si="10"/>
        <v>35</v>
      </c>
      <c r="X41" s="19">
        <v>80</v>
      </c>
      <c r="Y41" s="18">
        <f t="shared" si="11"/>
        <v>34.782608695652172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230.6</v>
      </c>
      <c r="D42" s="19">
        <v>127</v>
      </c>
      <c r="E42" s="19">
        <v>290</v>
      </c>
      <c r="F42" s="45">
        <f t="shared" si="8"/>
        <v>1.2575888985255854</v>
      </c>
      <c r="G42" s="19"/>
      <c r="H42" s="45">
        <f t="shared" si="3"/>
        <v>0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4"/>
        <v>#DIV/0!</v>
      </c>
      <c r="V42" s="30">
        <f t="shared" si="9"/>
        <v>101.5</v>
      </c>
      <c r="W42" s="18">
        <f t="shared" si="10"/>
        <v>35</v>
      </c>
      <c r="X42" s="19">
        <v>99</v>
      </c>
      <c r="Y42" s="18">
        <f t="shared" si="11"/>
        <v>34.137931034482762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305.2</v>
      </c>
      <c r="D43" s="19">
        <v>326</v>
      </c>
      <c r="E43" s="19">
        <v>207</v>
      </c>
      <c r="F43" s="45">
        <f t="shared" si="8"/>
        <v>0.67824377457404983</v>
      </c>
      <c r="G43" s="19"/>
      <c r="H43" s="45">
        <f t="shared" si="3"/>
        <v>0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4"/>
        <v>#DIV/0!</v>
      </c>
      <c r="V43" s="30">
        <f t="shared" si="9"/>
        <v>72.449999999999989</v>
      </c>
      <c r="W43" s="18">
        <f t="shared" si="10"/>
        <v>34.999999999999993</v>
      </c>
      <c r="X43" s="19">
        <v>72</v>
      </c>
      <c r="Y43" s="18">
        <f t="shared" si="11"/>
        <v>34.782608695652172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159.9</v>
      </c>
      <c r="D44" s="19">
        <v>405</v>
      </c>
      <c r="E44" s="19">
        <v>199</v>
      </c>
      <c r="F44" s="45">
        <f t="shared" si="8"/>
        <v>1.2445278298936835</v>
      </c>
      <c r="G44" s="19"/>
      <c r="H44" s="45">
        <f t="shared" si="3"/>
        <v>0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4"/>
        <v>#DIV/0!</v>
      </c>
      <c r="V44" s="30">
        <f t="shared" si="9"/>
        <v>69.649999999999991</v>
      </c>
      <c r="W44" s="18">
        <f t="shared" si="10"/>
        <v>35</v>
      </c>
      <c r="X44" s="19">
        <v>69</v>
      </c>
      <c r="Y44" s="18">
        <f t="shared" si="11"/>
        <v>34.673366834170857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68.06</v>
      </c>
      <c r="D45" s="19">
        <v>0</v>
      </c>
      <c r="E45" s="19">
        <v>90</v>
      </c>
      <c r="F45" s="45">
        <f t="shared" si="8"/>
        <v>1.3223626212165736</v>
      </c>
      <c r="G45" s="19"/>
      <c r="H45" s="45" t="e">
        <f t="shared" si="3"/>
        <v>#DIV/0!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4"/>
        <v>#DIV/0!</v>
      </c>
      <c r="V45" s="30">
        <f t="shared" si="9"/>
        <v>31.499999999999996</v>
      </c>
      <c r="W45" s="18">
        <f t="shared" si="10"/>
        <v>35</v>
      </c>
      <c r="X45" s="19">
        <v>31</v>
      </c>
      <c r="Y45" s="18">
        <f t="shared" si="11"/>
        <v>34.444444444444443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659.14</v>
      </c>
      <c r="D46" s="19">
        <v>399</v>
      </c>
      <c r="E46" s="19">
        <v>751</v>
      </c>
      <c r="F46" s="45">
        <f t="shared" si="8"/>
        <v>1.1393634129320023</v>
      </c>
      <c r="G46" s="19"/>
      <c r="H46" s="45">
        <f t="shared" si="3"/>
        <v>0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4"/>
        <v>#DIV/0!</v>
      </c>
      <c r="V46" s="30">
        <f t="shared" si="9"/>
        <v>262.84999999999997</v>
      </c>
      <c r="W46" s="18">
        <f t="shared" si="10"/>
        <v>35</v>
      </c>
      <c r="X46" s="19">
        <v>262</v>
      </c>
      <c r="Y46" s="18">
        <f t="shared" si="11"/>
        <v>34.886817576564582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49.5</v>
      </c>
      <c r="D47" s="19">
        <v>209</v>
      </c>
      <c r="E47" s="19">
        <v>63</v>
      </c>
      <c r="F47" s="45">
        <f t="shared" si="8"/>
        <v>1.2727272727272727</v>
      </c>
      <c r="G47" s="19"/>
      <c r="H47" s="45">
        <f t="shared" si="3"/>
        <v>0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4"/>
        <v>#DIV/0!</v>
      </c>
      <c r="V47" s="30">
        <f t="shared" si="9"/>
        <v>22.049999999999997</v>
      </c>
      <c r="W47" s="18">
        <f t="shared" si="10"/>
        <v>35</v>
      </c>
      <c r="X47" s="19">
        <v>22</v>
      </c>
      <c r="Y47" s="18">
        <f t="shared" si="11"/>
        <v>34.920634920634917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>
        <v>1218</v>
      </c>
      <c r="E48" s="19">
        <v>1152</v>
      </c>
      <c r="F48" s="45">
        <f t="shared" si="8"/>
        <v>3.7060867327242315</v>
      </c>
      <c r="G48" s="19"/>
      <c r="H48" s="45">
        <f t="shared" si="3"/>
        <v>0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4"/>
        <v>#DIV/0!</v>
      </c>
      <c r="V48" s="30">
        <f t="shared" si="9"/>
        <v>403.2</v>
      </c>
      <c r="W48" s="18">
        <f t="shared" si="10"/>
        <v>35</v>
      </c>
      <c r="X48" s="19">
        <v>403</v>
      </c>
      <c r="Y48" s="18">
        <f t="shared" si="11"/>
        <v>34.982638888888893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>
        <v>998</v>
      </c>
      <c r="E49" s="19">
        <v>915</v>
      </c>
      <c r="F49" s="45">
        <f t="shared" si="8"/>
        <v>3.8400201443679705</v>
      </c>
      <c r="G49" s="19"/>
      <c r="H49" s="45">
        <f t="shared" si="3"/>
        <v>0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4"/>
        <v>#DIV/0!</v>
      </c>
      <c r="V49" s="30">
        <f t="shared" si="9"/>
        <v>320.25</v>
      </c>
      <c r="W49" s="18">
        <f t="shared" si="10"/>
        <v>35</v>
      </c>
      <c r="X49" s="19">
        <v>317</v>
      </c>
      <c r="Y49" s="18">
        <f t="shared" si="11"/>
        <v>34.644808743169399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215.4</v>
      </c>
      <c r="D50" s="19">
        <v>541</v>
      </c>
      <c r="E50" s="19">
        <v>496</v>
      </c>
      <c r="F50" s="45">
        <f t="shared" si="8"/>
        <v>2.3026926648096562</v>
      </c>
      <c r="G50" s="19"/>
      <c r="H50" s="45">
        <f t="shared" si="3"/>
        <v>0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4"/>
        <v>#DIV/0!</v>
      </c>
      <c r="V50" s="30">
        <f t="shared" si="9"/>
        <v>173.6</v>
      </c>
      <c r="W50" s="18">
        <f t="shared" si="10"/>
        <v>35</v>
      </c>
      <c r="X50" s="19">
        <v>173</v>
      </c>
      <c r="Y50" s="18">
        <f t="shared" si="11"/>
        <v>34.87903225806452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>
        <v>417</v>
      </c>
      <c r="E51" s="19">
        <v>451</v>
      </c>
      <c r="F51" s="45">
        <f t="shared" si="8"/>
        <v>1.0792055515673606</v>
      </c>
      <c r="G51" s="19"/>
      <c r="H51" s="45">
        <f t="shared" si="3"/>
        <v>0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4"/>
        <v>#DIV/0!</v>
      </c>
      <c r="V51" s="30">
        <f t="shared" si="9"/>
        <v>157.85</v>
      </c>
      <c r="W51" s="18">
        <f t="shared" si="10"/>
        <v>35</v>
      </c>
      <c r="X51" s="19">
        <v>157</v>
      </c>
      <c r="Y51" s="18">
        <f t="shared" si="11"/>
        <v>34.811529933481154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>
        <v>665</v>
      </c>
      <c r="E52" s="19">
        <v>574</v>
      </c>
      <c r="F52" s="45">
        <f t="shared" si="8"/>
        <v>1.028121081855633</v>
      </c>
      <c r="G52" s="19"/>
      <c r="H52" s="45">
        <f t="shared" si="3"/>
        <v>0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4"/>
        <v>#DIV/0!</v>
      </c>
      <c r="V52" s="30">
        <f t="shared" si="9"/>
        <v>200.89999999999998</v>
      </c>
      <c r="W52" s="18">
        <f t="shared" si="10"/>
        <v>35</v>
      </c>
      <c r="X52" s="19">
        <v>200</v>
      </c>
      <c r="Y52" s="18">
        <f t="shared" si="11"/>
        <v>34.843205574912893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25.2</v>
      </c>
      <c r="D53" s="19">
        <v>14</v>
      </c>
      <c r="E53" s="19">
        <v>22</v>
      </c>
      <c r="F53" s="45">
        <f t="shared" si="8"/>
        <v>0.87301587301587302</v>
      </c>
      <c r="G53" s="19"/>
      <c r="H53" s="45">
        <f t="shared" si="3"/>
        <v>0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4"/>
        <v>#DIV/0!</v>
      </c>
      <c r="V53" s="30">
        <f t="shared" si="9"/>
        <v>7.6999999999999993</v>
      </c>
      <c r="W53" s="18">
        <f t="shared" si="10"/>
        <v>35</v>
      </c>
      <c r="X53" s="19">
        <v>7</v>
      </c>
      <c r="Y53" s="18">
        <f t="shared" si="11"/>
        <v>31.818181818181817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564.9</v>
      </c>
      <c r="D54" s="19">
        <v>626</v>
      </c>
      <c r="E54" s="19">
        <v>998</v>
      </c>
      <c r="F54" s="45">
        <f t="shared" si="8"/>
        <v>1.7666843689148524</v>
      </c>
      <c r="G54" s="19"/>
      <c r="H54" s="45">
        <f t="shared" si="3"/>
        <v>0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4"/>
        <v>#DIV/0!</v>
      </c>
      <c r="V54" s="30">
        <f t="shared" si="9"/>
        <v>349.29999999999995</v>
      </c>
      <c r="W54" s="18">
        <f t="shared" si="10"/>
        <v>35</v>
      </c>
      <c r="X54" s="19">
        <v>349</v>
      </c>
      <c r="Y54" s="18">
        <f t="shared" si="11"/>
        <v>34.969939879759522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>
        <v>5768</v>
      </c>
      <c r="E55" s="19">
        <v>1657</v>
      </c>
      <c r="F55" s="45">
        <f t="shared" si="8"/>
        <v>3.5811540955262591</v>
      </c>
      <c r="G55" s="19"/>
      <c r="H55" s="45">
        <f t="shared" si="3"/>
        <v>0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4"/>
        <v>#DIV/0!</v>
      </c>
      <c r="V55" s="30">
        <f t="shared" si="9"/>
        <v>579.94999999999993</v>
      </c>
      <c r="W55" s="18">
        <f t="shared" si="10"/>
        <v>35</v>
      </c>
      <c r="X55" s="19">
        <v>579</v>
      </c>
      <c r="Y55" s="18">
        <f t="shared" si="11"/>
        <v>34.942667471333735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1073.5999999999999</v>
      </c>
      <c r="D56" s="19"/>
      <c r="E56" s="19">
        <v>3000</v>
      </c>
      <c r="F56" s="45">
        <f t="shared" si="8"/>
        <v>2.7943368107302535</v>
      </c>
      <c r="G56" s="19"/>
      <c r="H56" s="45" t="e">
        <f t="shared" si="3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4"/>
        <v>#DIV/0!</v>
      </c>
      <c r="V56" s="30">
        <f t="shared" si="9"/>
        <v>1050</v>
      </c>
      <c r="W56" s="18">
        <f t="shared" si="10"/>
        <v>35</v>
      </c>
      <c r="X56" s="19">
        <v>1050</v>
      </c>
      <c r="Y56" s="18">
        <f t="shared" si="11"/>
        <v>35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55.91</v>
      </c>
      <c r="D57" s="19"/>
      <c r="E57" s="19">
        <v>149</v>
      </c>
      <c r="F57" s="45">
        <f t="shared" si="8"/>
        <v>2.6649973171167951</v>
      </c>
      <c r="G57" s="19"/>
      <c r="H57" s="45" t="e">
        <f t="shared" si="3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4"/>
        <v>#DIV/0!</v>
      </c>
      <c r="V57" s="30">
        <f t="shared" si="9"/>
        <v>52.15</v>
      </c>
      <c r="W57" s="18">
        <f t="shared" si="10"/>
        <v>35</v>
      </c>
      <c r="X57" s="19">
        <v>52</v>
      </c>
      <c r="Y57" s="18">
        <f t="shared" si="11"/>
        <v>34.899328859060404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>
        <v>71</v>
      </c>
      <c r="F58" s="45">
        <f t="shared" si="8"/>
        <v>2.5177304964539005</v>
      </c>
      <c r="G58" s="19"/>
      <c r="H58" s="45" t="e">
        <f t="shared" si="3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4"/>
        <v>#DIV/0!</v>
      </c>
      <c r="V58" s="30">
        <f t="shared" si="9"/>
        <v>24.849999999999998</v>
      </c>
      <c r="W58" s="18">
        <f t="shared" si="10"/>
        <v>35</v>
      </c>
      <c r="X58" s="19">
        <v>24</v>
      </c>
      <c r="Y58" s="18">
        <f t="shared" si="11"/>
        <v>33.802816901408448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>
        <v>2043</v>
      </c>
      <c r="F59" s="45">
        <f t="shared" si="8"/>
        <v>2.6178882624295232</v>
      </c>
      <c r="G59" s="19"/>
      <c r="H59" s="45" t="e">
        <f t="shared" si="3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4"/>
        <v>#DIV/0!</v>
      </c>
      <c r="V59" s="30">
        <f t="shared" si="9"/>
        <v>715.05</v>
      </c>
      <c r="W59" s="18">
        <f t="shared" si="10"/>
        <v>35</v>
      </c>
      <c r="X59" s="19">
        <v>715</v>
      </c>
      <c r="Y59" s="18">
        <f t="shared" si="11"/>
        <v>34.997552618697995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334.6</v>
      </c>
      <c r="D60" s="19"/>
      <c r="E60" s="19">
        <v>883</v>
      </c>
      <c r="F60" s="45">
        <f t="shared" si="8"/>
        <v>2.6389719067543336</v>
      </c>
      <c r="G60" s="19"/>
      <c r="H60" s="45" t="e">
        <f t="shared" si="3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4"/>
        <v>#DIV/0!</v>
      </c>
      <c r="V60" s="30">
        <f t="shared" si="9"/>
        <v>309.04999999999995</v>
      </c>
      <c r="W60" s="18">
        <f t="shared" si="10"/>
        <v>34.999999999999993</v>
      </c>
      <c r="X60" s="19">
        <v>309</v>
      </c>
      <c r="Y60" s="18">
        <f t="shared" si="11"/>
        <v>34.994337485843715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122.6</v>
      </c>
      <c r="D61" s="19">
        <v>375</v>
      </c>
      <c r="E61" s="19">
        <v>454</v>
      </c>
      <c r="F61" s="45">
        <f t="shared" si="8"/>
        <v>3.7030995106035891</v>
      </c>
      <c r="G61" s="19"/>
      <c r="H61" s="45">
        <f t="shared" si="3"/>
        <v>0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4"/>
        <v>#DIV/0!</v>
      </c>
      <c r="V61" s="30">
        <f t="shared" si="9"/>
        <v>158.89999999999998</v>
      </c>
      <c r="W61" s="18">
        <f t="shared" si="10"/>
        <v>34.999999999999993</v>
      </c>
      <c r="X61" s="19">
        <v>158</v>
      </c>
      <c r="Y61" s="18">
        <f t="shared" si="11"/>
        <v>34.801762114537446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180</v>
      </c>
      <c r="D62" s="19">
        <v>376</v>
      </c>
      <c r="E62" s="19">
        <v>407</v>
      </c>
      <c r="F62" s="45">
        <f t="shared" si="8"/>
        <v>2.2611111111111111</v>
      </c>
      <c r="G62" s="19"/>
      <c r="H62" s="45">
        <f t="shared" si="3"/>
        <v>0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4"/>
        <v>#DIV/0!</v>
      </c>
      <c r="V62" s="30">
        <f t="shared" si="9"/>
        <v>142.44999999999999</v>
      </c>
      <c r="W62" s="18">
        <f t="shared" si="10"/>
        <v>35</v>
      </c>
      <c r="X62" s="19">
        <v>142</v>
      </c>
      <c r="Y62" s="18">
        <f t="shared" si="11"/>
        <v>34.889434889434888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274.39999999999998</v>
      </c>
      <c r="D63" s="19">
        <v>272</v>
      </c>
      <c r="E63" s="19">
        <v>821</v>
      </c>
      <c r="F63" s="45">
        <f t="shared" si="8"/>
        <v>2.9919825072886299</v>
      </c>
      <c r="G63" s="19"/>
      <c r="H63" s="45">
        <f t="shared" si="3"/>
        <v>0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4"/>
        <v>#DIV/0!</v>
      </c>
      <c r="V63" s="30">
        <f t="shared" si="9"/>
        <v>287.34999999999997</v>
      </c>
      <c r="W63" s="18">
        <f t="shared" si="10"/>
        <v>35</v>
      </c>
      <c r="X63" s="19">
        <v>287</v>
      </c>
      <c r="Y63" s="18">
        <f t="shared" si="11"/>
        <v>34.957369062119362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92.825999999999993</v>
      </c>
      <c r="D64" s="19">
        <v>254</v>
      </c>
      <c r="E64" s="19">
        <v>241</v>
      </c>
      <c r="F64" s="45">
        <f t="shared" si="8"/>
        <v>2.5962553594897981</v>
      </c>
      <c r="G64" s="19"/>
      <c r="H64" s="45">
        <f t="shared" si="3"/>
        <v>0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4"/>
        <v>#DIV/0!</v>
      </c>
      <c r="V64" s="30">
        <f t="shared" si="9"/>
        <v>84.35</v>
      </c>
      <c r="W64" s="18">
        <f t="shared" si="10"/>
        <v>35</v>
      </c>
      <c r="X64" s="19">
        <v>84</v>
      </c>
      <c r="Y64" s="18">
        <f t="shared" si="11"/>
        <v>34.854771784232362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194.7</v>
      </c>
      <c r="D65" s="19">
        <v>143</v>
      </c>
      <c r="E65" s="19">
        <v>275</v>
      </c>
      <c r="F65" s="45">
        <f t="shared" si="8"/>
        <v>1.4124293785310735</v>
      </c>
      <c r="G65" s="19"/>
      <c r="H65" s="45">
        <f t="shared" si="3"/>
        <v>0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4"/>
        <v>#DIV/0!</v>
      </c>
      <c r="V65" s="30">
        <f t="shared" si="9"/>
        <v>96.25</v>
      </c>
      <c r="W65" s="18">
        <f t="shared" si="10"/>
        <v>35</v>
      </c>
      <c r="X65" s="19">
        <v>96</v>
      </c>
      <c r="Y65" s="18">
        <f t="shared" si="11"/>
        <v>34.909090909090914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117.60299999999999</v>
      </c>
      <c r="D66" s="19">
        <v>80</v>
      </c>
      <c r="E66" s="19">
        <v>233</v>
      </c>
      <c r="F66" s="45">
        <f t="shared" si="8"/>
        <v>1.9812419751196824</v>
      </c>
      <c r="G66" s="19"/>
      <c r="H66" s="45">
        <f t="shared" si="3"/>
        <v>0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4"/>
        <v>#DIV/0!</v>
      </c>
      <c r="V66" s="30">
        <f t="shared" si="9"/>
        <v>81.55</v>
      </c>
      <c r="W66" s="18">
        <f t="shared" si="10"/>
        <v>35</v>
      </c>
      <c r="X66" s="19">
        <v>29</v>
      </c>
      <c r="Y66" s="18">
        <f t="shared" si="11"/>
        <v>12.446351931330472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148.9</v>
      </c>
      <c r="D67" s="19">
        <v>278</v>
      </c>
      <c r="E67" s="19">
        <v>289</v>
      </c>
      <c r="F67" s="45">
        <f t="shared" si="8"/>
        <v>1.9408999328408327</v>
      </c>
      <c r="G67" s="19"/>
      <c r="H67" s="45">
        <f t="shared" si="3"/>
        <v>0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4"/>
        <v>#DIV/0!</v>
      </c>
      <c r="V67" s="30">
        <f t="shared" si="9"/>
        <v>101.14999999999999</v>
      </c>
      <c r="W67" s="18">
        <f t="shared" si="10"/>
        <v>35</v>
      </c>
      <c r="X67" s="19">
        <v>101</v>
      </c>
      <c r="Y67" s="18">
        <f t="shared" si="11"/>
        <v>34.94809688581315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31.1</v>
      </c>
      <c r="D68" s="19">
        <v>46</v>
      </c>
      <c r="E68" s="19">
        <v>60</v>
      </c>
      <c r="F68" s="45">
        <f t="shared" si="8"/>
        <v>1.9292604501607715</v>
      </c>
      <c r="G68" s="19"/>
      <c r="H68" s="45">
        <f t="shared" si="3"/>
        <v>0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4"/>
        <v>#DIV/0!</v>
      </c>
      <c r="V68" s="30">
        <f t="shared" si="9"/>
        <v>21</v>
      </c>
      <c r="W68" s="18">
        <f t="shared" si="10"/>
        <v>35</v>
      </c>
      <c r="X68" s="19">
        <v>21</v>
      </c>
      <c r="Y68" s="18">
        <f t="shared" si="11"/>
        <v>35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86.600000000000009</v>
      </c>
      <c r="D69" s="19">
        <v>162</v>
      </c>
      <c r="E69" s="19">
        <v>109</v>
      </c>
      <c r="F69" s="45">
        <f t="shared" si="8"/>
        <v>1.2586605080831408</v>
      </c>
      <c r="G69" s="19"/>
      <c r="H69" s="45">
        <f t="shared" si="3"/>
        <v>0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4"/>
        <v>#DIV/0!</v>
      </c>
      <c r="V69" s="30">
        <f t="shared" si="9"/>
        <v>38.15</v>
      </c>
      <c r="W69" s="18">
        <f t="shared" si="10"/>
        <v>35</v>
      </c>
      <c r="X69" s="19">
        <v>38</v>
      </c>
      <c r="Y69" s="18">
        <f t="shared" si="11"/>
        <v>34.862385321100916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176.99999999999997</v>
      </c>
      <c r="D70" s="19">
        <v>484</v>
      </c>
      <c r="E70" s="19">
        <v>469</v>
      </c>
      <c r="F70" s="45">
        <f t="shared" si="8"/>
        <v>2.6497175141242941</v>
      </c>
      <c r="G70" s="19"/>
      <c r="H70" s="45">
        <f t="shared" si="3"/>
        <v>0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4"/>
        <v>#DIV/0!</v>
      </c>
      <c r="V70" s="30">
        <f t="shared" si="9"/>
        <v>164.14999999999998</v>
      </c>
      <c r="W70" s="18">
        <f t="shared" si="10"/>
        <v>35</v>
      </c>
      <c r="X70" s="19">
        <v>164</v>
      </c>
      <c r="Y70" s="18">
        <f t="shared" si="11"/>
        <v>34.968017057569298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31.29</v>
      </c>
      <c r="D71" s="19">
        <v>62</v>
      </c>
      <c r="E71" s="19">
        <v>152</v>
      </c>
      <c r="F71" s="45">
        <f t="shared" si="8"/>
        <v>4.8577820389900932</v>
      </c>
      <c r="G71" s="19"/>
      <c r="H71" s="45">
        <f t="shared" si="3"/>
        <v>0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4"/>
        <v>#DIV/0!</v>
      </c>
      <c r="V71" s="30">
        <f t="shared" si="9"/>
        <v>53.199999999999996</v>
      </c>
      <c r="W71" s="18">
        <f t="shared" si="10"/>
        <v>35</v>
      </c>
      <c r="X71" s="19">
        <v>53</v>
      </c>
      <c r="Y71" s="18">
        <f t="shared" si="11"/>
        <v>34.868421052631575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90.50800000000001</v>
      </c>
      <c r="D72" s="19">
        <v>177</v>
      </c>
      <c r="E72" s="19">
        <v>191</v>
      </c>
      <c r="F72" s="45">
        <f t="shared" si="8"/>
        <v>2.1103106907676668</v>
      </c>
      <c r="G72" s="19"/>
      <c r="H72" s="45">
        <f t="shared" si="3"/>
        <v>0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4"/>
        <v>#DIV/0!</v>
      </c>
      <c r="V72" s="30">
        <f t="shared" si="9"/>
        <v>66.849999999999994</v>
      </c>
      <c r="W72" s="18">
        <f t="shared" si="10"/>
        <v>35</v>
      </c>
      <c r="X72" s="19">
        <v>66</v>
      </c>
      <c r="Y72" s="18">
        <f t="shared" si="11"/>
        <v>34.554973821989527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202.6</v>
      </c>
      <c r="D73" s="19">
        <v>282</v>
      </c>
      <c r="E73" s="19">
        <v>332</v>
      </c>
      <c r="F73" s="45">
        <f t="shared" si="8"/>
        <v>1.6386969397828233</v>
      </c>
      <c r="G73" s="19"/>
      <c r="H73" s="45">
        <f t="shared" si="3"/>
        <v>0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4"/>
        <v>#DIV/0!</v>
      </c>
      <c r="V73" s="30">
        <f t="shared" si="9"/>
        <v>116.19999999999999</v>
      </c>
      <c r="W73" s="18">
        <f t="shared" si="10"/>
        <v>35</v>
      </c>
      <c r="X73" s="19">
        <v>115</v>
      </c>
      <c r="Y73" s="18">
        <f t="shared" si="11"/>
        <v>34.638554216867469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139.60000000000002</v>
      </c>
      <c r="D74" s="19">
        <v>493</v>
      </c>
      <c r="E74" s="19">
        <v>141</v>
      </c>
      <c r="F74" s="45">
        <f t="shared" si="8"/>
        <v>1.0100286532951288</v>
      </c>
      <c r="G74" s="19"/>
      <c r="H74" s="45">
        <f t="shared" si="3"/>
        <v>0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4"/>
        <v>#DIV/0!</v>
      </c>
      <c r="V74" s="30">
        <f t="shared" si="9"/>
        <v>49.349999999999994</v>
      </c>
      <c r="W74" s="18">
        <f t="shared" si="10"/>
        <v>35</v>
      </c>
      <c r="X74" s="19">
        <v>49</v>
      </c>
      <c r="Y74" s="18">
        <f t="shared" si="11"/>
        <v>34.751773049645394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52.400000000000006</v>
      </c>
      <c r="D75" s="19">
        <v>44</v>
      </c>
      <c r="E75" s="19">
        <v>30</v>
      </c>
      <c r="F75" s="45">
        <f t="shared" si="8"/>
        <v>0.5725190839694656</v>
      </c>
      <c r="G75" s="19"/>
      <c r="H75" s="45">
        <f t="shared" si="3"/>
        <v>0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4"/>
        <v>#DIV/0!</v>
      </c>
      <c r="V75" s="30">
        <f t="shared" si="9"/>
        <v>10.5</v>
      </c>
      <c r="W75" s="18">
        <f t="shared" si="10"/>
        <v>35</v>
      </c>
      <c r="X75" s="19">
        <v>10</v>
      </c>
      <c r="Y75" s="18">
        <f t="shared" si="11"/>
        <v>33.333333333333329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32.299999999999997</v>
      </c>
      <c r="D76" s="19">
        <v>60</v>
      </c>
      <c r="E76" s="19">
        <v>40</v>
      </c>
      <c r="F76" s="45">
        <f t="shared" si="8"/>
        <v>1.2383900928792571</v>
      </c>
      <c r="G76" s="19"/>
      <c r="H76" s="45">
        <f t="shared" si="3"/>
        <v>0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4"/>
        <v>#DIV/0!</v>
      </c>
      <c r="V76" s="30">
        <f t="shared" si="9"/>
        <v>14</v>
      </c>
      <c r="W76" s="18">
        <f t="shared" si="10"/>
        <v>35</v>
      </c>
      <c r="X76" s="19">
        <v>14</v>
      </c>
      <c r="Y76" s="18">
        <f t="shared" si="11"/>
        <v>35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57.98</v>
      </c>
      <c r="D77" s="19">
        <v>138</v>
      </c>
      <c r="E77" s="19">
        <v>111</v>
      </c>
      <c r="F77" s="45">
        <f t="shared" si="8"/>
        <v>1.9144532597447397</v>
      </c>
      <c r="G77" s="19"/>
      <c r="H77" s="45">
        <f t="shared" si="3"/>
        <v>0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4"/>
        <v>#DIV/0!</v>
      </c>
      <c r="V77" s="30">
        <f t="shared" si="9"/>
        <v>38.849999999999994</v>
      </c>
      <c r="W77" s="18">
        <f t="shared" si="10"/>
        <v>34.999999999999993</v>
      </c>
      <c r="X77" s="19">
        <v>38</v>
      </c>
      <c r="Y77" s="18">
        <f t="shared" si="11"/>
        <v>34.234234234234236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>
        <v>182</v>
      </c>
      <c r="E78" s="19">
        <v>117</v>
      </c>
      <c r="F78" s="45">
        <f t="shared" si="8"/>
        <v>1.3386727688787186</v>
      </c>
      <c r="G78" s="19"/>
      <c r="H78" s="45">
        <f t="shared" ref="H78:H95" si="12">G78/D78*100</f>
        <v>0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3">O78/G78*100</f>
        <v>#DIV/0!</v>
      </c>
      <c r="V78" s="30">
        <f t="shared" si="9"/>
        <v>40.949999999999996</v>
      </c>
      <c r="W78" s="18">
        <f t="shared" si="10"/>
        <v>35</v>
      </c>
      <c r="X78" s="19">
        <v>40</v>
      </c>
      <c r="Y78" s="18">
        <f t="shared" si="11"/>
        <v>34.188034188034187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18.400000000000002</v>
      </c>
      <c r="D79" s="19">
        <v>16</v>
      </c>
      <c r="E79" s="19">
        <v>23</v>
      </c>
      <c r="F79" s="45">
        <f t="shared" si="8"/>
        <v>1.2499999999999998</v>
      </c>
      <c r="G79" s="19"/>
      <c r="H79" s="45">
        <f t="shared" si="12"/>
        <v>0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3"/>
        <v>#DIV/0!</v>
      </c>
      <c r="V79" s="30">
        <f t="shared" si="9"/>
        <v>8.0499999999999989</v>
      </c>
      <c r="W79" s="18">
        <f t="shared" si="10"/>
        <v>35</v>
      </c>
      <c r="X79" s="19">
        <v>8</v>
      </c>
      <c r="Y79" s="18">
        <f t="shared" si="11"/>
        <v>34.782608695652172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140.9</v>
      </c>
      <c r="D80" s="19">
        <v>1757</v>
      </c>
      <c r="E80" s="19">
        <v>247</v>
      </c>
      <c r="F80" s="45">
        <f t="shared" si="8"/>
        <v>1.7530163236337828</v>
      </c>
      <c r="G80" s="19"/>
      <c r="H80" s="45">
        <f t="shared" si="12"/>
        <v>0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3"/>
        <v>#DIV/0!</v>
      </c>
      <c r="V80" s="30">
        <f t="shared" si="9"/>
        <v>86.449999999999989</v>
      </c>
      <c r="W80" s="18">
        <f t="shared" si="10"/>
        <v>35</v>
      </c>
      <c r="X80" s="19">
        <v>0</v>
      </c>
      <c r="Y80" s="18">
        <f t="shared" si="11"/>
        <v>0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88.8</v>
      </c>
      <c r="D81" s="19">
        <v>133</v>
      </c>
      <c r="E81" s="19">
        <v>150</v>
      </c>
      <c r="F81" s="45">
        <f t="shared" si="8"/>
        <v>1.6891891891891893</v>
      </c>
      <c r="G81" s="19"/>
      <c r="H81" s="45">
        <f t="shared" si="12"/>
        <v>0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3"/>
        <v>#DIV/0!</v>
      </c>
      <c r="V81" s="30">
        <f t="shared" si="9"/>
        <v>52.5</v>
      </c>
      <c r="W81" s="18">
        <f t="shared" si="10"/>
        <v>35</v>
      </c>
      <c r="X81" s="19">
        <v>52</v>
      </c>
      <c r="Y81" s="18">
        <f t="shared" si="11"/>
        <v>34.666666666666671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132.69999999999999</v>
      </c>
      <c r="D82" s="19">
        <v>219</v>
      </c>
      <c r="E82" s="19">
        <v>311</v>
      </c>
      <c r="F82" s="45">
        <f t="shared" si="8"/>
        <v>2.343632253202713</v>
      </c>
      <c r="G82" s="19"/>
      <c r="H82" s="45">
        <f t="shared" si="12"/>
        <v>0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3"/>
        <v>#DIV/0!</v>
      </c>
      <c r="V82" s="30">
        <f t="shared" si="9"/>
        <v>108.85</v>
      </c>
      <c r="W82" s="18">
        <f t="shared" si="10"/>
        <v>35</v>
      </c>
      <c r="X82" s="19">
        <v>108</v>
      </c>
      <c r="Y82" s="18">
        <f t="shared" si="11"/>
        <v>34.726688102893895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237.8</v>
      </c>
      <c r="D83" s="19">
        <v>495</v>
      </c>
      <c r="E83" s="19">
        <v>408</v>
      </c>
      <c r="F83" s="45">
        <f t="shared" si="8"/>
        <v>1.715727502102607</v>
      </c>
      <c r="G83" s="19"/>
      <c r="H83" s="45">
        <f t="shared" si="12"/>
        <v>0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3"/>
        <v>#DIV/0!</v>
      </c>
      <c r="V83" s="30">
        <f t="shared" si="9"/>
        <v>142.79999999999998</v>
      </c>
      <c r="W83" s="18">
        <f t="shared" si="10"/>
        <v>35</v>
      </c>
      <c r="X83" s="19">
        <v>142</v>
      </c>
      <c r="Y83" s="18">
        <f t="shared" si="11"/>
        <v>34.803921568627452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433.66</v>
      </c>
      <c r="D84" s="19">
        <v>338</v>
      </c>
      <c r="E84" s="19">
        <v>393</v>
      </c>
      <c r="F84" s="45">
        <f t="shared" si="8"/>
        <v>0.9062399114513674</v>
      </c>
      <c r="G84" s="19"/>
      <c r="H84" s="45">
        <f t="shared" si="12"/>
        <v>0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3"/>
        <v>#DIV/0!</v>
      </c>
      <c r="V84" s="30">
        <f t="shared" si="9"/>
        <v>137.54999999999998</v>
      </c>
      <c r="W84" s="18">
        <f t="shared" si="10"/>
        <v>35</v>
      </c>
      <c r="X84" s="19">
        <v>0</v>
      </c>
      <c r="Y84" s="18">
        <f t="shared" si="11"/>
        <v>0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341.7</v>
      </c>
      <c r="D85" s="19">
        <v>0</v>
      </c>
      <c r="E85" s="19">
        <v>682</v>
      </c>
      <c r="F85" s="45">
        <f t="shared" si="8"/>
        <v>1.9959028387474393</v>
      </c>
      <c r="G85" s="19"/>
      <c r="H85" s="45" t="e">
        <f t="shared" si="12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3"/>
        <v>#DIV/0!</v>
      </c>
      <c r="V85" s="30">
        <f t="shared" si="9"/>
        <v>238.7</v>
      </c>
      <c r="W85" s="18">
        <f t="shared" si="10"/>
        <v>35</v>
      </c>
      <c r="X85" s="19">
        <v>0</v>
      </c>
      <c r="Y85" s="18">
        <f t="shared" si="11"/>
        <v>0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530.4</v>
      </c>
      <c r="D86" s="19">
        <v>410</v>
      </c>
      <c r="E86" s="19">
        <v>903</v>
      </c>
      <c r="F86" s="45">
        <f t="shared" si="8"/>
        <v>1.7024886877828056</v>
      </c>
      <c r="G86" s="19"/>
      <c r="H86" s="45">
        <f t="shared" si="12"/>
        <v>0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3"/>
        <v>#DIV/0!</v>
      </c>
      <c r="V86" s="30">
        <f t="shared" si="9"/>
        <v>316.04999999999995</v>
      </c>
      <c r="W86" s="18">
        <f t="shared" si="10"/>
        <v>34.999999999999993</v>
      </c>
      <c r="X86" s="19">
        <v>100</v>
      </c>
      <c r="Y86" s="18">
        <f t="shared" si="11"/>
        <v>11.074197120708748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334.45300000000003</v>
      </c>
      <c r="D87" s="19">
        <v>2623</v>
      </c>
      <c r="E87" s="19">
        <v>316</v>
      </c>
      <c r="F87" s="45">
        <f t="shared" si="8"/>
        <v>0.94482632836302849</v>
      </c>
      <c r="G87" s="19"/>
      <c r="H87" s="45">
        <f t="shared" si="12"/>
        <v>0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3"/>
        <v>#DIV/0!</v>
      </c>
      <c r="V87" s="30">
        <f t="shared" si="9"/>
        <v>110.6</v>
      </c>
      <c r="W87" s="18">
        <f t="shared" si="10"/>
        <v>35</v>
      </c>
      <c r="X87" s="19">
        <v>110</v>
      </c>
      <c r="Y87" s="18">
        <f t="shared" si="11"/>
        <v>34.810126582278485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>
        <v>63</v>
      </c>
      <c r="F88" s="45">
        <f t="shared" si="8"/>
        <v>1.404525693902575</v>
      </c>
      <c r="G88" s="19"/>
      <c r="H88" s="45" t="e">
        <f t="shared" si="12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3"/>
        <v>#DIV/0!</v>
      </c>
      <c r="V88" s="30">
        <f t="shared" si="9"/>
        <v>22.049999999999997</v>
      </c>
      <c r="W88" s="18">
        <f t="shared" si="10"/>
        <v>35</v>
      </c>
      <c r="X88" s="19">
        <v>21</v>
      </c>
      <c r="Y88" s="18">
        <f t="shared" si="11"/>
        <v>33.333333333333329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1473.2689999999998</v>
      </c>
      <c r="D89" s="19"/>
      <c r="E89" s="19">
        <v>1471</v>
      </c>
      <c r="F89" s="45">
        <f t="shared" si="8"/>
        <v>0.9984598875018752</v>
      </c>
      <c r="G89" s="19"/>
      <c r="H89" s="45" t="e">
        <f t="shared" si="12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3"/>
        <v>#DIV/0!</v>
      </c>
      <c r="V89" s="30">
        <f t="shared" si="9"/>
        <v>514.85</v>
      </c>
      <c r="W89" s="18">
        <f t="shared" si="10"/>
        <v>35</v>
      </c>
      <c r="X89" s="19">
        <v>514</v>
      </c>
      <c r="Y89" s="18">
        <f t="shared" si="11"/>
        <v>34.942216179469746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320.30199999999996</v>
      </c>
      <c r="D90" s="19"/>
      <c r="E90" s="19">
        <v>811</v>
      </c>
      <c r="F90" s="45">
        <f t="shared" si="8"/>
        <v>2.5319854387421872</v>
      </c>
      <c r="G90" s="19"/>
      <c r="H90" s="45" t="e">
        <f t="shared" si="12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3"/>
        <v>#DIV/0!</v>
      </c>
      <c r="V90" s="30">
        <f t="shared" si="9"/>
        <v>283.84999999999997</v>
      </c>
      <c r="W90" s="18">
        <f t="shared" si="10"/>
        <v>35</v>
      </c>
      <c r="X90" s="19">
        <v>283</v>
      </c>
      <c r="Y90" s="18">
        <f t="shared" si="11"/>
        <v>34.895191122071516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>
        <v>349</v>
      </c>
      <c r="F91" s="45">
        <f t="shared" si="8"/>
        <v>0.96870177308507921</v>
      </c>
      <c r="G91" s="19"/>
      <c r="H91" s="45" t="e">
        <f t="shared" si="12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3"/>
        <v>#DIV/0!</v>
      </c>
      <c r="V91" s="30">
        <f t="shared" si="9"/>
        <v>122.14999999999999</v>
      </c>
      <c r="W91" s="18">
        <f t="shared" si="10"/>
        <v>35</v>
      </c>
      <c r="X91" s="19">
        <v>122</v>
      </c>
      <c r="Y91" s="18">
        <f t="shared" si="11"/>
        <v>34.957020057306593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49.953000000000003</v>
      </c>
      <c r="D92" s="19"/>
      <c r="E92" s="19">
        <v>51</v>
      </c>
      <c r="F92" s="45">
        <f t="shared" si="8"/>
        <v>1.0209597021199928</v>
      </c>
      <c r="G92" s="19"/>
      <c r="H92" s="45" t="e">
        <f t="shared" si="12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3"/>
        <v>#DIV/0!</v>
      </c>
      <c r="V92" s="30">
        <f t="shared" si="9"/>
        <v>17.849999999999998</v>
      </c>
      <c r="W92" s="18">
        <f t="shared" si="10"/>
        <v>35</v>
      </c>
      <c r="X92" s="19">
        <v>17</v>
      </c>
      <c r="Y92" s="18">
        <f t="shared" si="11"/>
        <v>33.333333333333329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81.98899999999999</v>
      </c>
      <c r="D93" s="19"/>
      <c r="E93" s="19">
        <v>109</v>
      </c>
      <c r="F93" s="45">
        <f t="shared" si="8"/>
        <v>1.3294466330849262</v>
      </c>
      <c r="G93" s="19"/>
      <c r="H93" s="45" t="e">
        <f t="shared" si="12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3"/>
        <v>#DIV/0!</v>
      </c>
      <c r="V93" s="30">
        <f t="shared" si="9"/>
        <v>38.15</v>
      </c>
      <c r="W93" s="18">
        <f t="shared" si="10"/>
        <v>35</v>
      </c>
      <c r="X93" s="19">
        <v>38</v>
      </c>
      <c r="Y93" s="18">
        <f t="shared" si="11"/>
        <v>34.862385321100916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38.280999999999999</v>
      </c>
      <c r="D94" s="19"/>
      <c r="E94" s="19">
        <v>58</v>
      </c>
      <c r="F94" s="45">
        <f t="shared" si="8"/>
        <v>1.5151119354248845</v>
      </c>
      <c r="G94" s="19"/>
      <c r="H94" s="45" t="e">
        <f t="shared" si="12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3"/>
        <v>#DIV/0!</v>
      </c>
      <c r="V94" s="30">
        <f t="shared" si="9"/>
        <v>20.299999999999997</v>
      </c>
      <c r="W94" s="18">
        <f t="shared" si="10"/>
        <v>35</v>
      </c>
      <c r="X94" s="19">
        <v>20</v>
      </c>
      <c r="Y94" s="18">
        <f t="shared" si="11"/>
        <v>34.482758620689658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14148.174999999997</v>
      </c>
      <c r="D95" s="29">
        <f>SUM(D37:D94)</f>
        <v>23157</v>
      </c>
      <c r="E95" s="29">
        <f>SUM(E37:E94)</f>
        <v>26646</v>
      </c>
      <c r="F95" s="46">
        <f>E95/C95</f>
        <v>1.883352446516954</v>
      </c>
      <c r="G95" s="91">
        <f>SUM(G37:G94)</f>
        <v>0</v>
      </c>
      <c r="H95" s="46">
        <f t="shared" si="12"/>
        <v>0</v>
      </c>
      <c r="I95" s="91">
        <f t="shared" ref="I95:T95" si="14">SUM(I37:I94)</f>
        <v>0</v>
      </c>
      <c r="J95" s="91">
        <f t="shared" si="14"/>
        <v>0</v>
      </c>
      <c r="K95" s="91">
        <f t="shared" si="14"/>
        <v>0</v>
      </c>
      <c r="L95" s="91">
        <f t="shared" si="14"/>
        <v>0</v>
      </c>
      <c r="M95" s="91">
        <f t="shared" si="14"/>
        <v>0</v>
      </c>
      <c r="N95" s="91">
        <f t="shared" si="14"/>
        <v>0</v>
      </c>
      <c r="O95" s="29">
        <f t="shared" si="14"/>
        <v>0</v>
      </c>
      <c r="P95" s="29">
        <f t="shared" si="14"/>
        <v>0</v>
      </c>
      <c r="Q95" s="29">
        <f t="shared" si="14"/>
        <v>0</v>
      </c>
      <c r="R95" s="29">
        <f t="shared" si="14"/>
        <v>0</v>
      </c>
      <c r="S95" s="29">
        <f t="shared" si="14"/>
        <v>0</v>
      </c>
      <c r="T95" s="29">
        <f t="shared" si="14"/>
        <v>0</v>
      </c>
      <c r="U95" s="47" t="e">
        <f t="shared" si="13"/>
        <v>#DIV/0!</v>
      </c>
      <c r="V95" s="109">
        <f>SUM(V37:V94)</f>
        <v>9326.0999999999985</v>
      </c>
      <c r="W95" s="88">
        <f>V95/E95*100</f>
        <v>34.999999999999993</v>
      </c>
      <c r="X95" s="29">
        <f>SUM(X37:X94)</f>
        <v>8546</v>
      </c>
      <c r="Y95" s="88">
        <f>X95/E95*100</f>
        <v>32.072356075958872</v>
      </c>
      <c r="Z95" s="29">
        <f t="shared" ref="Z95:AD95" si="15">SUM(Z37:Z94)</f>
        <v>0</v>
      </c>
      <c r="AA95" s="29">
        <f t="shared" si="15"/>
        <v>0</v>
      </c>
      <c r="AB95" s="29">
        <f t="shared" si="15"/>
        <v>0</v>
      </c>
      <c r="AC95" s="29">
        <f t="shared" si="15"/>
        <v>0</v>
      </c>
      <c r="AD95" s="29">
        <f t="shared" si="15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>
        <v>0</v>
      </c>
      <c r="D97" s="19">
        <v>0</v>
      </c>
      <c r="E97" s="19">
        <v>0</v>
      </c>
      <c r="F97" s="45" t="e">
        <f t="shared" ref="F97:F104" si="16">E97/C97</f>
        <v>#DIV/0!</v>
      </c>
      <c r="G97" s="31"/>
      <c r="H97" s="45" t="e">
        <f t="shared" ref="H97:H104" si="17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>
        <f t="shared" ref="V97:V103" si="18">E97*0.35</f>
        <v>0</v>
      </c>
      <c r="W97" s="18" t="e">
        <f t="shared" ref="W97:W104" si="19">V97/E97*100</f>
        <v>#DIV/0!</v>
      </c>
      <c r="X97" s="19">
        <v>0</v>
      </c>
      <c r="Y97" s="18" t="e">
        <f t="shared" ref="Y97:Y104" si="20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>
        <v>0</v>
      </c>
      <c r="D98" s="19">
        <v>0</v>
      </c>
      <c r="E98" s="19">
        <v>0</v>
      </c>
      <c r="F98" s="45" t="e">
        <f t="shared" si="16"/>
        <v>#DIV/0!</v>
      </c>
      <c r="G98" s="31"/>
      <c r="H98" s="45" t="e">
        <f t="shared" si="17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>
        <f t="shared" si="18"/>
        <v>0</v>
      </c>
      <c r="W98" s="18" t="e">
        <f t="shared" si="19"/>
        <v>#DIV/0!</v>
      </c>
      <c r="X98" s="19">
        <v>0</v>
      </c>
      <c r="Y98" s="18" t="e">
        <f t="shared" si="20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>
        <v>0</v>
      </c>
      <c r="D99" s="19">
        <v>0</v>
      </c>
      <c r="E99" s="19">
        <v>0</v>
      </c>
      <c r="F99" s="45" t="e">
        <f t="shared" si="16"/>
        <v>#DIV/0!</v>
      </c>
      <c r="G99" s="31"/>
      <c r="H99" s="45" t="e">
        <f t="shared" si="17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>
        <f t="shared" si="18"/>
        <v>0</v>
      </c>
      <c r="W99" s="18" t="e">
        <f t="shared" si="19"/>
        <v>#DIV/0!</v>
      </c>
      <c r="X99" s="19">
        <v>0</v>
      </c>
      <c r="Y99" s="18" t="e">
        <f t="shared" si="20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>
        <v>1611.1999999999998</v>
      </c>
      <c r="D100" s="19">
        <v>0</v>
      </c>
      <c r="E100" s="19">
        <v>60</v>
      </c>
      <c r="F100" s="45">
        <f t="shared" si="16"/>
        <v>3.7239324726911625E-2</v>
      </c>
      <c r="G100" s="31"/>
      <c r="H100" s="45" t="e">
        <f t="shared" si="17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21">O100/G100*100</f>
        <v>#DIV/0!</v>
      </c>
      <c r="V100" s="19">
        <f t="shared" si="18"/>
        <v>21</v>
      </c>
      <c r="W100" s="18">
        <f t="shared" si="19"/>
        <v>35</v>
      </c>
      <c r="X100" s="19">
        <v>0</v>
      </c>
      <c r="Y100" s="18">
        <f t="shared" si="20"/>
        <v>0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>
        <v>0</v>
      </c>
      <c r="D101" s="19">
        <v>0</v>
      </c>
      <c r="E101" s="19">
        <v>0</v>
      </c>
      <c r="F101" s="45" t="e">
        <f t="shared" si="16"/>
        <v>#DIV/0!</v>
      </c>
      <c r="G101" s="31"/>
      <c r="H101" s="45" t="e">
        <f t="shared" si="17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21"/>
        <v>#DIV/0!</v>
      </c>
      <c r="V101" s="19">
        <f t="shared" si="18"/>
        <v>0</v>
      </c>
      <c r="W101" s="18" t="e">
        <f t="shared" si="19"/>
        <v>#DIV/0!</v>
      </c>
      <c r="X101" s="19">
        <v>0</v>
      </c>
      <c r="Y101" s="18" t="e">
        <f t="shared" si="20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>
        <v>3894</v>
      </c>
      <c r="D102" s="19">
        <v>0</v>
      </c>
      <c r="E102" s="19">
        <v>339</v>
      </c>
      <c r="F102" s="45">
        <f t="shared" si="16"/>
        <v>8.705701078582434E-2</v>
      </c>
      <c r="G102" s="31"/>
      <c r="H102" s="45" t="e">
        <f t="shared" si="17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30">
        <f t="shared" si="18"/>
        <v>118.64999999999999</v>
      </c>
      <c r="W102" s="18">
        <f t="shared" si="19"/>
        <v>35</v>
      </c>
      <c r="X102" s="19">
        <v>50</v>
      </c>
      <c r="Y102" s="18">
        <f t="shared" si="20"/>
        <v>14.749262536873156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>
        <v>0</v>
      </c>
      <c r="D103" s="19">
        <v>0</v>
      </c>
      <c r="E103" s="19">
        <v>0</v>
      </c>
      <c r="F103" s="45" t="e">
        <f t="shared" si="16"/>
        <v>#DIV/0!</v>
      </c>
      <c r="G103" s="31"/>
      <c r="H103" s="45" t="e">
        <f t="shared" si="17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30">
        <f t="shared" si="18"/>
        <v>0</v>
      </c>
      <c r="W103" s="18" t="e">
        <f t="shared" si="19"/>
        <v>#DIV/0!</v>
      </c>
      <c r="X103" s="19">
        <v>0</v>
      </c>
      <c r="Y103" s="18" t="e">
        <f t="shared" si="20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5505.2</v>
      </c>
      <c r="D104" s="62">
        <f t="shared" ref="D104:E104" si="22">D97+D98+D99+D100+D101+D102+D103</f>
        <v>0</v>
      </c>
      <c r="E104" s="62">
        <f t="shared" si="22"/>
        <v>399</v>
      </c>
      <c r="F104" s="45">
        <f t="shared" si="16"/>
        <v>7.2476930901692951E-2</v>
      </c>
      <c r="G104" s="31">
        <f>G97+G98+G99+G100+G101+G102+G103</f>
        <v>0</v>
      </c>
      <c r="H104" s="45" t="e">
        <f t="shared" si="17"/>
        <v>#DIV/0!</v>
      </c>
      <c r="I104" s="31">
        <f t="shared" ref="I104:T104" si="23">I97+I98+I99+I100+I101+I102+I103</f>
        <v>0</v>
      </c>
      <c r="J104" s="31">
        <f t="shared" si="23"/>
        <v>0</v>
      </c>
      <c r="K104" s="31">
        <f t="shared" si="23"/>
        <v>0</v>
      </c>
      <c r="L104" s="31">
        <f t="shared" si="23"/>
        <v>0</v>
      </c>
      <c r="M104" s="31">
        <f t="shared" si="23"/>
        <v>0</v>
      </c>
      <c r="N104" s="31">
        <f t="shared" si="23"/>
        <v>0</v>
      </c>
      <c r="O104" s="19">
        <f t="shared" si="23"/>
        <v>0</v>
      </c>
      <c r="P104" s="19">
        <f t="shared" si="23"/>
        <v>0</v>
      </c>
      <c r="Q104" s="19">
        <f t="shared" si="23"/>
        <v>0</v>
      </c>
      <c r="R104" s="19">
        <f t="shared" si="23"/>
        <v>0</v>
      </c>
      <c r="S104" s="19">
        <f t="shared" si="23"/>
        <v>0</v>
      </c>
      <c r="T104" s="19">
        <f t="shared" si="23"/>
        <v>0</v>
      </c>
      <c r="U104" s="54" t="e">
        <f>O104/G104*100</f>
        <v>#DIV/0!</v>
      </c>
      <c r="V104" s="30">
        <f>V97+V98+V99+V100+V101+V102+V103</f>
        <v>139.64999999999998</v>
      </c>
      <c r="W104" s="18">
        <f t="shared" si="19"/>
        <v>34.999999999999993</v>
      </c>
      <c r="X104" s="19">
        <f>X97+X98+X99+X100+X101+X102+X103</f>
        <v>50</v>
      </c>
      <c r="Y104" s="18">
        <f t="shared" si="20"/>
        <v>12.531328320802004</v>
      </c>
      <c r="Z104" s="19">
        <f t="shared" ref="Z104:AE104" si="24">Z97+Z98+Z99+Z100+Z101+Z102+Z103</f>
        <v>0</v>
      </c>
      <c r="AA104" s="19">
        <f t="shared" si="24"/>
        <v>0</v>
      </c>
      <c r="AB104" s="19">
        <f t="shared" si="24"/>
        <v>0</v>
      </c>
      <c r="AC104" s="19">
        <f t="shared" si="24"/>
        <v>0</v>
      </c>
      <c r="AD104" s="19">
        <f t="shared" si="24"/>
        <v>0</v>
      </c>
      <c r="AE104" s="19">
        <f t="shared" si="24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76.77000000000001</v>
      </c>
      <c r="D106" s="19">
        <v>92</v>
      </c>
      <c r="E106" s="19">
        <v>94</v>
      </c>
      <c r="F106" s="45">
        <f t="shared" ref="F106:F116" si="25">E106/C106</f>
        <v>1.2244366288914939</v>
      </c>
      <c r="G106" s="31"/>
      <c r="H106" s="45">
        <f t="shared" ref="H106:H217" si="26">G106/D106*100</f>
        <v>0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7">O106/G106*100</f>
        <v>#DIV/0!</v>
      </c>
      <c r="V106" s="30">
        <f t="shared" ref="V106:V115" si="28">E106*0.35</f>
        <v>32.9</v>
      </c>
      <c r="W106" s="18">
        <f t="shared" ref="W106:W116" si="29">V106/E106*100</f>
        <v>35</v>
      </c>
      <c r="X106" s="19">
        <v>0</v>
      </c>
      <c r="Y106" s="18">
        <f t="shared" ref="Y106:Y116" si="30">X106/E106*100</f>
        <v>0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>
        <v>1478</v>
      </c>
      <c r="E107" s="19">
        <v>1422</v>
      </c>
      <c r="F107" s="45">
        <f t="shared" si="25"/>
        <v>2.2866883221303835</v>
      </c>
      <c r="G107" s="31"/>
      <c r="H107" s="45">
        <f t="shared" si="26"/>
        <v>0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7"/>
        <v>#DIV/0!</v>
      </c>
      <c r="V107" s="30">
        <f t="shared" si="28"/>
        <v>497.7</v>
      </c>
      <c r="W107" s="18">
        <f t="shared" si="29"/>
        <v>35</v>
      </c>
      <c r="X107" s="19">
        <v>491</v>
      </c>
      <c r="Y107" s="18">
        <f t="shared" si="30"/>
        <v>34.528832630098456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>
        <v>425</v>
      </c>
      <c r="E108" s="19">
        <v>1155</v>
      </c>
      <c r="F108" s="45">
        <f t="shared" si="25"/>
        <v>15.145554681353264</v>
      </c>
      <c r="G108" s="31"/>
      <c r="H108" s="45">
        <f t="shared" si="26"/>
        <v>0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7"/>
        <v>#DIV/0!</v>
      </c>
      <c r="V108" s="30">
        <f t="shared" si="28"/>
        <v>404.25</v>
      </c>
      <c r="W108" s="18">
        <f t="shared" si="29"/>
        <v>35</v>
      </c>
      <c r="X108" s="19">
        <v>97</v>
      </c>
      <c r="Y108" s="18">
        <f t="shared" si="30"/>
        <v>8.3982683982683977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87.37</v>
      </c>
      <c r="D109" s="19">
        <v>74</v>
      </c>
      <c r="E109" s="19">
        <v>110</v>
      </c>
      <c r="F109" s="45">
        <f t="shared" si="25"/>
        <v>1.2590133913242532</v>
      </c>
      <c r="G109" s="31"/>
      <c r="H109" s="45">
        <f t="shared" si="26"/>
        <v>0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7"/>
        <v>#DIV/0!</v>
      </c>
      <c r="V109" s="30">
        <f t="shared" si="28"/>
        <v>38.5</v>
      </c>
      <c r="W109" s="18">
        <f t="shared" si="29"/>
        <v>35</v>
      </c>
      <c r="X109" s="19">
        <v>38</v>
      </c>
      <c r="Y109" s="18">
        <f t="shared" si="30"/>
        <v>34.545454545454547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>
        <v>436</v>
      </c>
      <c r="E110" s="19">
        <v>355</v>
      </c>
      <c r="F110" s="45">
        <f t="shared" si="25"/>
        <v>1.3948919449901769</v>
      </c>
      <c r="G110" s="31"/>
      <c r="H110" s="45">
        <f t="shared" si="26"/>
        <v>0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7"/>
        <v>#DIV/0!</v>
      </c>
      <c r="V110" s="30">
        <f t="shared" si="28"/>
        <v>124.24999999999999</v>
      </c>
      <c r="W110" s="18">
        <f t="shared" si="29"/>
        <v>35</v>
      </c>
      <c r="X110" s="19">
        <v>30</v>
      </c>
      <c r="Y110" s="18">
        <f t="shared" si="30"/>
        <v>8.4507042253521121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>
        <v>62</v>
      </c>
      <c r="E111" s="19">
        <v>27</v>
      </c>
      <c r="F111" s="45">
        <f t="shared" si="25"/>
        <v>0.36877688998156116</v>
      </c>
      <c r="G111" s="31"/>
      <c r="H111" s="45">
        <f t="shared" si="26"/>
        <v>0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7"/>
        <v>#DIV/0!</v>
      </c>
      <c r="V111" s="30">
        <f t="shared" si="28"/>
        <v>9.4499999999999993</v>
      </c>
      <c r="W111" s="18">
        <f t="shared" si="29"/>
        <v>35</v>
      </c>
      <c r="X111" s="19">
        <v>9</v>
      </c>
      <c r="Y111" s="18">
        <f t="shared" si="30"/>
        <v>33.333333333333329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>
        <v>95</v>
      </c>
      <c r="E112" s="19">
        <v>0</v>
      </c>
      <c r="F112" s="45" t="e">
        <f t="shared" si="25"/>
        <v>#DIV/0!</v>
      </c>
      <c r="G112" s="31"/>
      <c r="H112" s="45">
        <f t="shared" si="26"/>
        <v>0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7"/>
        <v>#DIV/0!</v>
      </c>
      <c r="V112" s="30">
        <f t="shared" si="28"/>
        <v>0</v>
      </c>
      <c r="W112" s="18" t="e">
        <f t="shared" si="29"/>
        <v>#DIV/0!</v>
      </c>
      <c r="X112" s="19">
        <v>0</v>
      </c>
      <c r="Y112" s="18" t="e">
        <f t="shared" si="30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699.54</v>
      </c>
      <c r="D113" s="19">
        <v>213</v>
      </c>
      <c r="E113" s="19">
        <v>188</v>
      </c>
      <c r="F113" s="45">
        <f t="shared" si="25"/>
        <v>0.26874803442262057</v>
      </c>
      <c r="G113" s="31"/>
      <c r="H113" s="45">
        <f t="shared" si="26"/>
        <v>0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7"/>
        <v>#DIV/0!</v>
      </c>
      <c r="V113" s="30">
        <f t="shared" si="28"/>
        <v>65.8</v>
      </c>
      <c r="W113" s="18">
        <f t="shared" si="29"/>
        <v>35</v>
      </c>
      <c r="X113" s="19">
        <v>40</v>
      </c>
      <c r="Y113" s="18">
        <f t="shared" si="30"/>
        <v>21.276595744680851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>
        <v>355</v>
      </c>
      <c r="E114" s="19">
        <v>380</v>
      </c>
      <c r="F114" s="45">
        <f t="shared" si="25"/>
        <v>0.45150481803167664</v>
      </c>
      <c r="G114" s="31"/>
      <c r="H114" s="45">
        <f t="shared" si="26"/>
        <v>0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7"/>
        <v>#DIV/0!</v>
      </c>
      <c r="V114" s="30">
        <f t="shared" si="28"/>
        <v>133</v>
      </c>
      <c r="W114" s="18">
        <f t="shared" si="29"/>
        <v>35</v>
      </c>
      <c r="X114" s="19">
        <v>133</v>
      </c>
      <c r="Y114" s="18">
        <f t="shared" si="30"/>
        <v>35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>
        <v>6</v>
      </c>
      <c r="F115" s="45">
        <f t="shared" si="25"/>
        <v>0.46776331176424729</v>
      </c>
      <c r="G115" s="31"/>
      <c r="H115" s="45" t="e">
        <f t="shared" si="26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7"/>
        <v>#DIV/0!</v>
      </c>
      <c r="V115" s="30">
        <f t="shared" si="28"/>
        <v>2.0999999999999996</v>
      </c>
      <c r="W115" s="18">
        <f t="shared" si="29"/>
        <v>34.999999999999993</v>
      </c>
      <c r="X115" s="19">
        <v>2</v>
      </c>
      <c r="Y115" s="18">
        <f t="shared" si="30"/>
        <v>33.333333333333329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2743.9719999999998</v>
      </c>
      <c r="D116" s="29">
        <f t="shared" ref="D116:G116" si="31">D106+D107+D108+D109+D110+D111+D112+D113+D114+D115</f>
        <v>3230</v>
      </c>
      <c r="E116" s="29">
        <f t="shared" si="31"/>
        <v>3737</v>
      </c>
      <c r="F116" s="45">
        <f t="shared" si="25"/>
        <v>1.3618943633535621</v>
      </c>
      <c r="G116" s="91">
        <f t="shared" si="31"/>
        <v>0</v>
      </c>
      <c r="H116" s="45">
        <f t="shared" si="26"/>
        <v>0</v>
      </c>
      <c r="I116" s="91">
        <f t="shared" ref="I116:T116" si="32">I106+I107+I108+I109+I110+I111+I112+I113+I114+I115</f>
        <v>0</v>
      </c>
      <c r="J116" s="91">
        <f t="shared" si="32"/>
        <v>0</v>
      </c>
      <c r="K116" s="91">
        <f t="shared" si="32"/>
        <v>0</v>
      </c>
      <c r="L116" s="91">
        <f t="shared" si="32"/>
        <v>0</v>
      </c>
      <c r="M116" s="91">
        <f t="shared" si="32"/>
        <v>0</v>
      </c>
      <c r="N116" s="91">
        <f t="shared" si="32"/>
        <v>0</v>
      </c>
      <c r="O116" s="29">
        <f t="shared" si="32"/>
        <v>0</v>
      </c>
      <c r="P116" s="29">
        <f t="shared" si="32"/>
        <v>0</v>
      </c>
      <c r="Q116" s="29">
        <f t="shared" si="32"/>
        <v>0</v>
      </c>
      <c r="R116" s="29">
        <f t="shared" si="32"/>
        <v>0</v>
      </c>
      <c r="S116" s="29">
        <f t="shared" si="32"/>
        <v>0</v>
      </c>
      <c r="T116" s="29">
        <f t="shared" si="32"/>
        <v>0</v>
      </c>
      <c r="U116" s="54" t="e">
        <f t="shared" si="27"/>
        <v>#DIV/0!</v>
      </c>
      <c r="V116" s="109">
        <f t="shared" ref="V116" si="33">V106+V107+V108+V109+V110+V111+V112+V113+V114+V115</f>
        <v>1307.9499999999998</v>
      </c>
      <c r="W116" s="18">
        <f t="shared" si="29"/>
        <v>35</v>
      </c>
      <c r="X116" s="29">
        <f t="shared" ref="X116" si="34">X106+X107+X108+X109+X110+X111+X112+X113+X114+X115</f>
        <v>840</v>
      </c>
      <c r="Y116" s="18">
        <f t="shared" si="30"/>
        <v>22.477923468022478</v>
      </c>
      <c r="Z116" s="29">
        <f t="shared" ref="Z116:AE116" si="35">Z106+Z107+Z108+Z109+Z110+Z111+Z112+Z113+Z114+Z115</f>
        <v>0</v>
      </c>
      <c r="AA116" s="29">
        <f t="shared" si="35"/>
        <v>0</v>
      </c>
      <c r="AB116" s="29">
        <f t="shared" si="35"/>
        <v>0</v>
      </c>
      <c r="AC116" s="29">
        <f t="shared" si="35"/>
        <v>0</v>
      </c>
      <c r="AD116" s="29">
        <f t="shared" si="35"/>
        <v>0</v>
      </c>
      <c r="AE116" s="29">
        <f t="shared" si="35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>
        <v>0</v>
      </c>
      <c r="D118" s="62">
        <v>0</v>
      </c>
      <c r="E118" s="62">
        <v>0</v>
      </c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>
        <f t="shared" ref="V118:V137" si="36">E118*0.35</f>
        <v>0</v>
      </c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>
        <v>0</v>
      </c>
      <c r="D119" s="62">
        <v>0</v>
      </c>
      <c r="E119" s="62">
        <v>0</v>
      </c>
      <c r="F119" s="45" t="e">
        <f t="shared" ref="F119:F159" si="37">E119/C119</f>
        <v>#DIV/0!</v>
      </c>
      <c r="G119" s="31"/>
      <c r="H119" s="45" t="e">
        <f t="shared" ref="H119:H159" si="38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9">O119/G119*100</f>
        <v>#DIV/0!</v>
      </c>
      <c r="V119" s="19">
        <f t="shared" si="36"/>
        <v>0</v>
      </c>
      <c r="W119" s="18" t="e">
        <f t="shared" ref="W119:W138" si="40">V119/E119*100</f>
        <v>#DIV/0!</v>
      </c>
      <c r="X119" s="19"/>
      <c r="Y119" s="18" t="e">
        <f t="shared" ref="Y119:Y138" si="41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>
        <v>0</v>
      </c>
      <c r="D120" s="62">
        <v>0</v>
      </c>
      <c r="E120" s="62">
        <v>0</v>
      </c>
      <c r="F120" s="45" t="e">
        <f t="shared" si="37"/>
        <v>#DIV/0!</v>
      </c>
      <c r="G120" s="31"/>
      <c r="H120" s="45" t="e">
        <f t="shared" si="38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9"/>
        <v>#DIV/0!</v>
      </c>
      <c r="V120" s="19">
        <f t="shared" si="36"/>
        <v>0</v>
      </c>
      <c r="W120" s="18" t="e">
        <f t="shared" si="40"/>
        <v>#DIV/0!</v>
      </c>
      <c r="X120" s="19"/>
      <c r="Y120" s="18" t="e">
        <f t="shared" si="41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>
        <v>0</v>
      </c>
      <c r="D121" s="62">
        <v>0</v>
      </c>
      <c r="E121" s="62">
        <v>0</v>
      </c>
      <c r="F121" s="45" t="e">
        <f t="shared" si="37"/>
        <v>#DIV/0!</v>
      </c>
      <c r="G121" s="31"/>
      <c r="H121" s="45" t="e">
        <f t="shared" si="38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9"/>
        <v>#DIV/0!</v>
      </c>
      <c r="V121" s="19">
        <f t="shared" si="36"/>
        <v>0</v>
      </c>
      <c r="W121" s="18" t="e">
        <f t="shared" si="40"/>
        <v>#DIV/0!</v>
      </c>
      <c r="X121" s="19"/>
      <c r="Y121" s="18" t="e">
        <f t="shared" si="41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>
        <v>0</v>
      </c>
      <c r="D122" s="62">
        <v>0</v>
      </c>
      <c r="E122" s="62">
        <v>0</v>
      </c>
      <c r="F122" s="45" t="e">
        <f t="shared" si="37"/>
        <v>#DIV/0!</v>
      </c>
      <c r="G122" s="31"/>
      <c r="H122" s="45" t="e">
        <f t="shared" si="38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9"/>
        <v>#DIV/0!</v>
      </c>
      <c r="V122" s="19">
        <f t="shared" si="36"/>
        <v>0</v>
      </c>
      <c r="W122" s="18" t="e">
        <f t="shared" si="40"/>
        <v>#DIV/0!</v>
      </c>
      <c r="X122" s="19"/>
      <c r="Y122" s="18" t="e">
        <f t="shared" si="41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>
        <v>0</v>
      </c>
      <c r="D123" s="62">
        <v>0</v>
      </c>
      <c r="E123" s="62">
        <v>0</v>
      </c>
      <c r="F123" s="45" t="e">
        <f t="shared" si="37"/>
        <v>#DIV/0!</v>
      </c>
      <c r="G123" s="31"/>
      <c r="H123" s="45" t="e">
        <f t="shared" si="38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9"/>
        <v>#DIV/0!</v>
      </c>
      <c r="V123" s="19">
        <f t="shared" si="36"/>
        <v>0</v>
      </c>
      <c r="W123" s="18" t="e">
        <f t="shared" si="40"/>
        <v>#DIV/0!</v>
      </c>
      <c r="X123" s="19"/>
      <c r="Y123" s="18" t="e">
        <f t="shared" si="41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>
        <v>0</v>
      </c>
      <c r="D124" s="62">
        <v>0</v>
      </c>
      <c r="E124" s="62">
        <v>0</v>
      </c>
      <c r="F124" s="45" t="e">
        <f t="shared" si="37"/>
        <v>#DIV/0!</v>
      </c>
      <c r="G124" s="31"/>
      <c r="H124" s="45" t="e">
        <f t="shared" si="38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9"/>
        <v>#DIV/0!</v>
      </c>
      <c r="V124" s="19">
        <f t="shared" si="36"/>
        <v>0</v>
      </c>
      <c r="W124" s="18" t="e">
        <f t="shared" si="40"/>
        <v>#DIV/0!</v>
      </c>
      <c r="X124" s="19"/>
      <c r="Y124" s="18" t="e">
        <f t="shared" si="41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>
        <v>0</v>
      </c>
      <c r="D125" s="62">
        <v>0</v>
      </c>
      <c r="E125" s="62">
        <v>0</v>
      </c>
      <c r="F125" s="45" t="e">
        <f t="shared" si="37"/>
        <v>#DIV/0!</v>
      </c>
      <c r="G125" s="31"/>
      <c r="H125" s="45" t="e">
        <f t="shared" si="38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9"/>
        <v>#DIV/0!</v>
      </c>
      <c r="V125" s="19">
        <f t="shared" si="36"/>
        <v>0</v>
      </c>
      <c r="W125" s="18" t="e">
        <f t="shared" si="40"/>
        <v>#DIV/0!</v>
      </c>
      <c r="X125" s="19"/>
      <c r="Y125" s="18" t="e">
        <f t="shared" si="41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>
        <v>0</v>
      </c>
      <c r="D126" s="62">
        <v>0</v>
      </c>
      <c r="E126" s="62">
        <v>0</v>
      </c>
      <c r="F126" s="45" t="e">
        <f t="shared" si="37"/>
        <v>#DIV/0!</v>
      </c>
      <c r="G126" s="31"/>
      <c r="H126" s="45" t="e">
        <f t="shared" si="38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9"/>
        <v>#DIV/0!</v>
      </c>
      <c r="V126" s="19">
        <f t="shared" si="36"/>
        <v>0</v>
      </c>
      <c r="W126" s="18" t="e">
        <f t="shared" si="40"/>
        <v>#DIV/0!</v>
      </c>
      <c r="X126" s="19"/>
      <c r="Y126" s="18" t="e">
        <f t="shared" si="41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>
        <v>0</v>
      </c>
      <c r="D127" s="62">
        <v>0</v>
      </c>
      <c r="E127" s="62">
        <v>0</v>
      </c>
      <c r="F127" s="45" t="e">
        <f t="shared" si="37"/>
        <v>#DIV/0!</v>
      </c>
      <c r="G127" s="31"/>
      <c r="H127" s="45" t="e">
        <f t="shared" si="38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9"/>
        <v>#DIV/0!</v>
      </c>
      <c r="V127" s="19">
        <f t="shared" si="36"/>
        <v>0</v>
      </c>
      <c r="W127" s="18" t="e">
        <f t="shared" si="40"/>
        <v>#DIV/0!</v>
      </c>
      <c r="X127" s="19"/>
      <c r="Y127" s="18" t="e">
        <f t="shared" si="41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>
        <v>0</v>
      </c>
      <c r="D128" s="62">
        <v>0</v>
      </c>
      <c r="E128" s="62">
        <v>0</v>
      </c>
      <c r="F128" s="45" t="e">
        <f t="shared" si="37"/>
        <v>#DIV/0!</v>
      </c>
      <c r="G128" s="31"/>
      <c r="H128" s="45" t="e">
        <f t="shared" si="38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9"/>
        <v>#DIV/0!</v>
      </c>
      <c r="V128" s="19">
        <f t="shared" si="36"/>
        <v>0</v>
      </c>
      <c r="W128" s="18" t="e">
        <f t="shared" si="40"/>
        <v>#DIV/0!</v>
      </c>
      <c r="X128" s="19"/>
      <c r="Y128" s="18" t="e">
        <f t="shared" si="41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>
        <v>0</v>
      </c>
      <c r="D129" s="62">
        <v>0</v>
      </c>
      <c r="E129" s="62">
        <v>0</v>
      </c>
      <c r="F129" s="45" t="e">
        <f t="shared" si="37"/>
        <v>#DIV/0!</v>
      </c>
      <c r="G129" s="31"/>
      <c r="H129" s="45" t="e">
        <f t="shared" si="38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9"/>
        <v>#DIV/0!</v>
      </c>
      <c r="V129" s="19">
        <f t="shared" si="36"/>
        <v>0</v>
      </c>
      <c r="W129" s="18" t="e">
        <f t="shared" si="40"/>
        <v>#DIV/0!</v>
      </c>
      <c r="X129" s="19"/>
      <c r="Y129" s="18" t="e">
        <f t="shared" si="41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>
        <v>0</v>
      </c>
      <c r="D130" s="62">
        <v>0</v>
      </c>
      <c r="E130" s="62">
        <v>0</v>
      </c>
      <c r="F130" s="45" t="e">
        <f t="shared" si="37"/>
        <v>#DIV/0!</v>
      </c>
      <c r="G130" s="31"/>
      <c r="H130" s="45" t="e">
        <f t="shared" si="38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9"/>
        <v>#DIV/0!</v>
      </c>
      <c r="V130" s="19">
        <f t="shared" si="36"/>
        <v>0</v>
      </c>
      <c r="W130" s="18" t="e">
        <f t="shared" si="40"/>
        <v>#DIV/0!</v>
      </c>
      <c r="X130" s="19"/>
      <c r="Y130" s="18" t="e">
        <f t="shared" si="41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>
        <v>0</v>
      </c>
      <c r="D131" s="62">
        <v>0</v>
      </c>
      <c r="E131" s="62">
        <v>0</v>
      </c>
      <c r="F131" s="45" t="e">
        <f t="shared" si="37"/>
        <v>#DIV/0!</v>
      </c>
      <c r="G131" s="31"/>
      <c r="H131" s="45" t="e">
        <f t="shared" si="38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9"/>
        <v>#DIV/0!</v>
      </c>
      <c r="V131" s="19">
        <f t="shared" si="36"/>
        <v>0</v>
      </c>
      <c r="W131" s="18" t="e">
        <f t="shared" si="40"/>
        <v>#DIV/0!</v>
      </c>
      <c r="X131" s="19"/>
      <c r="Y131" s="18" t="e">
        <f t="shared" si="41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>
        <v>0</v>
      </c>
      <c r="D132" s="62">
        <v>0</v>
      </c>
      <c r="E132" s="62">
        <v>0</v>
      </c>
      <c r="F132" s="45" t="e">
        <f t="shared" si="37"/>
        <v>#DIV/0!</v>
      </c>
      <c r="G132" s="31"/>
      <c r="H132" s="45" t="e">
        <f t="shared" si="38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9"/>
        <v>#DIV/0!</v>
      </c>
      <c r="V132" s="19">
        <f t="shared" si="36"/>
        <v>0</v>
      </c>
      <c r="W132" s="18" t="e">
        <f t="shared" si="40"/>
        <v>#DIV/0!</v>
      </c>
      <c r="X132" s="19"/>
      <c r="Y132" s="18" t="e">
        <f t="shared" si="41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>
        <v>0</v>
      </c>
      <c r="D133" s="62">
        <v>0</v>
      </c>
      <c r="E133" s="62">
        <v>0</v>
      </c>
      <c r="F133" s="45" t="e">
        <f t="shared" si="37"/>
        <v>#DIV/0!</v>
      </c>
      <c r="G133" s="31"/>
      <c r="H133" s="45" t="e">
        <f t="shared" si="38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9"/>
        <v>#DIV/0!</v>
      </c>
      <c r="V133" s="19">
        <f t="shared" si="36"/>
        <v>0</v>
      </c>
      <c r="W133" s="18" t="e">
        <f t="shared" si="40"/>
        <v>#DIV/0!</v>
      </c>
      <c r="X133" s="19"/>
      <c r="Y133" s="18" t="e">
        <f t="shared" si="41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>
        <v>0</v>
      </c>
      <c r="D134" s="62">
        <v>0</v>
      </c>
      <c r="E134" s="62">
        <v>0</v>
      </c>
      <c r="F134" s="45" t="e">
        <f t="shared" si="37"/>
        <v>#DIV/0!</v>
      </c>
      <c r="G134" s="31"/>
      <c r="H134" s="45" t="e">
        <f t="shared" si="38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9"/>
        <v>#DIV/0!</v>
      </c>
      <c r="V134" s="19">
        <f t="shared" si="36"/>
        <v>0</v>
      </c>
      <c r="W134" s="18" t="e">
        <f t="shared" si="40"/>
        <v>#DIV/0!</v>
      </c>
      <c r="X134" s="19"/>
      <c r="Y134" s="18" t="e">
        <f t="shared" si="41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>
        <v>0</v>
      </c>
      <c r="D135" s="62">
        <v>0</v>
      </c>
      <c r="E135" s="62">
        <v>0</v>
      </c>
      <c r="F135" s="45" t="e">
        <f t="shared" si="37"/>
        <v>#DIV/0!</v>
      </c>
      <c r="G135" s="31"/>
      <c r="H135" s="45" t="e">
        <f t="shared" si="38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9"/>
        <v>#DIV/0!</v>
      </c>
      <c r="V135" s="19">
        <f t="shared" si="36"/>
        <v>0</v>
      </c>
      <c r="W135" s="18" t="e">
        <f t="shared" si="40"/>
        <v>#DIV/0!</v>
      </c>
      <c r="X135" s="19"/>
      <c r="Y135" s="18" t="e">
        <f t="shared" si="41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>
        <v>0</v>
      </c>
      <c r="D136" s="62">
        <v>0</v>
      </c>
      <c r="E136" s="62">
        <v>0</v>
      </c>
      <c r="F136" s="45" t="e">
        <f t="shared" si="37"/>
        <v>#DIV/0!</v>
      </c>
      <c r="G136" s="31"/>
      <c r="H136" s="45" t="e">
        <f t="shared" si="38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9"/>
        <v>#DIV/0!</v>
      </c>
      <c r="V136" s="19">
        <f t="shared" si="36"/>
        <v>0</v>
      </c>
      <c r="W136" s="18" t="e">
        <f t="shared" si="40"/>
        <v>#DIV/0!</v>
      </c>
      <c r="X136" s="19"/>
      <c r="Y136" s="18" t="e">
        <f t="shared" si="41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>
        <v>0</v>
      </c>
      <c r="D137" s="62">
        <v>0</v>
      </c>
      <c r="E137" s="62">
        <v>0</v>
      </c>
      <c r="F137" s="45" t="e">
        <f t="shared" si="37"/>
        <v>#DIV/0!</v>
      </c>
      <c r="G137" s="31"/>
      <c r="H137" s="45" t="e">
        <f t="shared" si="38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>
        <f t="shared" si="36"/>
        <v>0</v>
      </c>
      <c r="W137" s="18" t="e">
        <f t="shared" si="40"/>
        <v>#DIV/0!</v>
      </c>
      <c r="X137" s="19"/>
      <c r="Y137" s="18" t="e">
        <f t="shared" si="41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42">D118+D119+D120+D121+D122+D123+D124+D125+D126+D127+D128+D129+D130+D131+D132+D133+D134+D135+D136+D137</f>
        <v>0</v>
      </c>
      <c r="E138" s="62">
        <f t="shared" si="42"/>
        <v>0</v>
      </c>
      <c r="F138" s="45" t="e">
        <f t="shared" si="37"/>
        <v>#DIV/0!</v>
      </c>
      <c r="G138" s="31">
        <f>G118+G119+G120+G121+G122+G123+G124+G125+G126+G127+G128+G129+G130+G131+G132+G133+G134+G135+G136+G137</f>
        <v>0</v>
      </c>
      <c r="H138" s="45" t="e">
        <f t="shared" si="38"/>
        <v>#DIV/0!</v>
      </c>
      <c r="I138" s="63">
        <f t="shared" ref="I138:T138" si="43">I118+I119+I120+I121+I122+I123+I124+I125+I126+I127+I128+I129+I130+I131+I132+I133+I134+I135+I136+I137</f>
        <v>0</v>
      </c>
      <c r="J138" s="63">
        <f t="shared" si="43"/>
        <v>0</v>
      </c>
      <c r="K138" s="63">
        <f t="shared" si="43"/>
        <v>0</v>
      </c>
      <c r="L138" s="63">
        <f t="shared" si="43"/>
        <v>0</v>
      </c>
      <c r="M138" s="63">
        <f t="shared" si="43"/>
        <v>0</v>
      </c>
      <c r="N138" s="63">
        <f t="shared" si="43"/>
        <v>0</v>
      </c>
      <c r="O138" s="62">
        <f t="shared" si="43"/>
        <v>0</v>
      </c>
      <c r="P138" s="62">
        <f t="shared" si="43"/>
        <v>0</v>
      </c>
      <c r="Q138" s="62">
        <f t="shared" si="43"/>
        <v>0</v>
      </c>
      <c r="R138" s="62">
        <f t="shared" si="43"/>
        <v>0</v>
      </c>
      <c r="S138" s="62">
        <f t="shared" si="43"/>
        <v>0</v>
      </c>
      <c r="T138" s="62">
        <f t="shared" si="43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40"/>
        <v>#DIV/0!</v>
      </c>
      <c r="X138" s="19">
        <f>X118+X119+X120+X121+X122+X123+X124+X125+X126+X127+X128+X129+X130+X131+X132+X133+X134+X135+X136+X137</f>
        <v>0</v>
      </c>
      <c r="Y138" s="18" t="e">
        <f t="shared" si="41"/>
        <v>#DIV/0!</v>
      </c>
      <c r="Z138" s="19">
        <f t="shared" ref="Z138:AE138" si="44">Z118+Z119+Z120+Z121+Z122+Z123+Z124+Z125+Z126+Z127+Z128+Z129+Z130+Z131+Z132+Z133+Z134+Z135+Z136+Z137</f>
        <v>0</v>
      </c>
      <c r="AA138" s="19">
        <f t="shared" si="44"/>
        <v>0</v>
      </c>
      <c r="AB138" s="19">
        <f t="shared" si="44"/>
        <v>0</v>
      </c>
      <c r="AC138" s="19">
        <f t="shared" si="44"/>
        <v>0</v>
      </c>
      <c r="AD138" s="19">
        <f t="shared" si="44"/>
        <v>0</v>
      </c>
      <c r="AE138" s="19">
        <f t="shared" si="44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>
        <v>0</v>
      </c>
      <c r="D140" s="19">
        <v>0</v>
      </c>
      <c r="E140" s="19">
        <v>0</v>
      </c>
      <c r="F140" s="45" t="e">
        <f t="shared" si="37"/>
        <v>#DIV/0!</v>
      </c>
      <c r="G140" s="31"/>
      <c r="H140" s="45" t="e">
        <f t="shared" si="38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5">O140/G140*100</f>
        <v>#DIV/0!</v>
      </c>
      <c r="V140" s="19">
        <f t="shared" ref="V140:V158" si="46">E140*0.35</f>
        <v>0</v>
      </c>
      <c r="W140" s="18" t="e">
        <f t="shared" ref="W140:W159" si="47">V140/E140*100</f>
        <v>#DIV/0!</v>
      </c>
      <c r="X140" s="19">
        <v>0</v>
      </c>
      <c r="Y140" s="18" t="e">
        <f t="shared" ref="Y140:Y159" si="48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>
        <v>0</v>
      </c>
      <c r="D141" s="19">
        <v>0</v>
      </c>
      <c r="E141" s="19">
        <v>0</v>
      </c>
      <c r="F141" s="45" t="e">
        <f t="shared" si="37"/>
        <v>#DIV/0!</v>
      </c>
      <c r="G141" s="31"/>
      <c r="H141" s="45" t="e">
        <f t="shared" si="38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5"/>
        <v>#DIV/0!</v>
      </c>
      <c r="V141" s="19">
        <f t="shared" si="46"/>
        <v>0</v>
      </c>
      <c r="W141" s="18" t="e">
        <f t="shared" si="47"/>
        <v>#DIV/0!</v>
      </c>
      <c r="X141" s="19">
        <v>0</v>
      </c>
      <c r="Y141" s="18" t="e">
        <f t="shared" si="48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>
        <v>0</v>
      </c>
      <c r="D142" s="19">
        <v>0</v>
      </c>
      <c r="E142" s="19">
        <v>0</v>
      </c>
      <c r="F142" s="45" t="e">
        <f t="shared" si="37"/>
        <v>#DIV/0!</v>
      </c>
      <c r="G142" s="31"/>
      <c r="H142" s="45" t="e">
        <f t="shared" si="38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5"/>
        <v>#DIV/0!</v>
      </c>
      <c r="V142" s="19">
        <f t="shared" si="46"/>
        <v>0</v>
      </c>
      <c r="W142" s="18" t="e">
        <f t="shared" si="47"/>
        <v>#DIV/0!</v>
      </c>
      <c r="X142" s="19">
        <v>0</v>
      </c>
      <c r="Y142" s="18" t="e">
        <f t="shared" si="48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>
        <v>1916.1</v>
      </c>
      <c r="D143" s="19">
        <v>0</v>
      </c>
      <c r="E143" s="27">
        <v>760</v>
      </c>
      <c r="F143" s="45">
        <f t="shared" si="37"/>
        <v>0.3966390063149105</v>
      </c>
      <c r="G143" s="31"/>
      <c r="H143" s="45" t="e">
        <f t="shared" si="38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5"/>
        <v>#DIV/0!</v>
      </c>
      <c r="V143" s="18">
        <f t="shared" si="46"/>
        <v>266</v>
      </c>
      <c r="W143" s="18">
        <f t="shared" si="47"/>
        <v>35</v>
      </c>
      <c r="X143" s="19">
        <v>266</v>
      </c>
      <c r="Y143" s="18">
        <f t="shared" si="48"/>
        <v>35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>
        <v>0</v>
      </c>
      <c r="D144" s="19">
        <v>0</v>
      </c>
      <c r="E144" s="27">
        <v>0</v>
      </c>
      <c r="F144" s="45" t="e">
        <f t="shared" si="37"/>
        <v>#DIV/0!</v>
      </c>
      <c r="G144" s="31"/>
      <c r="H144" s="45" t="e">
        <f t="shared" si="38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5"/>
        <v>#DIV/0!</v>
      </c>
      <c r="V144" s="18">
        <f t="shared" si="46"/>
        <v>0</v>
      </c>
      <c r="W144" s="18" t="e">
        <f t="shared" si="47"/>
        <v>#DIV/0!</v>
      </c>
      <c r="X144" s="19">
        <v>0</v>
      </c>
      <c r="Y144" s="18" t="e">
        <f t="shared" si="48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>
        <v>1730.0000000000002</v>
      </c>
      <c r="D145" s="19">
        <v>0</v>
      </c>
      <c r="E145" s="27">
        <v>83</v>
      </c>
      <c r="F145" s="45">
        <f t="shared" si="37"/>
        <v>4.797687861271676E-2</v>
      </c>
      <c r="G145" s="31"/>
      <c r="H145" s="45" t="e">
        <f t="shared" si="38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5"/>
        <v>#DIV/0!</v>
      </c>
      <c r="V145" s="18">
        <f t="shared" si="46"/>
        <v>29.049999999999997</v>
      </c>
      <c r="W145" s="18">
        <f t="shared" si="47"/>
        <v>35</v>
      </c>
      <c r="X145" s="19">
        <v>0</v>
      </c>
      <c r="Y145" s="18">
        <f t="shared" si="48"/>
        <v>0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>
        <v>0</v>
      </c>
      <c r="D146" s="19">
        <v>0</v>
      </c>
      <c r="E146" s="19">
        <v>0</v>
      </c>
      <c r="F146" s="45" t="e">
        <f t="shared" si="37"/>
        <v>#DIV/0!</v>
      </c>
      <c r="G146" s="31"/>
      <c r="H146" s="45" t="e">
        <f t="shared" si="38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5"/>
        <v>#DIV/0!</v>
      </c>
      <c r="V146" s="19">
        <f t="shared" si="46"/>
        <v>0</v>
      </c>
      <c r="W146" s="18" t="e">
        <f t="shared" si="47"/>
        <v>#DIV/0!</v>
      </c>
      <c r="X146" s="19">
        <v>0</v>
      </c>
      <c r="Y146" s="18" t="e">
        <f t="shared" si="48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>
        <v>0</v>
      </c>
      <c r="D147" s="19">
        <v>0</v>
      </c>
      <c r="E147" s="19">
        <v>0</v>
      </c>
      <c r="F147" s="45" t="e">
        <f t="shared" si="37"/>
        <v>#DIV/0!</v>
      </c>
      <c r="G147" s="31"/>
      <c r="H147" s="45" t="e">
        <f t="shared" si="38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5"/>
        <v>#DIV/0!</v>
      </c>
      <c r="V147" s="19">
        <f t="shared" si="46"/>
        <v>0</v>
      </c>
      <c r="W147" s="18" t="e">
        <f t="shared" si="47"/>
        <v>#DIV/0!</v>
      </c>
      <c r="X147" s="19">
        <v>0</v>
      </c>
      <c r="Y147" s="18" t="e">
        <f t="shared" si="48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>
        <v>0</v>
      </c>
      <c r="D148" s="19">
        <v>0</v>
      </c>
      <c r="E148" s="19">
        <v>0</v>
      </c>
      <c r="F148" s="45" t="e">
        <f t="shared" si="37"/>
        <v>#DIV/0!</v>
      </c>
      <c r="G148" s="31"/>
      <c r="H148" s="45" t="e">
        <f t="shared" si="38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5"/>
        <v>#DIV/0!</v>
      </c>
      <c r="V148" s="19">
        <f t="shared" si="46"/>
        <v>0</v>
      </c>
      <c r="W148" s="18" t="e">
        <f t="shared" si="47"/>
        <v>#DIV/0!</v>
      </c>
      <c r="X148" s="19">
        <v>0</v>
      </c>
      <c r="Y148" s="18" t="e">
        <f t="shared" si="48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>
        <v>0</v>
      </c>
      <c r="D149" s="19">
        <v>0</v>
      </c>
      <c r="E149" s="19">
        <v>0</v>
      </c>
      <c r="F149" s="45" t="e">
        <f t="shared" si="37"/>
        <v>#DIV/0!</v>
      </c>
      <c r="G149" s="31"/>
      <c r="H149" s="45" t="e">
        <f t="shared" si="38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5"/>
        <v>#DIV/0!</v>
      </c>
      <c r="V149" s="19">
        <f t="shared" si="46"/>
        <v>0</v>
      </c>
      <c r="W149" s="18" t="e">
        <f t="shared" si="47"/>
        <v>#DIV/0!</v>
      </c>
      <c r="X149" s="19">
        <v>0</v>
      </c>
      <c r="Y149" s="18" t="e">
        <f t="shared" si="48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>
        <v>0</v>
      </c>
      <c r="D150" s="19">
        <v>0</v>
      </c>
      <c r="E150" s="19">
        <v>0</v>
      </c>
      <c r="F150" s="45" t="e">
        <f t="shared" si="37"/>
        <v>#DIV/0!</v>
      </c>
      <c r="G150" s="31"/>
      <c r="H150" s="45" t="e">
        <f t="shared" si="38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5"/>
        <v>#DIV/0!</v>
      </c>
      <c r="V150" s="19">
        <f t="shared" si="46"/>
        <v>0</v>
      </c>
      <c r="W150" s="18" t="e">
        <f t="shared" si="47"/>
        <v>#DIV/0!</v>
      </c>
      <c r="X150" s="19">
        <v>0</v>
      </c>
      <c r="Y150" s="18" t="e">
        <f t="shared" si="48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>
        <v>0</v>
      </c>
      <c r="D151" s="19">
        <v>0</v>
      </c>
      <c r="E151" s="19">
        <v>0</v>
      </c>
      <c r="F151" s="45" t="e">
        <f t="shared" si="37"/>
        <v>#DIV/0!</v>
      </c>
      <c r="G151" s="31"/>
      <c r="H151" s="45" t="e">
        <f t="shared" si="38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5"/>
        <v>#DIV/0!</v>
      </c>
      <c r="V151" s="19">
        <f t="shared" si="46"/>
        <v>0</v>
      </c>
      <c r="W151" s="18" t="e">
        <f t="shared" si="47"/>
        <v>#DIV/0!</v>
      </c>
      <c r="X151" s="19">
        <v>0</v>
      </c>
      <c r="Y151" s="18" t="e">
        <f t="shared" si="48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>
        <v>0</v>
      </c>
      <c r="D152" s="19">
        <v>0</v>
      </c>
      <c r="E152" s="19">
        <v>0</v>
      </c>
      <c r="F152" s="45" t="e">
        <f t="shared" si="37"/>
        <v>#DIV/0!</v>
      </c>
      <c r="G152" s="31"/>
      <c r="H152" s="45" t="e">
        <f t="shared" si="38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5"/>
        <v>#DIV/0!</v>
      </c>
      <c r="V152" s="19">
        <f t="shared" si="46"/>
        <v>0</v>
      </c>
      <c r="W152" s="18" t="e">
        <f t="shared" si="47"/>
        <v>#DIV/0!</v>
      </c>
      <c r="X152" s="19">
        <v>0</v>
      </c>
      <c r="Y152" s="18" t="e">
        <f t="shared" si="48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>
        <v>0</v>
      </c>
      <c r="D153" s="19">
        <v>0</v>
      </c>
      <c r="E153" s="19">
        <v>0</v>
      </c>
      <c r="F153" s="45" t="e">
        <f t="shared" si="37"/>
        <v>#DIV/0!</v>
      </c>
      <c r="G153" s="31"/>
      <c r="H153" s="45" t="e">
        <f t="shared" si="38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5"/>
        <v>#DIV/0!</v>
      </c>
      <c r="V153" s="19">
        <f t="shared" si="46"/>
        <v>0</v>
      </c>
      <c r="W153" s="18" t="e">
        <f t="shared" si="47"/>
        <v>#DIV/0!</v>
      </c>
      <c r="X153" s="19">
        <v>0</v>
      </c>
      <c r="Y153" s="18" t="e">
        <f t="shared" si="48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>
        <v>0</v>
      </c>
      <c r="D154" s="19">
        <v>0</v>
      </c>
      <c r="E154" s="19">
        <v>0</v>
      </c>
      <c r="F154" s="45" t="e">
        <f t="shared" si="37"/>
        <v>#DIV/0!</v>
      </c>
      <c r="G154" s="31"/>
      <c r="H154" s="45" t="e">
        <f t="shared" si="38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5"/>
        <v>#DIV/0!</v>
      </c>
      <c r="V154" s="19">
        <f t="shared" si="46"/>
        <v>0</v>
      </c>
      <c r="W154" s="18" t="e">
        <f t="shared" si="47"/>
        <v>#DIV/0!</v>
      </c>
      <c r="X154" s="19">
        <v>0</v>
      </c>
      <c r="Y154" s="18" t="e">
        <f t="shared" si="48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>
        <v>173.53</v>
      </c>
      <c r="D155" s="19">
        <v>0</v>
      </c>
      <c r="E155" s="19">
        <v>23</v>
      </c>
      <c r="F155" s="45">
        <f t="shared" si="37"/>
        <v>0.13254192358669969</v>
      </c>
      <c r="G155" s="31"/>
      <c r="H155" s="45" t="e">
        <f t="shared" si="38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5"/>
        <v>#DIV/0!</v>
      </c>
      <c r="V155" s="19">
        <f t="shared" si="46"/>
        <v>8.0499999999999989</v>
      </c>
      <c r="W155" s="18">
        <f t="shared" si="47"/>
        <v>35</v>
      </c>
      <c r="X155" s="19">
        <v>8</v>
      </c>
      <c r="Y155" s="18">
        <f t="shared" si="48"/>
        <v>34.782608695652172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>
        <v>4194.4399999999996</v>
      </c>
      <c r="D156" s="19">
        <v>0</v>
      </c>
      <c r="E156" s="19">
        <v>727</v>
      </c>
      <c r="F156" s="45">
        <f t="shared" si="37"/>
        <v>0.17332468696655573</v>
      </c>
      <c r="G156" s="31"/>
      <c r="H156" s="45" t="e">
        <f t="shared" si="38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5"/>
        <v>#DIV/0!</v>
      </c>
      <c r="V156" s="19">
        <f t="shared" si="46"/>
        <v>254.45</v>
      </c>
      <c r="W156" s="18">
        <f t="shared" si="47"/>
        <v>35</v>
      </c>
      <c r="X156" s="19">
        <v>240</v>
      </c>
      <c r="Y156" s="18">
        <f t="shared" si="48"/>
        <v>33.012379642365886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>
        <v>237.8</v>
      </c>
      <c r="D157" s="19">
        <v>0</v>
      </c>
      <c r="E157" s="19">
        <v>33</v>
      </c>
      <c r="F157" s="45">
        <f t="shared" si="37"/>
        <v>0.13877207737594616</v>
      </c>
      <c r="G157" s="31"/>
      <c r="H157" s="45" t="e">
        <f t="shared" si="38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5"/>
        <v>#DIV/0!</v>
      </c>
      <c r="V157" s="19">
        <f t="shared" si="46"/>
        <v>11.549999999999999</v>
      </c>
      <c r="W157" s="18">
        <f t="shared" si="47"/>
        <v>35</v>
      </c>
      <c r="X157" s="19">
        <v>11</v>
      </c>
      <c r="Y157" s="18">
        <f t="shared" si="48"/>
        <v>33.333333333333329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>
        <v>5974.87</v>
      </c>
      <c r="D158" s="19">
        <v>0</v>
      </c>
      <c r="E158" s="19">
        <v>1138</v>
      </c>
      <c r="F158" s="45">
        <f t="shared" si="37"/>
        <v>0.19046439504123103</v>
      </c>
      <c r="G158" s="31"/>
      <c r="H158" s="45" t="e">
        <f t="shared" si="38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5"/>
        <v>#DIV/0!</v>
      </c>
      <c r="V158" s="19">
        <f t="shared" si="46"/>
        <v>398.29999999999995</v>
      </c>
      <c r="W158" s="18">
        <f t="shared" si="47"/>
        <v>35</v>
      </c>
      <c r="X158" s="19">
        <v>398</v>
      </c>
      <c r="Y158" s="18">
        <f t="shared" si="48"/>
        <v>34.973637961335676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19">
        <f>C140+C141+C142+C143+C144+C145+C146+C147+C148+C149+C150+C151+C152+C153+C154+C155+C156+C157+C158</f>
        <v>14226.739999999998</v>
      </c>
      <c r="D159" s="19">
        <f t="shared" ref="D159:E159" si="49">D140+D141+D142+D143+D144+D145+D146+D147+D148+D149+D150+D151+D152+D153+D154+D155+D156+D157+D158</f>
        <v>0</v>
      </c>
      <c r="E159" s="19">
        <f t="shared" si="49"/>
        <v>2764</v>
      </c>
      <c r="F159" s="45">
        <f t="shared" si="37"/>
        <v>0.19428203509728864</v>
      </c>
      <c r="G159" s="31">
        <f>G140+G141+G142+G143+G144+G145+G146+G147+G148+G149+G150+G151+G152+G153+G154+G155+G156+G157+G158</f>
        <v>0</v>
      </c>
      <c r="H159" s="45" t="e">
        <f t="shared" si="38"/>
        <v>#DIV/0!</v>
      </c>
      <c r="I159" s="31">
        <f t="shared" ref="I159:T159" si="50">I140+I141+I142+I143+I144+I145+I146+I147+I148+I149+I150+I151+I152+I153+I154+I155+I156+I157+I158</f>
        <v>0</v>
      </c>
      <c r="J159" s="31">
        <f t="shared" si="50"/>
        <v>0</v>
      </c>
      <c r="K159" s="31">
        <f t="shared" si="50"/>
        <v>0</v>
      </c>
      <c r="L159" s="31">
        <f t="shared" si="50"/>
        <v>0</v>
      </c>
      <c r="M159" s="31">
        <f t="shared" si="50"/>
        <v>0</v>
      </c>
      <c r="N159" s="31">
        <f t="shared" si="50"/>
        <v>0</v>
      </c>
      <c r="O159" s="19">
        <f t="shared" si="50"/>
        <v>0</v>
      </c>
      <c r="P159" s="19">
        <f t="shared" si="50"/>
        <v>0</v>
      </c>
      <c r="Q159" s="19">
        <f t="shared" si="50"/>
        <v>0</v>
      </c>
      <c r="R159" s="19">
        <f t="shared" si="50"/>
        <v>0</v>
      </c>
      <c r="S159" s="19">
        <f t="shared" si="50"/>
        <v>0</v>
      </c>
      <c r="T159" s="19">
        <f t="shared" si="50"/>
        <v>0</v>
      </c>
      <c r="U159" s="54" t="e">
        <f t="shared" si="45"/>
        <v>#DIV/0!</v>
      </c>
      <c r="V159" s="30">
        <f>V140+V141+V142+V143+V144+V145+V146+V147+V148+V149+V150+V151+V152+V153+V154+V155+V156+V157+V158</f>
        <v>967.39999999999986</v>
      </c>
      <c r="W159" s="18">
        <f t="shared" si="47"/>
        <v>35</v>
      </c>
      <c r="X159" s="19">
        <f>X140+X141+X142+X143+X144+X145+X146+X147+X148+X149+X150+X151+X152+X153+X154+X155+X156+X157+X158</f>
        <v>923</v>
      </c>
      <c r="Y159" s="18">
        <f t="shared" si="48"/>
        <v>33.39363241678727</v>
      </c>
      <c r="Z159" s="19">
        <f t="shared" ref="Z159:AE159" si="51">Z140+Z141+Z142+Z143+Z144+Z145+Z146+Z147+Z148+Z149+Z150+Z151+Z152+Z153+Z154+Z155+Z156+Z157+Z158</f>
        <v>0</v>
      </c>
      <c r="AA159" s="19">
        <f t="shared" si="51"/>
        <v>0</v>
      </c>
      <c r="AB159" s="19">
        <f t="shared" si="51"/>
        <v>0</v>
      </c>
      <c r="AC159" s="19">
        <f t="shared" si="51"/>
        <v>0</v>
      </c>
      <c r="AD159" s="19">
        <f t="shared" si="51"/>
        <v>0</v>
      </c>
      <c r="AE159" s="19">
        <f t="shared" si="51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>
        <v>252.2</v>
      </c>
      <c r="D161" s="19">
        <v>655</v>
      </c>
      <c r="E161" s="27">
        <v>456.9</v>
      </c>
      <c r="F161" s="45">
        <f t="shared" ref="F161:F166" si="52">E161/C161</f>
        <v>1.8116574147501983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53">O161/G161*100</f>
        <v>#DIV/0!</v>
      </c>
      <c r="V161" s="30">
        <f t="shared" ref="V161:V165" si="54">E161*0.35</f>
        <v>159.91499999999999</v>
      </c>
      <c r="W161" s="18">
        <f t="shared" ref="W161:W166" si="55">V161/E161*100</f>
        <v>35</v>
      </c>
      <c r="X161" s="19">
        <v>159</v>
      </c>
      <c r="Y161" s="18">
        <f t="shared" ref="Y161:Y166" si="56">X161/E161*100</f>
        <v>34.799737360472754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>
        <v>164.5</v>
      </c>
      <c r="D162" s="19">
        <v>61</v>
      </c>
      <c r="E162" s="27">
        <v>64</v>
      </c>
      <c r="F162" s="45">
        <f t="shared" si="52"/>
        <v>0.38905775075987842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53"/>
        <v>#DIV/0!</v>
      </c>
      <c r="V162" s="30">
        <f t="shared" si="54"/>
        <v>22.4</v>
      </c>
      <c r="W162" s="18">
        <f t="shared" si="55"/>
        <v>35</v>
      </c>
      <c r="X162" s="19">
        <v>22</v>
      </c>
      <c r="Y162" s="18">
        <f t="shared" si="56"/>
        <v>34.375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>
        <v>502.78500000000003</v>
      </c>
      <c r="D163" s="19">
        <v>35</v>
      </c>
      <c r="E163" s="27">
        <v>110</v>
      </c>
      <c r="F163" s="45">
        <f t="shared" si="52"/>
        <v>0.21878138767067434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53"/>
        <v>#DIV/0!</v>
      </c>
      <c r="V163" s="30">
        <f t="shared" si="54"/>
        <v>38.5</v>
      </c>
      <c r="W163" s="18">
        <f t="shared" si="55"/>
        <v>35</v>
      </c>
      <c r="X163" s="19">
        <v>30</v>
      </c>
      <c r="Y163" s="18">
        <f t="shared" si="56"/>
        <v>27.27272727272727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>
        <v>139.59699999999998</v>
      </c>
      <c r="D164" s="19">
        <v>861</v>
      </c>
      <c r="E164" s="27">
        <v>77</v>
      </c>
      <c r="F164" s="45">
        <f t="shared" si="52"/>
        <v>0.55158778483778315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53"/>
        <v>#DIV/0!</v>
      </c>
      <c r="V164" s="30">
        <f t="shared" si="54"/>
        <v>26.95</v>
      </c>
      <c r="W164" s="18">
        <f t="shared" si="55"/>
        <v>35</v>
      </c>
      <c r="X164" s="19">
        <v>26</v>
      </c>
      <c r="Y164" s="18">
        <f t="shared" si="56"/>
        <v>33.766233766233768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>
        <v>1852.134</v>
      </c>
      <c r="D165" s="19"/>
      <c r="E165" s="27">
        <v>984</v>
      </c>
      <c r="F165" s="45">
        <f t="shared" si="52"/>
        <v>0.53127905432328326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53"/>
        <v>#DIV/0!</v>
      </c>
      <c r="V165" s="30">
        <f t="shared" si="54"/>
        <v>344.4</v>
      </c>
      <c r="W165" s="18">
        <f t="shared" si="55"/>
        <v>35</v>
      </c>
      <c r="X165" s="19">
        <v>344</v>
      </c>
      <c r="Y165" s="18">
        <f t="shared" si="56"/>
        <v>34.959349593495936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2911.2159999999999</v>
      </c>
      <c r="D166" s="19">
        <f t="shared" ref="D166:E166" si="57">D161+D162+D163+D164+D165</f>
        <v>1612</v>
      </c>
      <c r="E166" s="27">
        <f t="shared" si="57"/>
        <v>1691.9</v>
      </c>
      <c r="F166" s="45">
        <f t="shared" si="52"/>
        <v>0.58116608317623986</v>
      </c>
      <c r="G166" s="31">
        <f>G161+G162+G163+G164+G165</f>
        <v>0</v>
      </c>
      <c r="H166" s="45" t="e">
        <v>#DIV/0!</v>
      </c>
      <c r="I166" s="31">
        <f t="shared" ref="I166:T166" si="58">I161+I162+I163+I164+I165</f>
        <v>0</v>
      </c>
      <c r="J166" s="31">
        <f t="shared" si="58"/>
        <v>0</v>
      </c>
      <c r="K166" s="31">
        <f t="shared" si="58"/>
        <v>0</v>
      </c>
      <c r="L166" s="31">
        <f t="shared" si="58"/>
        <v>0</v>
      </c>
      <c r="M166" s="31">
        <f t="shared" si="58"/>
        <v>0</v>
      </c>
      <c r="N166" s="31">
        <f t="shared" si="58"/>
        <v>0</v>
      </c>
      <c r="O166" s="19">
        <f t="shared" si="58"/>
        <v>0</v>
      </c>
      <c r="P166" s="19">
        <f t="shared" si="58"/>
        <v>0</v>
      </c>
      <c r="Q166" s="19">
        <f t="shared" si="58"/>
        <v>0</v>
      </c>
      <c r="R166" s="19">
        <f t="shared" si="58"/>
        <v>0</v>
      </c>
      <c r="S166" s="19">
        <f t="shared" si="58"/>
        <v>0</v>
      </c>
      <c r="T166" s="19">
        <f t="shared" si="58"/>
        <v>0</v>
      </c>
      <c r="U166" s="54" t="e">
        <f t="shared" si="53"/>
        <v>#DIV/0!</v>
      </c>
      <c r="V166" s="30">
        <f>V161+V162+V163+V164+V165</f>
        <v>592.16499999999996</v>
      </c>
      <c r="W166" s="18">
        <f t="shared" si="55"/>
        <v>35</v>
      </c>
      <c r="X166" s="19">
        <f>X161+X162+X163+X164+X165</f>
        <v>581</v>
      </c>
      <c r="Y166" s="18">
        <f t="shared" si="56"/>
        <v>34.340091021928011</v>
      </c>
      <c r="Z166" s="19">
        <f t="shared" ref="Z166:AE166" si="59">Z161+Z162+Z163+Z164+Z165</f>
        <v>0</v>
      </c>
      <c r="AA166" s="19">
        <f t="shared" si="59"/>
        <v>0</v>
      </c>
      <c r="AB166" s="19">
        <f t="shared" si="59"/>
        <v>0</v>
      </c>
      <c r="AC166" s="19">
        <f t="shared" si="59"/>
        <v>0</v>
      </c>
      <c r="AD166" s="19">
        <f t="shared" si="59"/>
        <v>0</v>
      </c>
      <c r="AE166" s="19">
        <f t="shared" si="59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110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>
        <v>234.5</v>
      </c>
      <c r="D168" s="19">
        <v>438</v>
      </c>
      <c r="E168" s="27">
        <v>524</v>
      </c>
      <c r="F168" s="45">
        <f>E168/C168</f>
        <v>2.2345415778251598</v>
      </c>
      <c r="G168" s="31"/>
      <c r="H168" s="45">
        <f t="shared" ref="H168:H180" si="60">G168/D168*100</f>
        <v>0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61">O168/G168*100</f>
        <v>#DIV/0!</v>
      </c>
      <c r="V168" s="30">
        <f t="shared" ref="V168:V180" si="62">E168*0.35</f>
        <v>183.39999999999998</v>
      </c>
      <c r="W168" s="18">
        <f t="shared" ref="W168:W181" si="63">V168/E168*100</f>
        <v>35</v>
      </c>
      <c r="X168" s="19">
        <v>183</v>
      </c>
      <c r="Y168" s="18">
        <f t="shared" ref="Y168:Y181" si="64">X168/E168*100</f>
        <v>34.923664122137403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>
        <v>775.5</v>
      </c>
      <c r="D169" s="19">
        <v>531</v>
      </c>
      <c r="E169" s="27">
        <v>556.83664122137407</v>
      </c>
      <c r="F169" s="45">
        <f t="shared" ref="F169:F232" si="65">E169/C169</f>
        <v>0.71803564309654944</v>
      </c>
      <c r="G169" s="31"/>
      <c r="H169" s="45">
        <f t="shared" si="60"/>
        <v>0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61"/>
        <v>#DIV/0!</v>
      </c>
      <c r="V169" s="30">
        <f t="shared" si="62"/>
        <v>194.89282442748092</v>
      </c>
      <c r="W169" s="18">
        <f t="shared" si="63"/>
        <v>35</v>
      </c>
      <c r="X169" s="19">
        <v>194</v>
      </c>
      <c r="Y169" s="18">
        <f t="shared" si="64"/>
        <v>34.839661336667319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>
        <v>307.5</v>
      </c>
      <c r="D170" s="19">
        <v>369</v>
      </c>
      <c r="E170" s="27">
        <v>285.76182223233303</v>
      </c>
      <c r="F170" s="45">
        <f t="shared" si="65"/>
        <v>0.92930673896693672</v>
      </c>
      <c r="G170" s="31"/>
      <c r="H170" s="45">
        <f t="shared" si="60"/>
        <v>0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61"/>
        <v>#DIV/0!</v>
      </c>
      <c r="V170" s="30">
        <f t="shared" si="62"/>
        <v>100.01663778131656</v>
      </c>
      <c r="W170" s="18">
        <f t="shared" si="63"/>
        <v>35</v>
      </c>
      <c r="X170" s="19">
        <v>100</v>
      </c>
      <c r="Y170" s="18">
        <f t="shared" si="64"/>
        <v>34.994177745233216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>
        <v>261.5</v>
      </c>
      <c r="D171" s="19">
        <v>255</v>
      </c>
      <c r="E171" s="27">
        <v>187.28673900956869</v>
      </c>
      <c r="F171" s="45">
        <f t="shared" si="65"/>
        <v>0.71620167881288221</v>
      </c>
      <c r="G171" s="31"/>
      <c r="H171" s="45">
        <f t="shared" si="60"/>
        <v>0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61"/>
        <v>#DIV/0!</v>
      </c>
      <c r="V171" s="30">
        <f t="shared" si="62"/>
        <v>65.550358653349036</v>
      </c>
      <c r="W171" s="18">
        <f t="shared" si="63"/>
        <v>35</v>
      </c>
      <c r="X171" s="19">
        <v>65</v>
      </c>
      <c r="Y171" s="18">
        <f t="shared" si="64"/>
        <v>34.706141152192885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>
        <v>1127.5</v>
      </c>
      <c r="D172" s="19">
        <v>1106</v>
      </c>
      <c r="E172" s="27">
        <v>1043.5155033413257</v>
      </c>
      <c r="F172" s="45">
        <f t="shared" si="65"/>
        <v>0.92551264154441304</v>
      </c>
      <c r="G172" s="31"/>
      <c r="H172" s="45">
        <f t="shared" si="60"/>
        <v>0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61"/>
        <v>#DIV/0!</v>
      </c>
      <c r="V172" s="30">
        <f t="shared" si="62"/>
        <v>365.23042616946395</v>
      </c>
      <c r="W172" s="18">
        <f t="shared" si="63"/>
        <v>35</v>
      </c>
      <c r="X172" s="19">
        <v>365</v>
      </c>
      <c r="Y172" s="18">
        <f t="shared" si="64"/>
        <v>34.977918280205117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8">
        <v>116.72000312805176</v>
      </c>
      <c r="D173" s="19">
        <v>108</v>
      </c>
      <c r="E173" s="27">
        <v>112.53634415423281</v>
      </c>
      <c r="F173" s="45">
        <f t="shared" si="65"/>
        <v>0.96415645252143178</v>
      </c>
      <c r="G173" s="31"/>
      <c r="H173" s="45">
        <f t="shared" si="60"/>
        <v>0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61"/>
        <v>#DIV/0!</v>
      </c>
      <c r="V173" s="30">
        <f t="shared" si="62"/>
        <v>39.38772045398148</v>
      </c>
      <c r="W173" s="18">
        <f t="shared" si="63"/>
        <v>35</v>
      </c>
      <c r="X173" s="19">
        <v>39</v>
      </c>
      <c r="Y173" s="18">
        <f t="shared" si="64"/>
        <v>34.655470899738752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8">
        <v>240</v>
      </c>
      <c r="D174" s="19">
        <v>213</v>
      </c>
      <c r="E174" s="27">
        <v>136.31128363156452</v>
      </c>
      <c r="F174" s="45">
        <f t="shared" si="65"/>
        <v>0.56796368179818546</v>
      </c>
      <c r="G174" s="31"/>
      <c r="H174" s="45">
        <f t="shared" si="60"/>
        <v>0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61"/>
        <v>#DIV/0!</v>
      </c>
      <c r="V174" s="30">
        <f t="shared" si="62"/>
        <v>47.70894927104758</v>
      </c>
      <c r="W174" s="18">
        <f t="shared" si="63"/>
        <v>35</v>
      </c>
      <c r="X174" s="19">
        <v>47</v>
      </c>
      <c r="Y174" s="18">
        <f t="shared" si="64"/>
        <v>34.479904192697795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8">
        <v>0</v>
      </c>
      <c r="D175" s="19"/>
      <c r="E175" s="27">
        <v>0</v>
      </c>
      <c r="F175" s="45" t="e">
        <f t="shared" si="65"/>
        <v>#DIV/0!</v>
      </c>
      <c r="G175" s="31"/>
      <c r="H175" s="45" t="e">
        <f t="shared" si="60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61"/>
        <v>#DIV/0!</v>
      </c>
      <c r="V175" s="30">
        <f t="shared" si="62"/>
        <v>0</v>
      </c>
      <c r="W175" s="18" t="e">
        <f t="shared" si="63"/>
        <v>#DIV/0!</v>
      </c>
      <c r="X175" s="19">
        <v>0</v>
      </c>
      <c r="Y175" s="18" t="e">
        <f t="shared" si="64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8">
        <v>347.19999313354492</v>
      </c>
      <c r="D176" s="19">
        <v>576</v>
      </c>
      <c r="E176" s="27">
        <v>593.8858542829239</v>
      </c>
      <c r="F176" s="45">
        <f t="shared" si="65"/>
        <v>1.7105007662096792</v>
      </c>
      <c r="G176" s="31"/>
      <c r="H176" s="45">
        <f t="shared" si="60"/>
        <v>0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61"/>
        <v>#DIV/0!</v>
      </c>
      <c r="V176" s="30">
        <f t="shared" si="62"/>
        <v>207.86004899902335</v>
      </c>
      <c r="W176" s="18">
        <f t="shared" si="63"/>
        <v>35</v>
      </c>
      <c r="X176" s="19">
        <v>207</v>
      </c>
      <c r="Y176" s="18">
        <f t="shared" si="64"/>
        <v>34.855182777494875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>
        <v>133.99299999999999</v>
      </c>
      <c r="D177" s="19">
        <v>75</v>
      </c>
      <c r="E177" s="27">
        <v>170.78195744680849</v>
      </c>
      <c r="F177" s="45">
        <f t="shared" si="65"/>
        <v>1.2745588011822147</v>
      </c>
      <c r="G177" s="31"/>
      <c r="H177" s="45">
        <f t="shared" si="60"/>
        <v>0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61"/>
        <v>#DIV/0!</v>
      </c>
      <c r="V177" s="30">
        <f t="shared" si="62"/>
        <v>59.77368510638297</v>
      </c>
      <c r="W177" s="18">
        <f t="shared" si="63"/>
        <v>35</v>
      </c>
      <c r="X177" s="19">
        <v>30</v>
      </c>
      <c r="Y177" s="18">
        <f t="shared" si="64"/>
        <v>17.566258431804048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>
        <v>81.444999999999993</v>
      </c>
      <c r="D178" s="19"/>
      <c r="E178" s="27">
        <v>77.129251764705884</v>
      </c>
      <c r="F178" s="45">
        <f t="shared" si="65"/>
        <v>0.94701027398497006</v>
      </c>
      <c r="G178" s="31"/>
      <c r="H178" s="45" t="e">
        <f t="shared" si="60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61"/>
        <v>#DIV/0!</v>
      </c>
      <c r="V178" s="30">
        <f t="shared" si="62"/>
        <v>26.995238117647059</v>
      </c>
      <c r="W178" s="18">
        <f t="shared" si="63"/>
        <v>35</v>
      </c>
      <c r="X178" s="19">
        <v>20</v>
      </c>
      <c r="Y178" s="18">
        <f t="shared" si="64"/>
        <v>25.930499184684091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>
        <v>1489.6509999999998</v>
      </c>
      <c r="D179" s="19">
        <v>1049</v>
      </c>
      <c r="E179" s="27">
        <v>1483.680997589159</v>
      </c>
      <c r="F179" s="45">
        <f t="shared" si="65"/>
        <v>0.99599234826758698</v>
      </c>
      <c r="G179" s="31"/>
      <c r="H179" s="45">
        <f t="shared" si="60"/>
        <v>0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61"/>
        <v>#DIV/0!</v>
      </c>
      <c r="V179" s="30">
        <f t="shared" si="62"/>
        <v>519.28834915620564</v>
      </c>
      <c r="W179" s="18">
        <f t="shared" si="63"/>
        <v>35</v>
      </c>
      <c r="X179" s="19">
        <v>519</v>
      </c>
      <c r="Y179" s="18">
        <f t="shared" si="64"/>
        <v>34.980565286158267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>
        <v>31.56</v>
      </c>
      <c r="D180" s="19"/>
      <c r="E180" s="27">
        <v>37.72795033259424</v>
      </c>
      <c r="F180" s="45">
        <f t="shared" si="65"/>
        <v>1.1954356886119848</v>
      </c>
      <c r="G180" s="31"/>
      <c r="H180" s="45" t="e">
        <f t="shared" si="60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61"/>
        <v>#DIV/0!</v>
      </c>
      <c r="V180" s="30">
        <f t="shared" si="62"/>
        <v>13.204782616407984</v>
      </c>
      <c r="W180" s="18">
        <f t="shared" si="63"/>
        <v>35</v>
      </c>
      <c r="X180" s="19">
        <v>13</v>
      </c>
      <c r="Y180" s="18">
        <f t="shared" si="64"/>
        <v>34.457212452299416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5147.068996261597</v>
      </c>
      <c r="D181" s="29">
        <f t="shared" ref="D181:E181" si="66">D168+D169+D170+D171+D172+D173+D174+D175+D176+D177+D178+D179+D180</f>
        <v>4720</v>
      </c>
      <c r="E181" s="97">
        <f t="shared" si="66"/>
        <v>5209.4543450065903</v>
      </c>
      <c r="F181" s="46">
        <f t="shared" si="65"/>
        <v>1.0121205580866131</v>
      </c>
      <c r="G181" s="91">
        <f>G168+G169+G170+G171+G172+G173+G174+G175+G176+G177+G178+G179+G180</f>
        <v>0</v>
      </c>
      <c r="H181" s="46">
        <f t="shared" si="26"/>
        <v>0</v>
      </c>
      <c r="I181" s="91">
        <f t="shared" ref="I181:T181" si="67">I168+I169+I170+I171+I172+I173+I174+I175+I176+I177+I178+I179+I180</f>
        <v>0</v>
      </c>
      <c r="J181" s="91">
        <f t="shared" si="67"/>
        <v>0</v>
      </c>
      <c r="K181" s="91">
        <f t="shared" si="67"/>
        <v>0</v>
      </c>
      <c r="L181" s="91">
        <f t="shared" si="67"/>
        <v>0</v>
      </c>
      <c r="M181" s="91">
        <f t="shared" si="67"/>
        <v>0</v>
      </c>
      <c r="N181" s="91">
        <f t="shared" si="67"/>
        <v>0</v>
      </c>
      <c r="O181" s="29">
        <f t="shared" si="67"/>
        <v>0</v>
      </c>
      <c r="P181" s="29">
        <f t="shared" si="67"/>
        <v>0</v>
      </c>
      <c r="Q181" s="29">
        <f t="shared" si="67"/>
        <v>0</v>
      </c>
      <c r="R181" s="29">
        <f t="shared" si="67"/>
        <v>0</v>
      </c>
      <c r="S181" s="29">
        <f t="shared" si="67"/>
        <v>0</v>
      </c>
      <c r="T181" s="29">
        <f t="shared" si="67"/>
        <v>0</v>
      </c>
      <c r="U181" s="47" t="e">
        <f t="shared" si="27"/>
        <v>#DIV/0!</v>
      </c>
      <c r="V181" s="109">
        <f>V168+V169+V170+V171+V172+V173+V174+V175+V176+V177+V178+V179+V180</f>
        <v>1823.3090207523067</v>
      </c>
      <c r="W181" s="88">
        <f t="shared" si="63"/>
        <v>35</v>
      </c>
      <c r="X181" s="29">
        <f>X168+X169+X170+X171+X172+X173+X174+X175+X176+X177+X178+X179+X180</f>
        <v>1782</v>
      </c>
      <c r="Y181" s="88">
        <f t="shared" si="64"/>
        <v>34.207037474243293</v>
      </c>
      <c r="Z181" s="29">
        <f t="shared" ref="Z181:AE181" si="68">Z168+Z169+Z170+Z171+Z172+Z173+Z174+Z175+Z176+Z177+Z178+Z179+Z180</f>
        <v>0</v>
      </c>
      <c r="AA181" s="29">
        <f t="shared" si="68"/>
        <v>0</v>
      </c>
      <c r="AB181" s="29">
        <f t="shared" si="68"/>
        <v>0</v>
      </c>
      <c r="AC181" s="29">
        <f t="shared" si="68"/>
        <v>0</v>
      </c>
      <c r="AD181" s="29">
        <f t="shared" si="68"/>
        <v>0</v>
      </c>
      <c r="AE181" s="29">
        <f t="shared" si="68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8">
        <v>1241.8</v>
      </c>
      <c r="D183" s="19">
        <v>2935</v>
      </c>
      <c r="E183" s="27">
        <v>1617.8</v>
      </c>
      <c r="F183" s="45">
        <f t="shared" si="65"/>
        <v>1.3027862779835722</v>
      </c>
      <c r="G183" s="31"/>
      <c r="H183" s="45">
        <f t="shared" si="26"/>
        <v>0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7"/>
        <v>#DIV/0!</v>
      </c>
      <c r="V183" s="30">
        <f t="shared" ref="V183:V192" si="69">E183*0.35</f>
        <v>566.2299999999999</v>
      </c>
      <c r="W183" s="18">
        <f>V183/E183*100</f>
        <v>35</v>
      </c>
      <c r="X183" s="19">
        <v>566</v>
      </c>
      <c r="Y183" s="18">
        <f t="shared" ref="Y183:Y193" si="70">X183/E183*100</f>
        <v>34.985783162319201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8">
        <v>0</v>
      </c>
      <c r="D184" s="19"/>
      <c r="E184" s="27">
        <v>0</v>
      </c>
      <c r="F184" s="45" t="e">
        <f t="shared" si="65"/>
        <v>#DIV/0!</v>
      </c>
      <c r="G184" s="31"/>
      <c r="H184" s="45" t="e">
        <f t="shared" si="26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7"/>
        <v>#DIV/0!</v>
      </c>
      <c r="V184" s="30">
        <f t="shared" si="69"/>
        <v>0</v>
      </c>
      <c r="W184" s="18" t="e">
        <f>V184/E184*100</f>
        <v>#DIV/0!</v>
      </c>
      <c r="X184" s="19">
        <v>0</v>
      </c>
      <c r="Y184" s="75" t="e">
        <f t="shared" si="70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8">
        <v>601.54300000000001</v>
      </c>
      <c r="D185" s="19">
        <v>69</v>
      </c>
      <c r="E185" s="27">
        <v>189</v>
      </c>
      <c r="F185" s="45">
        <f t="shared" si="65"/>
        <v>0.31419200289921084</v>
      </c>
      <c r="G185" s="31"/>
      <c r="H185" s="45">
        <f t="shared" si="26"/>
        <v>0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7"/>
        <v>#DIV/0!</v>
      </c>
      <c r="V185" s="30">
        <f t="shared" si="69"/>
        <v>66.149999999999991</v>
      </c>
      <c r="W185" s="18">
        <f t="shared" ref="W185:W192" si="71">V185/E185*100</f>
        <v>35</v>
      </c>
      <c r="X185" s="19">
        <v>10</v>
      </c>
      <c r="Y185" s="75">
        <f t="shared" si="70"/>
        <v>5.2910052910052912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8">
        <v>503.53</v>
      </c>
      <c r="D186" s="19">
        <v>74</v>
      </c>
      <c r="E186" s="27">
        <v>196</v>
      </c>
      <c r="F186" s="45">
        <f t="shared" si="65"/>
        <v>0.38925188171509145</v>
      </c>
      <c r="G186" s="31"/>
      <c r="H186" s="45">
        <f t="shared" si="26"/>
        <v>0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7"/>
        <v>#DIV/0!</v>
      </c>
      <c r="V186" s="30">
        <f t="shared" si="69"/>
        <v>68.599999999999994</v>
      </c>
      <c r="W186" s="18">
        <f t="shared" si="71"/>
        <v>35</v>
      </c>
      <c r="X186" s="19">
        <v>30</v>
      </c>
      <c r="Y186" s="75">
        <f t="shared" si="70"/>
        <v>15.306122448979592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8">
        <v>256.654</v>
      </c>
      <c r="D187" s="19">
        <v>2633.3310144927536</v>
      </c>
      <c r="E187" s="27">
        <v>35</v>
      </c>
      <c r="F187" s="45">
        <f t="shared" si="65"/>
        <v>0.13637036632976693</v>
      </c>
      <c r="G187" s="31"/>
      <c r="H187" s="45">
        <f t="shared" si="26"/>
        <v>0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7"/>
        <v>#DIV/0!</v>
      </c>
      <c r="V187" s="30">
        <f t="shared" si="69"/>
        <v>12.25</v>
      </c>
      <c r="W187" s="18">
        <f t="shared" si="71"/>
        <v>35</v>
      </c>
      <c r="X187" s="19">
        <v>0</v>
      </c>
      <c r="Y187" s="75">
        <f t="shared" si="70"/>
        <v>0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8">
        <v>0</v>
      </c>
      <c r="D188" s="19"/>
      <c r="E188" s="27">
        <v>0</v>
      </c>
      <c r="F188" s="45" t="e">
        <f t="shared" si="65"/>
        <v>#DIV/0!</v>
      </c>
      <c r="G188" s="31"/>
      <c r="H188" s="45" t="e">
        <f t="shared" si="26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7"/>
        <v>#DIV/0!</v>
      </c>
      <c r="V188" s="30">
        <f t="shared" si="69"/>
        <v>0</v>
      </c>
      <c r="W188" s="18" t="e">
        <f t="shared" si="71"/>
        <v>#DIV/0!</v>
      </c>
      <c r="X188" s="19">
        <v>0</v>
      </c>
      <c r="Y188" s="75" t="e">
        <f t="shared" si="70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8">
        <v>6380.3329999999996</v>
      </c>
      <c r="D189" s="19"/>
      <c r="E189" s="27">
        <v>2637</v>
      </c>
      <c r="F189" s="45">
        <f t="shared" si="65"/>
        <v>0.41330131201615966</v>
      </c>
      <c r="G189" s="31"/>
      <c r="H189" s="45" t="e">
        <f t="shared" si="26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7"/>
        <v>#DIV/0!</v>
      </c>
      <c r="V189" s="30">
        <f t="shared" si="69"/>
        <v>922.94999999999993</v>
      </c>
      <c r="W189" s="18">
        <f t="shared" si="71"/>
        <v>35</v>
      </c>
      <c r="X189" s="19">
        <v>131</v>
      </c>
      <c r="Y189" s="75">
        <f t="shared" si="70"/>
        <v>4.9677664012135008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8">
        <v>677.20399999999995</v>
      </c>
      <c r="D190" s="19"/>
      <c r="E190" s="27">
        <v>250</v>
      </c>
      <c r="F190" s="45">
        <f t="shared" si="65"/>
        <v>0.36916497835216572</v>
      </c>
      <c r="G190" s="31"/>
      <c r="H190" s="45" t="e">
        <f t="shared" si="26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7"/>
        <v>#DIV/0!</v>
      </c>
      <c r="V190" s="30">
        <f t="shared" si="69"/>
        <v>87.5</v>
      </c>
      <c r="W190" s="18">
        <f t="shared" si="71"/>
        <v>35</v>
      </c>
      <c r="X190" s="19">
        <v>12</v>
      </c>
      <c r="Y190" s="75">
        <f t="shared" si="70"/>
        <v>4.8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8">
        <v>0</v>
      </c>
      <c r="D191" s="19"/>
      <c r="E191" s="27">
        <v>0</v>
      </c>
      <c r="F191" s="45" t="e">
        <f t="shared" si="65"/>
        <v>#DIV/0!</v>
      </c>
      <c r="G191" s="31"/>
      <c r="H191" s="45" t="e">
        <f t="shared" si="26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7"/>
        <v>#DIV/0!</v>
      </c>
      <c r="V191" s="30">
        <f t="shared" si="69"/>
        <v>0</v>
      </c>
      <c r="W191" s="18" t="e">
        <f t="shared" si="71"/>
        <v>#DIV/0!</v>
      </c>
      <c r="X191" s="19">
        <v>0</v>
      </c>
      <c r="Y191" s="75" t="e">
        <f t="shared" si="70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8">
        <v>1251.2859999999998</v>
      </c>
      <c r="D192" s="19"/>
      <c r="E192" s="27">
        <v>160</v>
      </c>
      <c r="F192" s="45">
        <f t="shared" si="65"/>
        <v>0.12786844893973082</v>
      </c>
      <c r="G192" s="31"/>
      <c r="H192" s="45" t="e">
        <f t="shared" si="26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7"/>
        <v>#DIV/0!</v>
      </c>
      <c r="V192" s="30">
        <f t="shared" si="69"/>
        <v>56</v>
      </c>
      <c r="W192" s="18">
        <f t="shared" si="71"/>
        <v>35</v>
      </c>
      <c r="X192" s="19">
        <v>8</v>
      </c>
      <c r="Y192" s="75">
        <f t="shared" si="70"/>
        <v>5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10912.349999999999</v>
      </c>
      <c r="D193" s="29">
        <f t="shared" ref="D193:E193" si="72">D183+D184+D185+D186+D187+D188+D189+D190+D191+D192</f>
        <v>5711.3310144927536</v>
      </c>
      <c r="E193" s="97">
        <f t="shared" si="72"/>
        <v>5084.8</v>
      </c>
      <c r="F193" s="46">
        <f t="shared" si="65"/>
        <v>0.46596745888832386</v>
      </c>
      <c r="G193" s="91">
        <f>G183+G184+G185+G186+G187+G188+G189+G190+G191+G192</f>
        <v>0</v>
      </c>
      <c r="H193" s="46">
        <f t="shared" si="26"/>
        <v>0</v>
      </c>
      <c r="I193" s="91">
        <f t="shared" ref="I193:T193" si="73">I183+I184+I185+I186+I187+I188+I189+I190+I191+I192</f>
        <v>0</v>
      </c>
      <c r="J193" s="91">
        <f t="shared" si="73"/>
        <v>0</v>
      </c>
      <c r="K193" s="91">
        <f t="shared" si="73"/>
        <v>0</v>
      </c>
      <c r="L193" s="91">
        <f t="shared" si="73"/>
        <v>0</v>
      </c>
      <c r="M193" s="91">
        <f t="shared" si="73"/>
        <v>0</v>
      </c>
      <c r="N193" s="91">
        <f t="shared" si="73"/>
        <v>0</v>
      </c>
      <c r="O193" s="29">
        <f t="shared" si="73"/>
        <v>0</v>
      </c>
      <c r="P193" s="29">
        <f t="shared" si="73"/>
        <v>0</v>
      </c>
      <c r="Q193" s="29">
        <f t="shared" si="73"/>
        <v>0</v>
      </c>
      <c r="R193" s="29">
        <f t="shared" si="73"/>
        <v>0</v>
      </c>
      <c r="S193" s="29">
        <f t="shared" si="73"/>
        <v>0</v>
      </c>
      <c r="T193" s="29">
        <f t="shared" si="73"/>
        <v>0</v>
      </c>
      <c r="U193" s="47" t="e">
        <f t="shared" si="27"/>
        <v>#DIV/0!</v>
      </c>
      <c r="V193" s="109">
        <f>V183+V184+V185+V186+V187+V188+V189+V190+V191+V192</f>
        <v>1779.6799999999998</v>
      </c>
      <c r="W193" s="88">
        <f>V193/E193*100</f>
        <v>35</v>
      </c>
      <c r="X193" s="29">
        <f>X183+X184+X185+X186+X187+X188+X189+X190+X191+X192</f>
        <v>757</v>
      </c>
      <c r="Y193" s="88">
        <f t="shared" si="70"/>
        <v>14.887507866582755</v>
      </c>
      <c r="Z193" s="29">
        <f t="shared" ref="Z193:AE193" si="74">Z183+Z184+Z185+Z186+Z187+Z188+Z189+Z190+Z191+Z192</f>
        <v>0</v>
      </c>
      <c r="AA193" s="29">
        <f t="shared" si="74"/>
        <v>0</v>
      </c>
      <c r="AB193" s="29">
        <f t="shared" si="74"/>
        <v>0</v>
      </c>
      <c r="AC193" s="29">
        <f t="shared" si="74"/>
        <v>0</v>
      </c>
      <c r="AD193" s="29">
        <f t="shared" si="74"/>
        <v>0</v>
      </c>
      <c r="AE193" s="29">
        <f t="shared" si="74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110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8">
        <v>227.72999999999996</v>
      </c>
      <c r="D195" s="19">
        <v>967</v>
      </c>
      <c r="E195" s="27">
        <v>900.32891919071199</v>
      </c>
      <c r="F195" s="45">
        <f t="shared" ref="F195:F209" si="75">E195/C195</f>
        <v>3.9534928168915475</v>
      </c>
      <c r="G195" s="31"/>
      <c r="H195" s="45">
        <f t="shared" ref="H195:H209" si="76">G195/D195*100</f>
        <v>0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77">O195/G195*100</f>
        <v>#DIV/0!</v>
      </c>
      <c r="V195" s="30">
        <f t="shared" ref="V195:V209" si="78">E195*0.35</f>
        <v>315.11512171674917</v>
      </c>
      <c r="W195" s="18">
        <f t="shared" ref="W195:W209" si="79">V195/E195*100</f>
        <v>35</v>
      </c>
      <c r="X195" s="19">
        <v>284</v>
      </c>
      <c r="Y195" s="18">
        <f t="shared" ref="Y195:Y210" si="80">X195/E195*100</f>
        <v>31.544027293412057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8">
        <v>121.26</v>
      </c>
      <c r="D196" s="19">
        <v>175</v>
      </c>
      <c r="E196" s="27">
        <v>133.94990077177508</v>
      </c>
      <c r="F196" s="45">
        <f t="shared" si="75"/>
        <v>1.1046503444810742</v>
      </c>
      <c r="G196" s="31"/>
      <c r="H196" s="45">
        <f t="shared" si="76"/>
        <v>0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77"/>
        <v>#DIV/0!</v>
      </c>
      <c r="V196" s="30">
        <f t="shared" si="78"/>
        <v>46.882465270121273</v>
      </c>
      <c r="W196" s="18">
        <f t="shared" si="79"/>
        <v>35</v>
      </c>
      <c r="X196" s="19">
        <v>43</v>
      </c>
      <c r="Y196" s="18">
        <f t="shared" si="80"/>
        <v>32.101554202166781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8">
        <v>65.7</v>
      </c>
      <c r="D197" s="19">
        <v>59</v>
      </c>
      <c r="E197" s="27">
        <v>87.981309734513275</v>
      </c>
      <c r="F197" s="45">
        <f t="shared" si="75"/>
        <v>1.3391371344674774</v>
      </c>
      <c r="G197" s="31"/>
      <c r="H197" s="45">
        <f t="shared" si="76"/>
        <v>0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77"/>
        <v>#DIV/0!</v>
      </c>
      <c r="V197" s="30">
        <f t="shared" si="78"/>
        <v>30.793458407079644</v>
      </c>
      <c r="W197" s="18">
        <f t="shared" si="79"/>
        <v>35</v>
      </c>
      <c r="X197" s="19">
        <v>30</v>
      </c>
      <c r="Y197" s="18">
        <f t="shared" si="80"/>
        <v>34.098151176114641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8">
        <v>392.5</v>
      </c>
      <c r="D198" s="19">
        <v>388</v>
      </c>
      <c r="E198" s="27">
        <v>381</v>
      </c>
      <c r="F198" s="45">
        <f t="shared" si="75"/>
        <v>0.97070063694267517</v>
      </c>
      <c r="G198" s="31"/>
      <c r="H198" s="45">
        <f t="shared" si="76"/>
        <v>0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77"/>
        <v>#DIV/0!</v>
      </c>
      <c r="V198" s="30">
        <f t="shared" si="78"/>
        <v>133.35</v>
      </c>
      <c r="W198" s="18">
        <f t="shared" si="79"/>
        <v>35</v>
      </c>
      <c r="X198" s="19">
        <v>133</v>
      </c>
      <c r="Y198" s="18">
        <f t="shared" si="80"/>
        <v>34.908136482939632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8">
        <v>0</v>
      </c>
      <c r="D199" s="19"/>
      <c r="E199" s="27">
        <v>0</v>
      </c>
      <c r="F199" s="45" t="e">
        <f t="shared" si="75"/>
        <v>#DIV/0!</v>
      </c>
      <c r="G199" s="31"/>
      <c r="H199" s="45" t="e">
        <f t="shared" si="76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77"/>
        <v>#DIV/0!</v>
      </c>
      <c r="V199" s="30">
        <f t="shared" si="78"/>
        <v>0</v>
      </c>
      <c r="W199" s="18" t="e">
        <f t="shared" si="79"/>
        <v>#DIV/0!</v>
      </c>
      <c r="X199" s="19">
        <v>0</v>
      </c>
      <c r="Y199" s="18" t="e">
        <f t="shared" si="8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8">
        <v>609.02899999999988</v>
      </c>
      <c r="D200" s="19">
        <v>1029</v>
      </c>
      <c r="E200" s="27">
        <v>783</v>
      </c>
      <c r="F200" s="45">
        <f t="shared" si="75"/>
        <v>1.2856530641398032</v>
      </c>
      <c r="G200" s="31"/>
      <c r="H200" s="45">
        <f t="shared" si="76"/>
        <v>0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77"/>
        <v>#DIV/0!</v>
      </c>
      <c r="V200" s="30">
        <f t="shared" si="78"/>
        <v>274.04999999999995</v>
      </c>
      <c r="W200" s="18">
        <f t="shared" si="79"/>
        <v>34.999999999999993</v>
      </c>
      <c r="X200" s="19">
        <v>260</v>
      </c>
      <c r="Y200" s="18">
        <f t="shared" si="80"/>
        <v>33.205619412515965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8">
        <v>114.30000000000001</v>
      </c>
      <c r="D201" s="19">
        <v>111</v>
      </c>
      <c r="E201" s="27">
        <v>90.936030380135264</v>
      </c>
      <c r="F201" s="45">
        <f t="shared" si="75"/>
        <v>0.79559081697406175</v>
      </c>
      <c r="G201" s="31"/>
      <c r="H201" s="45">
        <f t="shared" si="76"/>
        <v>0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77"/>
        <v>#DIV/0!</v>
      </c>
      <c r="V201" s="30">
        <f t="shared" si="78"/>
        <v>31.827610633047339</v>
      </c>
      <c r="W201" s="18">
        <f t="shared" si="79"/>
        <v>35</v>
      </c>
      <c r="X201" s="19">
        <v>31</v>
      </c>
      <c r="Y201" s="18">
        <f t="shared" si="80"/>
        <v>34.089897997979762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8">
        <v>130.9</v>
      </c>
      <c r="D202" s="19">
        <v>100</v>
      </c>
      <c r="E202" s="27">
        <v>199.04361990950224</v>
      </c>
      <c r="F202" s="45">
        <f t="shared" si="75"/>
        <v>1.5205776922039895</v>
      </c>
      <c r="G202" s="31"/>
      <c r="H202" s="45">
        <f t="shared" si="76"/>
        <v>0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77"/>
        <v>#DIV/0!</v>
      </c>
      <c r="V202" s="30">
        <f t="shared" si="78"/>
        <v>69.665266968325781</v>
      </c>
      <c r="W202" s="18">
        <f t="shared" si="79"/>
        <v>35</v>
      </c>
      <c r="X202" s="19">
        <v>69</v>
      </c>
      <c r="Y202" s="18">
        <f t="shared" si="80"/>
        <v>34.665768252894388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8">
        <v>145.43</v>
      </c>
      <c r="D203" s="19">
        <v>176</v>
      </c>
      <c r="E203" s="27">
        <v>277</v>
      </c>
      <c r="F203" s="45">
        <f t="shared" si="75"/>
        <v>1.9046964175204566</v>
      </c>
      <c r="G203" s="31"/>
      <c r="H203" s="45">
        <f t="shared" si="76"/>
        <v>0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77"/>
        <v>#DIV/0!</v>
      </c>
      <c r="V203" s="30">
        <f t="shared" si="78"/>
        <v>96.949999999999989</v>
      </c>
      <c r="W203" s="18">
        <f t="shared" si="79"/>
        <v>35</v>
      </c>
      <c r="X203" s="19">
        <v>96</v>
      </c>
      <c r="Y203" s="18">
        <f t="shared" si="80"/>
        <v>34.657039711191331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8">
        <v>505.88300000000004</v>
      </c>
      <c r="D204" s="19">
        <v>116</v>
      </c>
      <c r="E204" s="27">
        <v>1590</v>
      </c>
      <c r="F204" s="45">
        <f t="shared" si="75"/>
        <v>3.1430192356730706</v>
      </c>
      <c r="G204" s="31"/>
      <c r="H204" s="45">
        <f t="shared" si="76"/>
        <v>0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77"/>
        <v>#DIV/0!</v>
      </c>
      <c r="V204" s="30">
        <f t="shared" si="78"/>
        <v>556.5</v>
      </c>
      <c r="W204" s="18">
        <f t="shared" si="79"/>
        <v>35</v>
      </c>
      <c r="X204" s="19">
        <v>40</v>
      </c>
      <c r="Y204" s="18">
        <f t="shared" si="80"/>
        <v>2.5157232704402519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8">
        <v>569.76199999999994</v>
      </c>
      <c r="D205" s="19">
        <v>227</v>
      </c>
      <c r="E205" s="27">
        <v>462</v>
      </c>
      <c r="F205" s="45">
        <f t="shared" si="75"/>
        <v>0.81086488744423113</v>
      </c>
      <c r="G205" s="31"/>
      <c r="H205" s="45">
        <f t="shared" si="76"/>
        <v>0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77"/>
        <v>#DIV/0!</v>
      </c>
      <c r="V205" s="30">
        <f t="shared" si="78"/>
        <v>161.69999999999999</v>
      </c>
      <c r="W205" s="18">
        <f t="shared" si="79"/>
        <v>35</v>
      </c>
      <c r="X205" s="19">
        <v>30</v>
      </c>
      <c r="Y205" s="18">
        <f t="shared" si="80"/>
        <v>6.4935064935064926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8">
        <v>47.904000000000003</v>
      </c>
      <c r="D206" s="19">
        <v>1331</v>
      </c>
      <c r="E206" s="27">
        <v>37.834364114413198</v>
      </c>
      <c r="F206" s="45">
        <f t="shared" si="75"/>
        <v>0.78979551007041571</v>
      </c>
      <c r="G206" s="31"/>
      <c r="H206" s="45">
        <f t="shared" si="76"/>
        <v>0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77"/>
        <v>#DIV/0!</v>
      </c>
      <c r="V206" s="30">
        <f t="shared" si="78"/>
        <v>13.242027440044618</v>
      </c>
      <c r="W206" s="18">
        <f t="shared" si="79"/>
        <v>35</v>
      </c>
      <c r="X206" s="19">
        <v>13</v>
      </c>
      <c r="Y206" s="18">
        <f t="shared" si="80"/>
        <v>34.360297323056059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8">
        <v>1621.2169999999999</v>
      </c>
      <c r="D207" s="19"/>
      <c r="E207" s="27">
        <v>939.51722343042161</v>
      </c>
      <c r="F207" s="45">
        <f t="shared" si="75"/>
        <v>0.57951355273872751</v>
      </c>
      <c r="G207" s="31"/>
      <c r="H207" s="45" t="e">
        <f t="shared" si="76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77"/>
        <v>#DIV/0!</v>
      </c>
      <c r="V207" s="30">
        <f t="shared" si="78"/>
        <v>328.83102820064755</v>
      </c>
      <c r="W207" s="18">
        <f t="shared" si="79"/>
        <v>35</v>
      </c>
      <c r="X207" s="19">
        <v>328</v>
      </c>
      <c r="Y207" s="18">
        <f t="shared" si="80"/>
        <v>34.911547316012658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8">
        <v>78.575999999999993</v>
      </c>
      <c r="D208" s="19"/>
      <c r="E208" s="27">
        <v>66.452970448465763</v>
      </c>
      <c r="F208" s="45">
        <f t="shared" si="75"/>
        <v>0.8457158731478539</v>
      </c>
      <c r="G208" s="31"/>
      <c r="H208" s="45" t="e">
        <f t="shared" si="76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77"/>
        <v>#DIV/0!</v>
      </c>
      <c r="V208" s="30">
        <f t="shared" si="78"/>
        <v>23.258539656963016</v>
      </c>
      <c r="W208" s="18">
        <f t="shared" si="79"/>
        <v>35</v>
      </c>
      <c r="X208" s="19">
        <v>23</v>
      </c>
      <c r="Y208" s="18">
        <f t="shared" si="80"/>
        <v>34.61094341574465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8">
        <v>12.665000000000001</v>
      </c>
      <c r="D209" s="19"/>
      <c r="E209" s="27">
        <v>13.511968034371643</v>
      </c>
      <c r="F209" s="45">
        <f t="shared" si="75"/>
        <v>1.0668746967525971</v>
      </c>
      <c r="G209" s="31"/>
      <c r="H209" s="45" t="e">
        <f t="shared" si="76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77"/>
        <v>#DIV/0!</v>
      </c>
      <c r="V209" s="30">
        <f t="shared" si="78"/>
        <v>4.7291888120300749</v>
      </c>
      <c r="W209" s="18">
        <f t="shared" si="79"/>
        <v>35</v>
      </c>
      <c r="X209" s="19">
        <v>4</v>
      </c>
      <c r="Y209" s="18">
        <f t="shared" si="80"/>
        <v>29.603385604708581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4642.8559999999998</v>
      </c>
      <c r="D210" s="29">
        <f t="shared" ref="D210:E210" si="81">D195+D196+D197+D198+D199+D200+D201+D202+D203+D204+D205+D206+D207+D208+D209</f>
        <v>4679</v>
      </c>
      <c r="E210" s="97">
        <f t="shared" si="81"/>
        <v>5962.5563060143095</v>
      </c>
      <c r="F210" s="46">
        <f t="shared" si="65"/>
        <v>1.2842432128014114</v>
      </c>
      <c r="G210" s="29">
        <f>G195+G196+G197+G198+G199+G200+G201+G202+G203+G204+G205+G206+G207+G208+G209</f>
        <v>0</v>
      </c>
      <c r="H210" s="46">
        <f t="shared" si="26"/>
        <v>0</v>
      </c>
      <c r="I210" s="29">
        <f t="shared" ref="I210:T210" si="82">I195+I196+I197+I198+I199+I200+I201+I202+I203+I204+I205+I206+I207+I208+I209</f>
        <v>0</v>
      </c>
      <c r="J210" s="29">
        <f t="shared" si="82"/>
        <v>0</v>
      </c>
      <c r="K210" s="29">
        <f t="shared" si="82"/>
        <v>0</v>
      </c>
      <c r="L210" s="29">
        <f t="shared" si="82"/>
        <v>0</v>
      </c>
      <c r="M210" s="29">
        <f t="shared" si="82"/>
        <v>0</v>
      </c>
      <c r="N210" s="29">
        <f t="shared" si="82"/>
        <v>0</v>
      </c>
      <c r="O210" s="29">
        <f t="shared" si="82"/>
        <v>0</v>
      </c>
      <c r="P210" s="29">
        <f t="shared" si="82"/>
        <v>0</v>
      </c>
      <c r="Q210" s="29">
        <f t="shared" si="82"/>
        <v>0</v>
      </c>
      <c r="R210" s="29">
        <f t="shared" si="82"/>
        <v>0</v>
      </c>
      <c r="S210" s="29">
        <f t="shared" si="82"/>
        <v>0</v>
      </c>
      <c r="T210" s="29">
        <f t="shared" si="82"/>
        <v>0</v>
      </c>
      <c r="U210" s="29" t="e">
        <f>SUM(U195:U209)</f>
        <v>#DIV/0!</v>
      </c>
      <c r="V210" s="109">
        <f>V195+V196+V197+V198+V199+V200+V201+V202+V203+V204+V205+V206+V207+V208+V209</f>
        <v>2086.8947071050084</v>
      </c>
      <c r="W210" s="88">
        <f>V210/E210*100</f>
        <v>35</v>
      </c>
      <c r="X210" s="29">
        <f>X195+X196+X197+X198+X199+X200+X201+X202+X203+X204+X205+X206+X207+X208+X209</f>
        <v>1384</v>
      </c>
      <c r="Y210" s="88">
        <f t="shared" si="80"/>
        <v>23.211520847257866</v>
      </c>
      <c r="Z210" s="29">
        <f t="shared" ref="Z210:AE210" si="83">Z195+Z196+Z197+Z198+Z199+Z200+Z201+Z202+Z203+Z204+Z205+Z206+Z207+Z208+Z209</f>
        <v>0</v>
      </c>
      <c r="AA210" s="29">
        <f t="shared" si="83"/>
        <v>0</v>
      </c>
      <c r="AB210" s="29">
        <f t="shared" si="83"/>
        <v>0</v>
      </c>
      <c r="AC210" s="29">
        <f t="shared" si="83"/>
        <v>0</v>
      </c>
      <c r="AD210" s="29">
        <f t="shared" si="83"/>
        <v>0</v>
      </c>
      <c r="AE210" s="29">
        <f t="shared" si="8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8">
        <v>31.5</v>
      </c>
      <c r="D212" s="19">
        <v>22</v>
      </c>
      <c r="E212" s="19">
        <v>27</v>
      </c>
      <c r="F212" s="45">
        <f t="shared" si="65"/>
        <v>0.8571428571428571</v>
      </c>
      <c r="G212" s="31"/>
      <c r="H212" s="45">
        <f t="shared" si="26"/>
        <v>0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84">O212/G212*100</f>
        <v>#DIV/0!</v>
      </c>
      <c r="V212" s="30">
        <f t="shared" ref="V212:V240" si="85">E212*0.35</f>
        <v>9.4499999999999993</v>
      </c>
      <c r="W212" s="18">
        <f t="shared" ref="W212:W240" si="86">V212/E212*100</f>
        <v>35</v>
      </c>
      <c r="X212" s="19">
        <v>5</v>
      </c>
      <c r="Y212" s="18">
        <f t="shared" ref="Y212:Y241" si="87">X212/E212*100</f>
        <v>18.518518518518519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8">
        <v>47.900000000000006</v>
      </c>
      <c r="D213" s="19">
        <v>39</v>
      </c>
      <c r="E213" s="19">
        <v>33</v>
      </c>
      <c r="F213" s="45">
        <f t="shared" si="65"/>
        <v>0.68893528183716068</v>
      </c>
      <c r="G213" s="31"/>
      <c r="H213" s="45">
        <f t="shared" si="26"/>
        <v>0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84"/>
        <v>#DIV/0!</v>
      </c>
      <c r="V213" s="30">
        <f t="shared" si="85"/>
        <v>11.549999999999999</v>
      </c>
      <c r="W213" s="18">
        <f t="shared" si="86"/>
        <v>35</v>
      </c>
      <c r="X213" s="19">
        <v>10</v>
      </c>
      <c r="Y213" s="18">
        <f t="shared" si="87"/>
        <v>30.303030303030305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8">
        <v>43.5</v>
      </c>
      <c r="D214" s="19">
        <v>127</v>
      </c>
      <c r="E214" s="19">
        <v>96</v>
      </c>
      <c r="F214" s="45">
        <f t="shared" si="65"/>
        <v>2.2068965517241379</v>
      </c>
      <c r="G214" s="31"/>
      <c r="H214" s="45">
        <f t="shared" si="26"/>
        <v>0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84"/>
        <v>#DIV/0!</v>
      </c>
      <c r="V214" s="30">
        <f t="shared" si="85"/>
        <v>33.599999999999994</v>
      </c>
      <c r="W214" s="18">
        <f t="shared" si="86"/>
        <v>34.999999999999993</v>
      </c>
      <c r="X214" s="19">
        <v>10</v>
      </c>
      <c r="Y214" s="18">
        <f t="shared" si="87"/>
        <v>10.416666666666668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8">
        <v>27.9</v>
      </c>
      <c r="D215" s="19">
        <v>20</v>
      </c>
      <c r="E215" s="19">
        <v>25</v>
      </c>
      <c r="F215" s="45">
        <f t="shared" si="65"/>
        <v>0.89605734767025091</v>
      </c>
      <c r="G215" s="31"/>
      <c r="H215" s="45">
        <f t="shared" si="26"/>
        <v>0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84"/>
        <v>#DIV/0!</v>
      </c>
      <c r="V215" s="30">
        <f t="shared" si="85"/>
        <v>8.75</v>
      </c>
      <c r="W215" s="18">
        <f t="shared" si="86"/>
        <v>35</v>
      </c>
      <c r="X215" s="19">
        <v>4</v>
      </c>
      <c r="Y215" s="18">
        <f t="shared" si="87"/>
        <v>16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8">
        <v>36</v>
      </c>
      <c r="D216" s="19">
        <v>138</v>
      </c>
      <c r="E216" s="19">
        <v>161</v>
      </c>
      <c r="F216" s="45">
        <f t="shared" si="65"/>
        <v>4.4722222222222223</v>
      </c>
      <c r="G216" s="31"/>
      <c r="H216" s="45">
        <f t="shared" si="26"/>
        <v>0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84"/>
        <v>#DIV/0!</v>
      </c>
      <c r="V216" s="30">
        <f t="shared" si="85"/>
        <v>56.349999999999994</v>
      </c>
      <c r="W216" s="18">
        <f t="shared" si="86"/>
        <v>35</v>
      </c>
      <c r="X216" s="19">
        <v>35</v>
      </c>
      <c r="Y216" s="18">
        <f t="shared" si="87"/>
        <v>21.739130434782609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762</v>
      </c>
      <c r="C217" s="18">
        <v>43.4</v>
      </c>
      <c r="D217" s="19">
        <v>77</v>
      </c>
      <c r="E217" s="19">
        <v>77</v>
      </c>
      <c r="F217" s="45">
        <f t="shared" si="65"/>
        <v>1.7741935483870968</v>
      </c>
      <c r="G217" s="31"/>
      <c r="H217" s="45">
        <f t="shared" si="26"/>
        <v>0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84"/>
        <v>#DIV/0!</v>
      </c>
      <c r="V217" s="30">
        <f t="shared" si="85"/>
        <v>26.95</v>
      </c>
      <c r="W217" s="18">
        <f t="shared" si="86"/>
        <v>35</v>
      </c>
      <c r="X217" s="19">
        <v>20</v>
      </c>
      <c r="Y217" s="18">
        <f t="shared" si="87"/>
        <v>25.97402597402597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8">
        <v>97.9</v>
      </c>
      <c r="D218" s="19">
        <v>29</v>
      </c>
      <c r="E218" s="19">
        <v>26</v>
      </c>
      <c r="F218" s="45">
        <f t="shared" si="65"/>
        <v>0.26557711950970375</v>
      </c>
      <c r="G218" s="31"/>
      <c r="H218" s="45">
        <f t="shared" ref="H218:H292" si="88">G218/D218*100</f>
        <v>0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84"/>
        <v>#DIV/0!</v>
      </c>
      <c r="V218" s="30">
        <f t="shared" si="85"/>
        <v>9.1</v>
      </c>
      <c r="W218" s="18">
        <f t="shared" si="86"/>
        <v>35</v>
      </c>
      <c r="X218" s="19">
        <v>9</v>
      </c>
      <c r="Y218" s="18">
        <f t="shared" si="87"/>
        <v>34.615384615384613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8">
        <v>68.643000000000001</v>
      </c>
      <c r="D219" s="19">
        <v>53</v>
      </c>
      <c r="E219" s="19">
        <v>78</v>
      </c>
      <c r="F219" s="45">
        <f t="shared" si="65"/>
        <v>1.1363139722914208</v>
      </c>
      <c r="G219" s="31"/>
      <c r="H219" s="45">
        <f t="shared" si="88"/>
        <v>0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84"/>
        <v>#DIV/0!</v>
      </c>
      <c r="V219" s="30">
        <f t="shared" si="85"/>
        <v>27.299999999999997</v>
      </c>
      <c r="W219" s="18">
        <f t="shared" si="86"/>
        <v>35</v>
      </c>
      <c r="X219" s="19">
        <v>27</v>
      </c>
      <c r="Y219" s="18">
        <f t="shared" si="87"/>
        <v>34.615384615384613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8">
        <v>53.9</v>
      </c>
      <c r="D220" s="19">
        <v>52</v>
      </c>
      <c r="E220" s="19">
        <v>75</v>
      </c>
      <c r="F220" s="45">
        <f t="shared" si="65"/>
        <v>1.3914656771799629</v>
      </c>
      <c r="G220" s="31"/>
      <c r="H220" s="45">
        <f t="shared" si="88"/>
        <v>0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84"/>
        <v>#DIV/0!</v>
      </c>
      <c r="V220" s="30">
        <f t="shared" si="85"/>
        <v>26.25</v>
      </c>
      <c r="W220" s="18">
        <f t="shared" si="86"/>
        <v>35</v>
      </c>
      <c r="X220" s="19">
        <v>15</v>
      </c>
      <c r="Y220" s="18">
        <f t="shared" si="87"/>
        <v>20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8">
        <v>78.5</v>
      </c>
      <c r="D221" s="19">
        <v>76</v>
      </c>
      <c r="E221" s="19">
        <v>42</v>
      </c>
      <c r="F221" s="45">
        <f t="shared" si="65"/>
        <v>0.53503184713375795</v>
      </c>
      <c r="G221" s="31"/>
      <c r="H221" s="45">
        <f t="shared" si="88"/>
        <v>0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84"/>
        <v>#DIV/0!</v>
      </c>
      <c r="V221" s="30">
        <f t="shared" si="85"/>
        <v>14.7</v>
      </c>
      <c r="W221" s="18">
        <f t="shared" si="86"/>
        <v>35</v>
      </c>
      <c r="X221" s="19">
        <v>12</v>
      </c>
      <c r="Y221" s="18">
        <f t="shared" si="87"/>
        <v>28.571428571428569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219</v>
      </c>
      <c r="C222" s="18">
        <v>70.3</v>
      </c>
      <c r="D222" s="19">
        <v>73</v>
      </c>
      <c r="E222" s="19">
        <v>76</v>
      </c>
      <c r="F222" s="45">
        <f t="shared" si="65"/>
        <v>1.0810810810810811</v>
      </c>
      <c r="G222" s="31"/>
      <c r="H222" s="45">
        <f t="shared" si="88"/>
        <v>0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84"/>
        <v>#DIV/0!</v>
      </c>
      <c r="V222" s="30">
        <f t="shared" si="85"/>
        <v>26.599999999999998</v>
      </c>
      <c r="W222" s="18">
        <f t="shared" si="86"/>
        <v>35</v>
      </c>
      <c r="X222" s="19">
        <v>26</v>
      </c>
      <c r="Y222" s="18">
        <f t="shared" si="87"/>
        <v>34.210526315789473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8">
        <v>37.5</v>
      </c>
      <c r="D223" s="19">
        <v>24</v>
      </c>
      <c r="E223" s="19">
        <v>14</v>
      </c>
      <c r="F223" s="45">
        <f t="shared" si="65"/>
        <v>0.37333333333333335</v>
      </c>
      <c r="G223" s="31"/>
      <c r="H223" s="45">
        <f t="shared" si="88"/>
        <v>0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84"/>
        <v>#DIV/0!</v>
      </c>
      <c r="V223" s="30">
        <f t="shared" si="85"/>
        <v>4.8999999999999995</v>
      </c>
      <c r="W223" s="18">
        <f t="shared" si="86"/>
        <v>35</v>
      </c>
      <c r="X223" s="19">
        <v>4</v>
      </c>
      <c r="Y223" s="18">
        <f t="shared" si="87"/>
        <v>28.571428571428569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8">
        <v>29.3</v>
      </c>
      <c r="D224" s="19">
        <v>26</v>
      </c>
      <c r="E224" s="19">
        <v>34</v>
      </c>
      <c r="F224" s="45">
        <f t="shared" si="65"/>
        <v>1.1604095563139931</v>
      </c>
      <c r="G224" s="31"/>
      <c r="H224" s="45">
        <f t="shared" si="88"/>
        <v>0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84"/>
        <v>#DIV/0!</v>
      </c>
      <c r="V224" s="30">
        <f t="shared" si="85"/>
        <v>11.899999999999999</v>
      </c>
      <c r="W224" s="18">
        <f t="shared" si="86"/>
        <v>35</v>
      </c>
      <c r="X224" s="19">
        <v>4</v>
      </c>
      <c r="Y224" s="18">
        <f t="shared" si="87"/>
        <v>11.76470588235294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8">
        <v>35.199999999999996</v>
      </c>
      <c r="D225" s="19"/>
      <c r="E225" s="19">
        <v>25</v>
      </c>
      <c r="F225" s="45">
        <f t="shared" si="65"/>
        <v>0.71022727272727282</v>
      </c>
      <c r="G225" s="31"/>
      <c r="H225" s="45" t="e">
        <f t="shared" si="88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84"/>
        <v>#DIV/0!</v>
      </c>
      <c r="V225" s="30">
        <f t="shared" si="85"/>
        <v>8.75</v>
      </c>
      <c r="W225" s="18">
        <f t="shared" si="86"/>
        <v>35</v>
      </c>
      <c r="X225" s="19">
        <v>8</v>
      </c>
      <c r="Y225" s="18">
        <f t="shared" si="87"/>
        <v>32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8">
        <v>35</v>
      </c>
      <c r="D226" s="19">
        <v>47</v>
      </c>
      <c r="E226" s="19">
        <v>28</v>
      </c>
      <c r="F226" s="45">
        <f t="shared" si="65"/>
        <v>0.8</v>
      </c>
      <c r="G226" s="31"/>
      <c r="H226" s="45">
        <f t="shared" si="88"/>
        <v>0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84"/>
        <v>#DIV/0!</v>
      </c>
      <c r="V226" s="30">
        <f t="shared" si="85"/>
        <v>9.7999999999999989</v>
      </c>
      <c r="W226" s="18">
        <f t="shared" si="86"/>
        <v>35</v>
      </c>
      <c r="X226" s="19">
        <v>9</v>
      </c>
      <c r="Y226" s="18">
        <f t="shared" si="87"/>
        <v>32.142857142857146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8">
        <v>123.5</v>
      </c>
      <c r="D227" s="19">
        <v>42</v>
      </c>
      <c r="E227" s="19">
        <v>135</v>
      </c>
      <c r="F227" s="45">
        <f t="shared" si="65"/>
        <v>1.0931174089068827</v>
      </c>
      <c r="G227" s="31"/>
      <c r="H227" s="45">
        <f t="shared" si="88"/>
        <v>0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84"/>
        <v>#DIV/0!</v>
      </c>
      <c r="V227" s="30">
        <f t="shared" si="85"/>
        <v>47.25</v>
      </c>
      <c r="W227" s="18">
        <f t="shared" si="86"/>
        <v>35</v>
      </c>
      <c r="X227" s="19">
        <v>45</v>
      </c>
      <c r="Y227" s="18">
        <f t="shared" si="87"/>
        <v>33.333333333333329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8">
        <v>234.29299999999998</v>
      </c>
      <c r="D228" s="19">
        <v>362</v>
      </c>
      <c r="E228" s="19">
        <v>251</v>
      </c>
      <c r="F228" s="45">
        <f t="shared" si="65"/>
        <v>1.0713081483441675</v>
      </c>
      <c r="G228" s="31"/>
      <c r="H228" s="45">
        <f t="shared" si="88"/>
        <v>0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84"/>
        <v>#DIV/0!</v>
      </c>
      <c r="V228" s="30">
        <f t="shared" si="85"/>
        <v>87.85</v>
      </c>
      <c r="W228" s="18">
        <f t="shared" si="86"/>
        <v>35</v>
      </c>
      <c r="X228" s="19">
        <v>87</v>
      </c>
      <c r="Y228" s="18">
        <f t="shared" si="87"/>
        <v>34.661354581673308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8">
        <v>176.79999999999998</v>
      </c>
      <c r="D229" s="19">
        <v>123</v>
      </c>
      <c r="E229" s="19">
        <v>112</v>
      </c>
      <c r="F229" s="45">
        <f t="shared" si="65"/>
        <v>0.63348416289592768</v>
      </c>
      <c r="G229" s="31"/>
      <c r="H229" s="45">
        <f t="shared" si="88"/>
        <v>0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84"/>
        <v>#DIV/0!</v>
      </c>
      <c r="V229" s="30">
        <f t="shared" si="85"/>
        <v>39.199999999999996</v>
      </c>
      <c r="W229" s="18">
        <f t="shared" si="86"/>
        <v>35</v>
      </c>
      <c r="X229" s="19">
        <v>39</v>
      </c>
      <c r="Y229" s="18">
        <f t="shared" si="87"/>
        <v>34.821428571428569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8">
        <v>470.1</v>
      </c>
      <c r="D230" s="19">
        <v>377</v>
      </c>
      <c r="E230" s="19">
        <v>350</v>
      </c>
      <c r="F230" s="45">
        <f t="shared" si="65"/>
        <v>0.74452244203360984</v>
      </c>
      <c r="G230" s="31"/>
      <c r="H230" s="45">
        <f t="shared" si="88"/>
        <v>0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84"/>
        <v>#DIV/0!</v>
      </c>
      <c r="V230" s="30">
        <f t="shared" si="85"/>
        <v>122.49999999999999</v>
      </c>
      <c r="W230" s="18">
        <f t="shared" si="86"/>
        <v>35</v>
      </c>
      <c r="X230" s="19">
        <v>80</v>
      </c>
      <c r="Y230" s="18">
        <f t="shared" si="87"/>
        <v>22.857142857142858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8">
        <v>327.5</v>
      </c>
      <c r="D231" s="19">
        <v>218</v>
      </c>
      <c r="E231" s="19">
        <v>238</v>
      </c>
      <c r="F231" s="45">
        <f t="shared" si="65"/>
        <v>0.72671755725190834</v>
      </c>
      <c r="G231" s="31"/>
      <c r="H231" s="45">
        <f t="shared" si="88"/>
        <v>0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84"/>
        <v>#DIV/0!</v>
      </c>
      <c r="V231" s="30">
        <f t="shared" si="85"/>
        <v>83.3</v>
      </c>
      <c r="W231" s="18">
        <f t="shared" si="86"/>
        <v>35</v>
      </c>
      <c r="X231" s="19">
        <v>40</v>
      </c>
      <c r="Y231" s="18">
        <f t="shared" si="87"/>
        <v>16.806722689075631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8">
        <v>1369.35</v>
      </c>
      <c r="D232" s="19"/>
      <c r="E232" s="19">
        <v>287</v>
      </c>
      <c r="F232" s="45">
        <f t="shared" si="65"/>
        <v>0.20958849088983825</v>
      </c>
      <c r="G232" s="31"/>
      <c r="H232" s="45" t="e">
        <f t="shared" si="88"/>
        <v>#DIV/0!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84"/>
        <v>#DIV/0!</v>
      </c>
      <c r="V232" s="30">
        <f t="shared" si="85"/>
        <v>100.44999999999999</v>
      </c>
      <c r="W232" s="18">
        <f t="shared" si="86"/>
        <v>35</v>
      </c>
      <c r="X232" s="19">
        <v>20</v>
      </c>
      <c r="Y232" s="18">
        <f t="shared" si="87"/>
        <v>6.968641114982578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8">
        <v>106.95699999999999</v>
      </c>
      <c r="D233" s="19"/>
      <c r="E233" s="19">
        <v>48</v>
      </c>
      <c r="F233" s="45">
        <f t="shared" ref="F233:F241" si="89">E233/C233</f>
        <v>0.44877848107183266</v>
      </c>
      <c r="G233" s="31"/>
      <c r="H233" s="45" t="e">
        <f t="shared" si="88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84"/>
        <v>#DIV/0!</v>
      </c>
      <c r="V233" s="30">
        <f t="shared" si="85"/>
        <v>16.799999999999997</v>
      </c>
      <c r="W233" s="18">
        <f t="shared" si="86"/>
        <v>34.999999999999993</v>
      </c>
      <c r="X233" s="19">
        <v>0</v>
      </c>
      <c r="Y233" s="18">
        <f t="shared" si="87"/>
        <v>0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8">
        <v>58.5</v>
      </c>
      <c r="D234" s="19"/>
      <c r="E234" s="19">
        <v>21</v>
      </c>
      <c r="F234" s="45">
        <f t="shared" si="89"/>
        <v>0.35897435897435898</v>
      </c>
      <c r="G234" s="31"/>
      <c r="H234" s="45" t="e">
        <f t="shared" si="88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84"/>
        <v>#DIV/0!</v>
      </c>
      <c r="V234" s="30">
        <f t="shared" si="85"/>
        <v>7.35</v>
      </c>
      <c r="W234" s="18">
        <f t="shared" si="86"/>
        <v>35</v>
      </c>
      <c r="X234" s="19">
        <v>0</v>
      </c>
      <c r="Y234" s="18">
        <f t="shared" si="87"/>
        <v>0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8">
        <v>50.680999999999997</v>
      </c>
      <c r="D235" s="19"/>
      <c r="E235" s="19">
        <v>46</v>
      </c>
      <c r="F235" s="45">
        <f t="shared" si="89"/>
        <v>0.90763797083719744</v>
      </c>
      <c r="G235" s="31"/>
      <c r="H235" s="45" t="e">
        <f t="shared" si="88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84"/>
        <v>#DIV/0!</v>
      </c>
      <c r="V235" s="30">
        <f t="shared" si="85"/>
        <v>16.099999999999998</v>
      </c>
      <c r="W235" s="18">
        <f t="shared" si="86"/>
        <v>35</v>
      </c>
      <c r="X235" s="19">
        <v>15</v>
      </c>
      <c r="Y235" s="18">
        <f t="shared" si="87"/>
        <v>32.608695652173914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8">
        <v>72.626999999999995</v>
      </c>
      <c r="D236" s="19"/>
      <c r="E236" s="19">
        <v>62</v>
      </c>
      <c r="F236" s="45">
        <f t="shared" si="89"/>
        <v>0.8536770071736407</v>
      </c>
      <c r="G236" s="31"/>
      <c r="H236" s="45" t="e">
        <f t="shared" si="88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84"/>
        <v>#DIV/0!</v>
      </c>
      <c r="V236" s="30">
        <f t="shared" si="85"/>
        <v>21.7</v>
      </c>
      <c r="W236" s="18">
        <f t="shared" si="86"/>
        <v>35</v>
      </c>
      <c r="X236" s="19">
        <v>20</v>
      </c>
      <c r="Y236" s="18">
        <f t="shared" si="87"/>
        <v>32.258064516129032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8">
        <v>37.655999999999999</v>
      </c>
      <c r="D237" s="19"/>
      <c r="E237" s="19">
        <v>29</v>
      </c>
      <c r="F237" s="45">
        <f t="shared" si="89"/>
        <v>0.77012959422137239</v>
      </c>
      <c r="G237" s="31"/>
      <c r="H237" s="45" t="e">
        <f t="shared" si="88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84"/>
        <v>#DIV/0!</v>
      </c>
      <c r="V237" s="30">
        <f t="shared" si="85"/>
        <v>10.149999999999999</v>
      </c>
      <c r="W237" s="18">
        <f t="shared" si="86"/>
        <v>35</v>
      </c>
      <c r="X237" s="19">
        <v>10</v>
      </c>
      <c r="Y237" s="18">
        <f t="shared" si="87"/>
        <v>34.482758620689658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8">
        <v>544.63599999999997</v>
      </c>
      <c r="D238" s="19"/>
      <c r="E238" s="19">
        <v>710</v>
      </c>
      <c r="F238" s="45">
        <f t="shared" si="89"/>
        <v>1.3036229702039528</v>
      </c>
      <c r="G238" s="31"/>
      <c r="H238" s="45" t="e">
        <f t="shared" si="88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84"/>
        <v>#DIV/0!</v>
      </c>
      <c r="V238" s="30">
        <f t="shared" si="85"/>
        <v>248.49999999999997</v>
      </c>
      <c r="W238" s="18">
        <f t="shared" si="86"/>
        <v>35</v>
      </c>
      <c r="X238" s="19">
        <v>100</v>
      </c>
      <c r="Y238" s="18">
        <f t="shared" si="87"/>
        <v>14.084507042253522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8">
        <v>205.36799999999999</v>
      </c>
      <c r="D239" s="19"/>
      <c r="E239" s="19">
        <v>99</v>
      </c>
      <c r="F239" s="45">
        <f t="shared" si="89"/>
        <v>0.48206147014140471</v>
      </c>
      <c r="G239" s="31"/>
      <c r="H239" s="45" t="e">
        <f t="shared" si="88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84"/>
        <v>#DIV/0!</v>
      </c>
      <c r="V239" s="30">
        <f t="shared" si="85"/>
        <v>34.65</v>
      </c>
      <c r="W239" s="18">
        <f t="shared" si="86"/>
        <v>35</v>
      </c>
      <c r="X239" s="19">
        <v>34</v>
      </c>
      <c r="Y239" s="18">
        <f t="shared" si="87"/>
        <v>34.343434343434339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8">
        <v>37.494</v>
      </c>
      <c r="D240" s="19"/>
      <c r="E240" s="19">
        <v>18</v>
      </c>
      <c r="F240" s="45">
        <f t="shared" si="89"/>
        <v>0.4800768122899664</v>
      </c>
      <c r="G240" s="31"/>
      <c r="H240" s="45" t="e">
        <f t="shared" si="88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84"/>
        <v>#DIV/0!</v>
      </c>
      <c r="V240" s="30">
        <f t="shared" si="85"/>
        <v>6.3</v>
      </c>
      <c r="W240" s="18">
        <f t="shared" si="86"/>
        <v>35</v>
      </c>
      <c r="X240" s="19">
        <v>6</v>
      </c>
      <c r="Y240" s="18">
        <f t="shared" si="87"/>
        <v>33.333333333333329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4551.9049999999997</v>
      </c>
      <c r="D241" s="29">
        <f t="shared" ref="D241:E241" si="90">D212+D213+D214+D215+D216+D217+D218+D219+D220+D221+D222+D223+D224+D225+D226+D227+D228+D229+D230+D231+D232+D233+D234+D235+D236+D237+D238+D239+D240</f>
        <v>1925</v>
      </c>
      <c r="E241" s="29">
        <f t="shared" si="90"/>
        <v>3223</v>
      </c>
      <c r="F241" s="46">
        <f t="shared" si="89"/>
        <v>0.70805519886728752</v>
      </c>
      <c r="G241" s="29">
        <f>G212+G213+G214+G215+G216+G217+G218+G219+G220+G221+G222+G223+G224+G225+G226+G227+G228+G229+G230+G231+G232+G233+G234+G235+G236+G237+G238+G239+G240</f>
        <v>0</v>
      </c>
      <c r="H241" s="46">
        <f t="shared" si="88"/>
        <v>0</v>
      </c>
      <c r="I241" s="29">
        <f t="shared" ref="I241:T241" si="91">I212+I213+I214+I215+I216+I217+I218+I219+I220+I221+I222+I223+I224+I225+I226+I227+I228+I229+I230+I231+I232+I233+I234+I235+I236+I237+I238+I239+I240</f>
        <v>0</v>
      </c>
      <c r="J241" s="29">
        <f t="shared" si="91"/>
        <v>0</v>
      </c>
      <c r="K241" s="29">
        <f t="shared" si="91"/>
        <v>0</v>
      </c>
      <c r="L241" s="29">
        <f t="shared" si="91"/>
        <v>0</v>
      </c>
      <c r="M241" s="29">
        <f t="shared" si="91"/>
        <v>0</v>
      </c>
      <c r="N241" s="29">
        <f t="shared" si="91"/>
        <v>0</v>
      </c>
      <c r="O241" s="29">
        <f t="shared" si="91"/>
        <v>0</v>
      </c>
      <c r="P241" s="29">
        <f t="shared" si="91"/>
        <v>0</v>
      </c>
      <c r="Q241" s="29">
        <f t="shared" si="91"/>
        <v>0</v>
      </c>
      <c r="R241" s="29">
        <f t="shared" si="91"/>
        <v>0</v>
      </c>
      <c r="S241" s="29">
        <f t="shared" si="91"/>
        <v>0</v>
      </c>
      <c r="T241" s="29">
        <f t="shared" si="91"/>
        <v>0</v>
      </c>
      <c r="U241" s="47" t="e">
        <f t="shared" si="84"/>
        <v>#DIV/0!</v>
      </c>
      <c r="V241" s="109">
        <f>V212+V213+V214+V215+V216+V217+V218+V219+V220+V221+V222+V223+V224+V225+V226+V227+V228+V229+V230+V231+V232+V233+V234+V235+V236+V237+V238+V239+V240</f>
        <v>1128.0499999999997</v>
      </c>
      <c r="W241" s="88">
        <f>V241/E241*100</f>
        <v>34.999999999999993</v>
      </c>
      <c r="X241" s="29">
        <f>X212+X213+X214+X215+X216+X217+X218+X219+X220+X221+X222+X223+X224+X225+X226+X227+X228+X229+X230+X231+X232+X233+X234+X235+X236+X237+X238+X239+X240</f>
        <v>694</v>
      </c>
      <c r="Y241" s="88">
        <f t="shared" si="87"/>
        <v>21.532733478125969</v>
      </c>
      <c r="Z241" s="29">
        <f t="shared" ref="Z241:AE241" si="92">Z212+Z213+Z214+Z215+Z216+Z217+Z218+Z219+Z220+Z221+Z222+Z223+Z224+Z225+Z226+Z227+Z228+Z229+Z230+Z231+Z232+Z233+Z234+Z235+Z236+Z237+Z238+Z239+Z240</f>
        <v>0</v>
      </c>
      <c r="AA241" s="29">
        <f t="shared" si="92"/>
        <v>0</v>
      </c>
      <c r="AB241" s="29">
        <f t="shared" si="92"/>
        <v>0</v>
      </c>
      <c r="AC241" s="29">
        <f t="shared" si="92"/>
        <v>0</v>
      </c>
      <c r="AD241" s="29">
        <f t="shared" si="92"/>
        <v>0</v>
      </c>
      <c r="AE241" s="29">
        <f t="shared" si="92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8">
        <v>97.6</v>
      </c>
      <c r="D243" s="19"/>
      <c r="E243" s="27">
        <v>72</v>
      </c>
      <c r="F243" s="45">
        <f t="shared" ref="F243:F292" si="93">E243/C243</f>
        <v>0.73770491803278693</v>
      </c>
      <c r="G243" s="31"/>
      <c r="H243" s="45" t="e">
        <f t="shared" ref="H243:H291" si="94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95">O243/G243*100</f>
        <v>#DIV/0!</v>
      </c>
      <c r="V243" s="30">
        <f t="shared" ref="V243:V291" si="96">E243*0.35</f>
        <v>25.2</v>
      </c>
      <c r="W243" s="18">
        <f t="shared" ref="W243:W291" si="97">V243/E243*100</f>
        <v>35</v>
      </c>
      <c r="X243" s="19">
        <v>25</v>
      </c>
      <c r="Y243" s="18">
        <f t="shared" ref="Y243:Y292" si="98">X243/E243*100</f>
        <v>34.722222222222221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8">
        <v>442.5</v>
      </c>
      <c r="D244" s="19"/>
      <c r="E244" s="27">
        <v>1489</v>
      </c>
      <c r="F244" s="45">
        <f t="shared" si="93"/>
        <v>3.3649717514124293</v>
      </c>
      <c r="G244" s="31"/>
      <c r="H244" s="45" t="e">
        <f t="shared" si="94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95"/>
        <v>#DIV/0!</v>
      </c>
      <c r="V244" s="30">
        <f t="shared" si="96"/>
        <v>521.15</v>
      </c>
      <c r="W244" s="18">
        <f t="shared" si="97"/>
        <v>35</v>
      </c>
      <c r="X244" s="19">
        <v>50</v>
      </c>
      <c r="Y244" s="18">
        <f t="shared" si="98"/>
        <v>3.3579583613163195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8">
        <v>25.3</v>
      </c>
      <c r="D245" s="19"/>
      <c r="E245" s="27">
        <v>27</v>
      </c>
      <c r="F245" s="45">
        <f t="shared" si="93"/>
        <v>1.0671936758893281</v>
      </c>
      <c r="G245" s="31"/>
      <c r="H245" s="45" t="e">
        <f t="shared" si="94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95"/>
        <v>#DIV/0!</v>
      </c>
      <c r="V245" s="30">
        <f t="shared" si="96"/>
        <v>9.4499999999999993</v>
      </c>
      <c r="W245" s="18">
        <f t="shared" si="97"/>
        <v>35</v>
      </c>
      <c r="X245" s="19">
        <v>0</v>
      </c>
      <c r="Y245" s="18">
        <f t="shared" si="98"/>
        <v>0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8">
        <v>133.1</v>
      </c>
      <c r="D246" s="19"/>
      <c r="E246" s="27">
        <v>263</v>
      </c>
      <c r="F246" s="45">
        <f t="shared" si="93"/>
        <v>1.9759579263711495</v>
      </c>
      <c r="G246" s="31"/>
      <c r="H246" s="45" t="e">
        <f t="shared" si="94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95"/>
        <v>#DIV/0!</v>
      </c>
      <c r="V246" s="30">
        <f t="shared" si="96"/>
        <v>92.05</v>
      </c>
      <c r="W246" s="18">
        <f t="shared" si="97"/>
        <v>35</v>
      </c>
      <c r="X246" s="19">
        <v>50</v>
      </c>
      <c r="Y246" s="18">
        <f t="shared" si="98"/>
        <v>19.011406844106464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8">
        <v>202</v>
      </c>
      <c r="D247" s="19"/>
      <c r="E247" s="27">
        <v>492</v>
      </c>
      <c r="F247" s="45">
        <f t="shared" si="93"/>
        <v>2.4356435643564356</v>
      </c>
      <c r="G247" s="31"/>
      <c r="H247" s="45" t="e">
        <f t="shared" si="94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95"/>
        <v>#DIV/0!</v>
      </c>
      <c r="V247" s="30">
        <f t="shared" si="96"/>
        <v>172.2</v>
      </c>
      <c r="W247" s="18">
        <f t="shared" si="97"/>
        <v>35</v>
      </c>
      <c r="X247" s="19">
        <v>172</v>
      </c>
      <c r="Y247" s="18">
        <f t="shared" si="98"/>
        <v>34.959349593495936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8">
        <v>838.2</v>
      </c>
      <c r="D248" s="19"/>
      <c r="E248" s="27">
        <v>949.2</v>
      </c>
      <c r="F248" s="45">
        <f t="shared" si="93"/>
        <v>1.1324266284896205</v>
      </c>
      <c r="G248" s="31"/>
      <c r="H248" s="45" t="e">
        <f t="shared" si="94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95"/>
        <v>#DIV/0!</v>
      </c>
      <c r="V248" s="30">
        <f t="shared" si="96"/>
        <v>332.21999999999997</v>
      </c>
      <c r="W248" s="18">
        <f t="shared" si="97"/>
        <v>35</v>
      </c>
      <c r="X248" s="19">
        <v>332</v>
      </c>
      <c r="Y248" s="18">
        <f t="shared" si="98"/>
        <v>34.976822587442051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8">
        <v>99</v>
      </c>
      <c r="D249" s="19"/>
      <c r="E249" s="27">
        <v>81</v>
      </c>
      <c r="F249" s="45">
        <f t="shared" si="93"/>
        <v>0.81818181818181823</v>
      </c>
      <c r="G249" s="31"/>
      <c r="H249" s="45" t="e">
        <f t="shared" si="94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95"/>
        <v>#DIV/0!</v>
      </c>
      <c r="V249" s="30">
        <f t="shared" si="96"/>
        <v>28.349999999999998</v>
      </c>
      <c r="W249" s="18">
        <f t="shared" si="97"/>
        <v>35</v>
      </c>
      <c r="X249" s="19">
        <v>0</v>
      </c>
      <c r="Y249" s="18">
        <f t="shared" si="98"/>
        <v>0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8">
        <v>20.540000000000003</v>
      </c>
      <c r="D250" s="19"/>
      <c r="E250" s="27">
        <v>13</v>
      </c>
      <c r="F250" s="45">
        <f t="shared" si="93"/>
        <v>0.63291139240506322</v>
      </c>
      <c r="G250" s="31"/>
      <c r="H250" s="45" t="e">
        <f t="shared" si="94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95"/>
        <v>#DIV/0!</v>
      </c>
      <c r="V250" s="30">
        <f t="shared" si="96"/>
        <v>4.55</v>
      </c>
      <c r="W250" s="18">
        <f t="shared" si="97"/>
        <v>35</v>
      </c>
      <c r="X250" s="19">
        <v>4</v>
      </c>
      <c r="Y250" s="18">
        <f t="shared" si="98"/>
        <v>30.76923076923077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8">
        <v>325.90000000000003</v>
      </c>
      <c r="D251" s="19"/>
      <c r="E251" s="27">
        <v>558</v>
      </c>
      <c r="F251" s="45">
        <f t="shared" si="93"/>
        <v>1.7121816508131327</v>
      </c>
      <c r="G251" s="31"/>
      <c r="H251" s="45" t="e">
        <f t="shared" si="94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95"/>
        <v>#DIV/0!</v>
      </c>
      <c r="V251" s="30">
        <f t="shared" si="96"/>
        <v>195.29999999999998</v>
      </c>
      <c r="W251" s="18">
        <f t="shared" si="97"/>
        <v>35</v>
      </c>
      <c r="X251" s="19">
        <v>195</v>
      </c>
      <c r="Y251" s="18">
        <f t="shared" si="98"/>
        <v>34.946236559139784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8">
        <v>68.400000000000006</v>
      </c>
      <c r="D252" s="19"/>
      <c r="E252" s="27">
        <v>177</v>
      </c>
      <c r="F252" s="45">
        <f t="shared" si="93"/>
        <v>2.5877192982456139</v>
      </c>
      <c r="G252" s="31"/>
      <c r="H252" s="45" t="e">
        <f t="shared" si="94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95"/>
        <v>#DIV/0!</v>
      </c>
      <c r="V252" s="30">
        <f t="shared" si="96"/>
        <v>61.949999999999996</v>
      </c>
      <c r="W252" s="18">
        <f t="shared" si="97"/>
        <v>35</v>
      </c>
      <c r="X252" s="19">
        <v>61</v>
      </c>
      <c r="Y252" s="18">
        <f t="shared" si="98"/>
        <v>34.463276836158194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8">
        <v>923.62999999999988</v>
      </c>
      <c r="D253" s="19"/>
      <c r="E253" s="27">
        <v>938</v>
      </c>
      <c r="F253" s="45">
        <f t="shared" si="93"/>
        <v>1.0155581780583136</v>
      </c>
      <c r="G253" s="31"/>
      <c r="H253" s="45" t="e">
        <f t="shared" si="94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95"/>
        <v>#DIV/0!</v>
      </c>
      <c r="V253" s="30">
        <f t="shared" si="96"/>
        <v>328.29999999999995</v>
      </c>
      <c r="W253" s="18">
        <f t="shared" si="97"/>
        <v>35</v>
      </c>
      <c r="X253" s="19">
        <v>20</v>
      </c>
      <c r="Y253" s="18">
        <f t="shared" si="98"/>
        <v>2.1321961620469083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8">
        <v>91.63000000000001</v>
      </c>
      <c r="D254" s="19"/>
      <c r="E254" s="27">
        <v>335.37</v>
      </c>
      <c r="F254" s="45">
        <f t="shared" si="93"/>
        <v>3.6600458365164243</v>
      </c>
      <c r="G254" s="31"/>
      <c r="H254" s="45" t="e">
        <f t="shared" si="94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95"/>
        <v>#DIV/0!</v>
      </c>
      <c r="V254" s="30">
        <f t="shared" si="96"/>
        <v>117.37949999999999</v>
      </c>
      <c r="W254" s="18">
        <f t="shared" si="97"/>
        <v>35</v>
      </c>
      <c r="X254" s="19">
        <v>117</v>
      </c>
      <c r="Y254" s="18">
        <f t="shared" si="98"/>
        <v>34.886841399051796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8">
        <v>139.63</v>
      </c>
      <c r="D255" s="19"/>
      <c r="E255" s="27">
        <v>470.5</v>
      </c>
      <c r="F255" s="45">
        <f t="shared" si="93"/>
        <v>3.3696197092315407</v>
      </c>
      <c r="G255" s="31"/>
      <c r="H255" s="45" t="e">
        <f t="shared" si="94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95"/>
        <v>#DIV/0!</v>
      </c>
      <c r="V255" s="30">
        <f t="shared" si="96"/>
        <v>164.67499999999998</v>
      </c>
      <c r="W255" s="18">
        <f t="shared" si="97"/>
        <v>35</v>
      </c>
      <c r="X255" s="19">
        <v>164</v>
      </c>
      <c r="Y255" s="18">
        <f t="shared" si="98"/>
        <v>34.856535600425083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8">
        <v>123.00000000000001</v>
      </c>
      <c r="D256" s="19"/>
      <c r="E256" s="27">
        <v>329</v>
      </c>
      <c r="F256" s="45">
        <f t="shared" si="93"/>
        <v>2.6747967479674792</v>
      </c>
      <c r="G256" s="31"/>
      <c r="H256" s="45" t="e">
        <f t="shared" si="94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95"/>
        <v>#DIV/0!</v>
      </c>
      <c r="V256" s="30">
        <f t="shared" si="96"/>
        <v>115.14999999999999</v>
      </c>
      <c r="W256" s="18">
        <f t="shared" si="97"/>
        <v>35</v>
      </c>
      <c r="X256" s="19">
        <v>115</v>
      </c>
      <c r="Y256" s="18">
        <f t="shared" si="98"/>
        <v>34.954407294832826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8">
        <v>101.19999999999999</v>
      </c>
      <c r="D257" s="19"/>
      <c r="E257" s="27">
        <v>393</v>
      </c>
      <c r="F257" s="45">
        <f t="shared" si="93"/>
        <v>3.8833992094861665</v>
      </c>
      <c r="G257" s="31"/>
      <c r="H257" s="45" t="e">
        <f t="shared" si="94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95"/>
        <v>#DIV/0!</v>
      </c>
      <c r="V257" s="30">
        <f t="shared" si="96"/>
        <v>137.54999999999998</v>
      </c>
      <c r="W257" s="18">
        <f t="shared" si="97"/>
        <v>35</v>
      </c>
      <c r="X257" s="19">
        <v>137</v>
      </c>
      <c r="Y257" s="18">
        <f t="shared" si="98"/>
        <v>34.860050890585242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8">
        <v>0</v>
      </c>
      <c r="D258" s="19"/>
      <c r="E258" s="27">
        <v>0</v>
      </c>
      <c r="F258" s="45" t="e">
        <f t="shared" si="93"/>
        <v>#DIV/0!</v>
      </c>
      <c r="G258" s="31"/>
      <c r="H258" s="45" t="e">
        <f t="shared" si="94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95"/>
        <v>#DIV/0!</v>
      </c>
      <c r="V258" s="30">
        <f t="shared" si="96"/>
        <v>0</v>
      </c>
      <c r="W258" s="18" t="e">
        <f t="shared" si="97"/>
        <v>#DIV/0!</v>
      </c>
      <c r="X258" s="19">
        <v>0</v>
      </c>
      <c r="Y258" s="18" t="e">
        <f t="shared" si="98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8">
        <v>143</v>
      </c>
      <c r="D259" s="19"/>
      <c r="E259" s="27">
        <v>255</v>
      </c>
      <c r="F259" s="45">
        <f t="shared" si="93"/>
        <v>1.7832167832167831</v>
      </c>
      <c r="G259" s="31"/>
      <c r="H259" s="45" t="e">
        <f t="shared" si="94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95"/>
        <v>#DIV/0!</v>
      </c>
      <c r="V259" s="30">
        <f t="shared" si="96"/>
        <v>89.25</v>
      </c>
      <c r="W259" s="18">
        <f t="shared" si="97"/>
        <v>35</v>
      </c>
      <c r="X259" s="19">
        <v>89</v>
      </c>
      <c r="Y259" s="18">
        <f t="shared" si="98"/>
        <v>34.901960784313722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8">
        <v>32.25</v>
      </c>
      <c r="D260" s="19"/>
      <c r="E260" s="27">
        <v>158</v>
      </c>
      <c r="F260" s="45">
        <f t="shared" si="93"/>
        <v>4.8992248062015502</v>
      </c>
      <c r="G260" s="31"/>
      <c r="H260" s="45" t="e">
        <f t="shared" si="94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95"/>
        <v>#DIV/0!</v>
      </c>
      <c r="V260" s="30">
        <f t="shared" si="96"/>
        <v>55.3</v>
      </c>
      <c r="W260" s="18">
        <f t="shared" si="97"/>
        <v>35</v>
      </c>
      <c r="X260" s="19">
        <v>55</v>
      </c>
      <c r="Y260" s="18">
        <f t="shared" si="98"/>
        <v>34.810126582278485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8">
        <v>115.35000000000001</v>
      </c>
      <c r="D261" s="19"/>
      <c r="E261" s="27">
        <v>659</v>
      </c>
      <c r="F261" s="45">
        <f t="shared" si="93"/>
        <v>5.7130472475075855</v>
      </c>
      <c r="G261" s="31"/>
      <c r="H261" s="45" t="e">
        <f t="shared" si="94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95"/>
        <v>#DIV/0!</v>
      </c>
      <c r="V261" s="30">
        <f t="shared" si="96"/>
        <v>230.64999999999998</v>
      </c>
      <c r="W261" s="18">
        <f t="shared" si="97"/>
        <v>35</v>
      </c>
      <c r="X261" s="19">
        <v>60</v>
      </c>
      <c r="Y261" s="18">
        <f t="shared" si="98"/>
        <v>9.1047040971168425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8">
        <v>108.24000000000001</v>
      </c>
      <c r="D262" s="19"/>
      <c r="E262" s="27">
        <v>190</v>
      </c>
      <c r="F262" s="45">
        <f t="shared" si="93"/>
        <v>1.7553584626755356</v>
      </c>
      <c r="G262" s="31"/>
      <c r="H262" s="45" t="e">
        <f t="shared" si="94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95"/>
        <v>#DIV/0!</v>
      </c>
      <c r="V262" s="30">
        <f t="shared" si="96"/>
        <v>66.5</v>
      </c>
      <c r="W262" s="18">
        <f t="shared" si="97"/>
        <v>35</v>
      </c>
      <c r="X262" s="19">
        <v>66</v>
      </c>
      <c r="Y262" s="18">
        <f t="shared" si="98"/>
        <v>34.736842105263158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8">
        <v>170.27599999999998</v>
      </c>
      <c r="D263" s="19"/>
      <c r="E263" s="27">
        <v>239</v>
      </c>
      <c r="F263" s="45">
        <f t="shared" si="93"/>
        <v>1.4036035612769857</v>
      </c>
      <c r="G263" s="31"/>
      <c r="H263" s="45" t="e">
        <f t="shared" si="94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95"/>
        <v>#DIV/0!</v>
      </c>
      <c r="V263" s="30">
        <f t="shared" si="96"/>
        <v>83.649999999999991</v>
      </c>
      <c r="W263" s="18">
        <f t="shared" si="97"/>
        <v>35</v>
      </c>
      <c r="X263" s="19">
        <v>83</v>
      </c>
      <c r="Y263" s="18">
        <f t="shared" si="98"/>
        <v>34.728033472803347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8">
        <v>268.37</v>
      </c>
      <c r="D264" s="19"/>
      <c r="E264" s="27">
        <v>1182</v>
      </c>
      <c r="F264" s="45">
        <f t="shared" si="93"/>
        <v>4.4043671051160711</v>
      </c>
      <c r="G264" s="31"/>
      <c r="H264" s="45" t="e">
        <f t="shared" si="94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95"/>
        <v>#DIV/0!</v>
      </c>
      <c r="V264" s="30">
        <f t="shared" si="96"/>
        <v>413.7</v>
      </c>
      <c r="W264" s="18">
        <f t="shared" si="97"/>
        <v>35</v>
      </c>
      <c r="X264" s="19">
        <v>200</v>
      </c>
      <c r="Y264" s="18">
        <f t="shared" si="98"/>
        <v>16.920473773265652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8">
        <v>219</v>
      </c>
      <c r="D265" s="19"/>
      <c r="E265" s="27">
        <v>474.8</v>
      </c>
      <c r="F265" s="45">
        <f t="shared" si="93"/>
        <v>2.1680365296803652</v>
      </c>
      <c r="G265" s="31"/>
      <c r="H265" s="45" t="e">
        <f t="shared" si="94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95"/>
        <v>#DIV/0!</v>
      </c>
      <c r="V265" s="30">
        <f t="shared" si="96"/>
        <v>166.18</v>
      </c>
      <c r="W265" s="18">
        <f t="shared" si="97"/>
        <v>35</v>
      </c>
      <c r="X265" s="19">
        <v>105</v>
      </c>
      <c r="Y265" s="18">
        <f t="shared" si="98"/>
        <v>22.114574557708508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8">
        <v>104</v>
      </c>
      <c r="D266" s="19"/>
      <c r="E266" s="27">
        <v>163</v>
      </c>
      <c r="F266" s="45">
        <f t="shared" si="93"/>
        <v>1.5673076923076923</v>
      </c>
      <c r="G266" s="31"/>
      <c r="H266" s="45" t="e">
        <f t="shared" si="94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95"/>
        <v>#DIV/0!</v>
      </c>
      <c r="V266" s="30">
        <f t="shared" si="96"/>
        <v>57.05</v>
      </c>
      <c r="W266" s="18">
        <f t="shared" si="97"/>
        <v>35</v>
      </c>
      <c r="X266" s="19">
        <v>16</v>
      </c>
      <c r="Y266" s="18">
        <f t="shared" si="98"/>
        <v>9.8159509202453989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8">
        <v>69.88</v>
      </c>
      <c r="D267" s="19"/>
      <c r="E267" s="27">
        <v>207</v>
      </c>
      <c r="F267" s="45">
        <f t="shared" si="93"/>
        <v>2.9622209502003436</v>
      </c>
      <c r="G267" s="31"/>
      <c r="H267" s="45" t="e">
        <f t="shared" si="94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95"/>
        <v>#DIV/0!</v>
      </c>
      <c r="V267" s="30">
        <f t="shared" si="96"/>
        <v>72.449999999999989</v>
      </c>
      <c r="W267" s="18">
        <f t="shared" si="97"/>
        <v>34.999999999999993</v>
      </c>
      <c r="X267" s="19">
        <v>72</v>
      </c>
      <c r="Y267" s="18">
        <f t="shared" si="98"/>
        <v>34.782608695652172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8">
        <v>121.77</v>
      </c>
      <c r="D268" s="19"/>
      <c r="E268" s="27">
        <v>221</v>
      </c>
      <c r="F268" s="45">
        <f t="shared" si="93"/>
        <v>1.8148969368481565</v>
      </c>
      <c r="G268" s="31"/>
      <c r="H268" s="45" t="e">
        <f t="shared" si="94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95"/>
        <v>#DIV/0!</v>
      </c>
      <c r="V268" s="30">
        <f t="shared" si="96"/>
        <v>77.349999999999994</v>
      </c>
      <c r="W268" s="18">
        <f t="shared" si="97"/>
        <v>35</v>
      </c>
      <c r="X268" s="19">
        <v>77</v>
      </c>
      <c r="Y268" s="18">
        <f t="shared" si="98"/>
        <v>34.841628959276015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8">
        <v>31.08</v>
      </c>
      <c r="D269" s="19"/>
      <c r="E269" s="27">
        <v>18</v>
      </c>
      <c r="F269" s="45">
        <f t="shared" si="93"/>
        <v>0.57915057915057921</v>
      </c>
      <c r="G269" s="31"/>
      <c r="H269" s="45" t="e">
        <f t="shared" si="94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95"/>
        <v>#DIV/0!</v>
      </c>
      <c r="V269" s="30">
        <f t="shared" si="96"/>
        <v>6.3</v>
      </c>
      <c r="W269" s="18">
        <f t="shared" si="97"/>
        <v>35</v>
      </c>
      <c r="X269" s="19">
        <v>6</v>
      </c>
      <c r="Y269" s="18">
        <f t="shared" si="98"/>
        <v>33.333333333333329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8">
        <v>110</v>
      </c>
      <c r="D270" s="19"/>
      <c r="E270" s="27">
        <v>297</v>
      </c>
      <c r="F270" s="45">
        <f t="shared" si="93"/>
        <v>2.7</v>
      </c>
      <c r="G270" s="31"/>
      <c r="H270" s="45" t="e">
        <f t="shared" si="94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95"/>
        <v>#DIV/0!</v>
      </c>
      <c r="V270" s="30">
        <f t="shared" si="96"/>
        <v>103.94999999999999</v>
      </c>
      <c r="W270" s="18">
        <f t="shared" si="97"/>
        <v>35</v>
      </c>
      <c r="X270" s="19">
        <v>103</v>
      </c>
      <c r="Y270" s="18">
        <f t="shared" si="98"/>
        <v>34.680134680134678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8">
        <v>105.34</v>
      </c>
      <c r="D271" s="19"/>
      <c r="E271" s="27">
        <v>75</v>
      </c>
      <c r="F271" s="45">
        <f t="shared" si="93"/>
        <v>0.71198025441427759</v>
      </c>
      <c r="G271" s="31"/>
      <c r="H271" s="45" t="e">
        <f t="shared" si="94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95"/>
        <v>#DIV/0!</v>
      </c>
      <c r="V271" s="30">
        <f t="shared" si="96"/>
        <v>26.25</v>
      </c>
      <c r="W271" s="18">
        <f t="shared" si="97"/>
        <v>35</v>
      </c>
      <c r="X271" s="19">
        <v>26</v>
      </c>
      <c r="Y271" s="18">
        <f t="shared" si="98"/>
        <v>34.666666666666671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8">
        <v>255</v>
      </c>
      <c r="D272" s="19"/>
      <c r="E272" s="27">
        <v>840</v>
      </c>
      <c r="F272" s="45">
        <f t="shared" si="93"/>
        <v>3.2941176470588234</v>
      </c>
      <c r="G272" s="31"/>
      <c r="H272" s="45" t="e">
        <f t="shared" si="94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95"/>
        <v>#DIV/0!</v>
      </c>
      <c r="V272" s="30">
        <f t="shared" si="96"/>
        <v>294</v>
      </c>
      <c r="W272" s="18">
        <f t="shared" si="97"/>
        <v>35</v>
      </c>
      <c r="X272" s="19">
        <v>50</v>
      </c>
      <c r="Y272" s="18">
        <f t="shared" si="98"/>
        <v>5.9523809523809517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8">
        <v>236</v>
      </c>
      <c r="D273" s="19"/>
      <c r="E273" s="27">
        <v>317</v>
      </c>
      <c r="F273" s="45">
        <f t="shared" si="93"/>
        <v>1.3432203389830508</v>
      </c>
      <c r="G273" s="31"/>
      <c r="H273" s="45" t="e">
        <f t="shared" si="94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95"/>
        <v>#DIV/0!</v>
      </c>
      <c r="V273" s="30">
        <f t="shared" si="96"/>
        <v>110.94999999999999</v>
      </c>
      <c r="W273" s="18">
        <f t="shared" si="97"/>
        <v>35</v>
      </c>
      <c r="X273" s="19">
        <v>50</v>
      </c>
      <c r="Y273" s="18">
        <f t="shared" si="98"/>
        <v>15.772870662460567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8">
        <v>121.77000000000001</v>
      </c>
      <c r="D274" s="19"/>
      <c r="E274" s="27">
        <v>167.5</v>
      </c>
      <c r="F274" s="45">
        <f t="shared" si="93"/>
        <v>1.3755440584708876</v>
      </c>
      <c r="G274" s="31"/>
      <c r="H274" s="45" t="e">
        <f t="shared" si="94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95"/>
        <v>#DIV/0!</v>
      </c>
      <c r="V274" s="30">
        <f t="shared" si="96"/>
        <v>58.624999999999993</v>
      </c>
      <c r="W274" s="18">
        <f t="shared" si="97"/>
        <v>35</v>
      </c>
      <c r="X274" s="19">
        <v>10</v>
      </c>
      <c r="Y274" s="18">
        <f t="shared" si="98"/>
        <v>5.9701492537313428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8">
        <v>45.5</v>
      </c>
      <c r="D275" s="19"/>
      <c r="E275" s="27">
        <v>41</v>
      </c>
      <c r="F275" s="45">
        <f t="shared" si="93"/>
        <v>0.90109890109890112</v>
      </c>
      <c r="G275" s="31"/>
      <c r="H275" s="45" t="e">
        <f t="shared" si="94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95"/>
        <v>#DIV/0!</v>
      </c>
      <c r="V275" s="30">
        <f t="shared" si="96"/>
        <v>14.35</v>
      </c>
      <c r="W275" s="18">
        <f t="shared" si="97"/>
        <v>35</v>
      </c>
      <c r="X275" s="19">
        <v>14</v>
      </c>
      <c r="Y275" s="18">
        <f t="shared" si="98"/>
        <v>34.146341463414636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8">
        <v>93.73</v>
      </c>
      <c r="D276" s="19"/>
      <c r="E276" s="27">
        <v>52</v>
      </c>
      <c r="F276" s="45">
        <f t="shared" si="93"/>
        <v>0.55478502080443826</v>
      </c>
      <c r="G276" s="31"/>
      <c r="H276" s="45" t="e">
        <f t="shared" si="94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95"/>
        <v>#DIV/0!</v>
      </c>
      <c r="V276" s="30">
        <f t="shared" si="96"/>
        <v>18.2</v>
      </c>
      <c r="W276" s="18">
        <f t="shared" si="97"/>
        <v>35</v>
      </c>
      <c r="X276" s="19">
        <v>17</v>
      </c>
      <c r="Y276" s="18">
        <f t="shared" si="98"/>
        <v>32.692307692307693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8">
        <v>304.53000000000003</v>
      </c>
      <c r="D277" s="19"/>
      <c r="E277" s="27">
        <v>459</v>
      </c>
      <c r="F277" s="45">
        <f t="shared" si="93"/>
        <v>1.5072406659442419</v>
      </c>
      <c r="G277" s="31"/>
      <c r="H277" s="45" t="e">
        <f t="shared" si="94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95"/>
        <v>#DIV/0!</v>
      </c>
      <c r="V277" s="30">
        <f t="shared" si="96"/>
        <v>160.64999999999998</v>
      </c>
      <c r="W277" s="18">
        <f t="shared" si="97"/>
        <v>35</v>
      </c>
      <c r="X277" s="19">
        <v>110</v>
      </c>
      <c r="Y277" s="18">
        <f t="shared" si="98"/>
        <v>23.965141612200437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8">
        <v>111.2</v>
      </c>
      <c r="D278" s="19"/>
      <c r="E278" s="27">
        <v>456.4</v>
      </c>
      <c r="F278" s="45">
        <f t="shared" si="93"/>
        <v>4.1043165467625897</v>
      </c>
      <c r="G278" s="31"/>
      <c r="H278" s="45" t="e">
        <f t="shared" si="94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95"/>
        <v>#DIV/0!</v>
      </c>
      <c r="V278" s="30">
        <f t="shared" si="96"/>
        <v>159.73999999999998</v>
      </c>
      <c r="W278" s="18">
        <f t="shared" si="97"/>
        <v>35</v>
      </c>
      <c r="X278" s="19">
        <v>30</v>
      </c>
      <c r="Y278" s="18">
        <f t="shared" si="98"/>
        <v>6.5731814198071863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8">
        <v>126.03</v>
      </c>
      <c r="D279" s="19"/>
      <c r="E279" s="27">
        <v>223</v>
      </c>
      <c r="F279" s="45">
        <f t="shared" si="93"/>
        <v>1.7694199793699912</v>
      </c>
      <c r="G279" s="31"/>
      <c r="H279" s="45" t="e">
        <f t="shared" si="94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95"/>
        <v>#DIV/0!</v>
      </c>
      <c r="V279" s="30">
        <f t="shared" si="96"/>
        <v>78.05</v>
      </c>
      <c r="W279" s="18">
        <f t="shared" si="97"/>
        <v>35</v>
      </c>
      <c r="X279" s="19">
        <v>42</v>
      </c>
      <c r="Y279" s="18">
        <f t="shared" si="98"/>
        <v>18.834080717488789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8">
        <v>52.42</v>
      </c>
      <c r="D280" s="19"/>
      <c r="E280" s="27">
        <v>63</v>
      </c>
      <c r="F280" s="45">
        <f t="shared" si="93"/>
        <v>1.2018313620755436</v>
      </c>
      <c r="G280" s="31"/>
      <c r="H280" s="45" t="e">
        <f t="shared" si="94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95"/>
        <v>#DIV/0!</v>
      </c>
      <c r="V280" s="30">
        <f t="shared" si="96"/>
        <v>22.049999999999997</v>
      </c>
      <c r="W280" s="18">
        <f t="shared" si="97"/>
        <v>35</v>
      </c>
      <c r="X280" s="19">
        <v>22</v>
      </c>
      <c r="Y280" s="18">
        <f t="shared" si="98"/>
        <v>34.920634920634917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8">
        <v>425.8</v>
      </c>
      <c r="D281" s="19"/>
      <c r="E281" s="27">
        <v>764</v>
      </c>
      <c r="F281" s="45">
        <f t="shared" si="93"/>
        <v>1.7942696101456082</v>
      </c>
      <c r="G281" s="31"/>
      <c r="H281" s="45" t="e">
        <f t="shared" si="94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30">
        <f t="shared" si="96"/>
        <v>267.39999999999998</v>
      </c>
      <c r="W281" s="18">
        <f t="shared" si="97"/>
        <v>35</v>
      </c>
      <c r="X281" s="19">
        <v>260</v>
      </c>
      <c r="Y281" s="18">
        <f t="shared" si="98"/>
        <v>34.031413612565444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8">
        <v>387.19999999999993</v>
      </c>
      <c r="D282" s="19"/>
      <c r="E282" s="27">
        <v>329</v>
      </c>
      <c r="F282" s="45">
        <f t="shared" si="93"/>
        <v>0.8496900826446282</v>
      </c>
      <c r="G282" s="31"/>
      <c r="H282" s="45" t="e">
        <f t="shared" si="94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30">
        <f t="shared" si="96"/>
        <v>115.14999999999999</v>
      </c>
      <c r="W282" s="18">
        <f t="shared" si="97"/>
        <v>35</v>
      </c>
      <c r="X282" s="19">
        <v>115</v>
      </c>
      <c r="Y282" s="18">
        <f t="shared" si="98"/>
        <v>34.954407294832826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8">
        <v>175.2</v>
      </c>
      <c r="D283" s="19"/>
      <c r="E283" s="27">
        <v>224</v>
      </c>
      <c r="F283" s="45">
        <f t="shared" si="93"/>
        <v>1.2785388127853883</v>
      </c>
      <c r="G283" s="31"/>
      <c r="H283" s="45" t="e">
        <f t="shared" si="94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30">
        <f t="shared" si="96"/>
        <v>78.399999999999991</v>
      </c>
      <c r="W283" s="18">
        <f t="shared" si="97"/>
        <v>35</v>
      </c>
      <c r="X283" s="19">
        <v>20</v>
      </c>
      <c r="Y283" s="18">
        <f t="shared" si="98"/>
        <v>8.9285714285714288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8">
        <v>185.00000000000003</v>
      </c>
      <c r="D284" s="19"/>
      <c r="E284" s="27">
        <v>782.37</v>
      </c>
      <c r="F284" s="45">
        <f t="shared" si="93"/>
        <v>4.2290270270270263</v>
      </c>
      <c r="G284" s="31"/>
      <c r="H284" s="45" t="e">
        <f t="shared" si="94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99">O284/G284*100</f>
        <v>#DIV/0!</v>
      </c>
      <c r="V284" s="30">
        <f t="shared" si="96"/>
        <v>273.8295</v>
      </c>
      <c r="W284" s="18">
        <f t="shared" si="97"/>
        <v>35</v>
      </c>
      <c r="X284" s="19">
        <v>20</v>
      </c>
      <c r="Y284" s="18">
        <f t="shared" si="98"/>
        <v>2.5563352378030855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8">
        <v>144.76999999999998</v>
      </c>
      <c r="D285" s="19"/>
      <c r="E285" s="27">
        <v>233</v>
      </c>
      <c r="F285" s="45">
        <f t="shared" si="93"/>
        <v>1.6094494715756029</v>
      </c>
      <c r="G285" s="31"/>
      <c r="H285" s="45" t="e">
        <f t="shared" si="94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99"/>
        <v>#DIV/0!</v>
      </c>
      <c r="V285" s="30">
        <f t="shared" si="96"/>
        <v>81.55</v>
      </c>
      <c r="W285" s="18">
        <f t="shared" si="97"/>
        <v>35</v>
      </c>
      <c r="X285" s="19">
        <v>40</v>
      </c>
      <c r="Y285" s="18">
        <f t="shared" si="98"/>
        <v>17.167381974248926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8">
        <v>146.33999999999997</v>
      </c>
      <c r="D286" s="19"/>
      <c r="E286" s="27">
        <v>204</v>
      </c>
      <c r="F286" s="45">
        <f t="shared" si="93"/>
        <v>1.3940139401394016</v>
      </c>
      <c r="G286" s="31"/>
      <c r="H286" s="45" t="e">
        <f t="shared" si="94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99"/>
        <v>#DIV/0!</v>
      </c>
      <c r="V286" s="30">
        <f t="shared" si="96"/>
        <v>71.399999999999991</v>
      </c>
      <c r="W286" s="18">
        <f t="shared" si="97"/>
        <v>35</v>
      </c>
      <c r="X286" s="19">
        <v>0</v>
      </c>
      <c r="Y286" s="18">
        <f t="shared" si="98"/>
        <v>0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8">
        <v>820.70999999999992</v>
      </c>
      <c r="D287" s="19"/>
      <c r="E287" s="27">
        <v>642</v>
      </c>
      <c r="F287" s="45">
        <f t="shared" si="93"/>
        <v>0.78224951566326728</v>
      </c>
      <c r="G287" s="31"/>
      <c r="H287" s="45" t="e">
        <f t="shared" si="94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99"/>
        <v>#DIV/0!</v>
      </c>
      <c r="V287" s="30">
        <f t="shared" si="96"/>
        <v>224.7</v>
      </c>
      <c r="W287" s="18">
        <f t="shared" si="97"/>
        <v>35</v>
      </c>
      <c r="X287" s="19">
        <v>70</v>
      </c>
      <c r="Y287" s="18">
        <f t="shared" si="98"/>
        <v>10.903426791277258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8">
        <v>837.2890000000001</v>
      </c>
      <c r="D288" s="19"/>
      <c r="E288" s="27">
        <v>574</v>
      </c>
      <c r="F288" s="45">
        <f t="shared" si="93"/>
        <v>0.68554585095468823</v>
      </c>
      <c r="G288" s="31"/>
      <c r="H288" s="45" t="e">
        <f t="shared" si="94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99"/>
        <v>#DIV/0!</v>
      </c>
      <c r="V288" s="30">
        <f t="shared" si="96"/>
        <v>200.89999999999998</v>
      </c>
      <c r="W288" s="18">
        <f t="shared" si="97"/>
        <v>35</v>
      </c>
      <c r="X288" s="19">
        <v>0</v>
      </c>
      <c r="Y288" s="18">
        <f t="shared" si="98"/>
        <v>0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8">
        <v>155.804</v>
      </c>
      <c r="D289" s="19"/>
      <c r="E289" s="27">
        <v>507</v>
      </c>
      <c r="F289" s="45">
        <f t="shared" si="93"/>
        <v>3.2540884701291364</v>
      </c>
      <c r="G289" s="31"/>
      <c r="H289" s="45" t="e">
        <f t="shared" si="94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99"/>
        <v>#DIV/0!</v>
      </c>
      <c r="V289" s="30">
        <f t="shared" si="96"/>
        <v>177.45</v>
      </c>
      <c r="W289" s="18">
        <f t="shared" si="97"/>
        <v>35</v>
      </c>
      <c r="X289" s="19">
        <v>137</v>
      </c>
      <c r="Y289" s="18">
        <f t="shared" si="98"/>
        <v>27.021696252465482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8">
        <v>2789.7369999999996</v>
      </c>
      <c r="D290" s="19"/>
      <c r="E290" s="27">
        <v>6192</v>
      </c>
      <c r="F290" s="45">
        <f t="shared" si="93"/>
        <v>2.2195640664335028</v>
      </c>
      <c r="G290" s="31"/>
      <c r="H290" s="45" t="e">
        <f t="shared" si="94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99"/>
        <v>#DIV/0!</v>
      </c>
      <c r="V290" s="30">
        <f t="shared" si="96"/>
        <v>2167.1999999999998</v>
      </c>
      <c r="W290" s="18">
        <f t="shared" si="97"/>
        <v>35</v>
      </c>
      <c r="X290" s="19">
        <v>1500</v>
      </c>
      <c r="Y290" s="18">
        <f t="shared" si="98"/>
        <v>24.224806201550386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8">
        <v>716.09</v>
      </c>
      <c r="D291" s="19"/>
      <c r="E291" s="27">
        <v>1001.28</v>
      </c>
      <c r="F291" s="45">
        <f t="shared" si="93"/>
        <v>1.3982599952519934</v>
      </c>
      <c r="G291" s="31"/>
      <c r="H291" s="45" t="e">
        <f t="shared" si="94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99"/>
        <v>#DIV/0!</v>
      </c>
      <c r="V291" s="30">
        <f t="shared" si="96"/>
        <v>350.44799999999998</v>
      </c>
      <c r="W291" s="18">
        <f t="shared" si="97"/>
        <v>35</v>
      </c>
      <c r="X291" s="19">
        <v>350</v>
      </c>
      <c r="Y291" s="18">
        <f t="shared" si="98"/>
        <v>34.955257270693515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13360.305999999999</v>
      </c>
      <c r="D292" s="29">
        <f>SUM(D243:D291)</f>
        <v>0</v>
      </c>
      <c r="E292" s="97">
        <f>SUM(E243:E291)</f>
        <v>24797.42</v>
      </c>
      <c r="F292" s="46">
        <f t="shared" si="93"/>
        <v>1.8560518000111674</v>
      </c>
      <c r="G292" s="29">
        <f>SUM(G243:G291)</f>
        <v>0</v>
      </c>
      <c r="H292" s="46" t="e">
        <f t="shared" si="88"/>
        <v>#DIV/0!</v>
      </c>
      <c r="I292" s="29">
        <f t="shared" ref="I292:T292" si="100">SUM(I243:I291)</f>
        <v>0</v>
      </c>
      <c r="J292" s="29">
        <f t="shared" si="100"/>
        <v>0</v>
      </c>
      <c r="K292" s="29">
        <f t="shared" si="100"/>
        <v>0</v>
      </c>
      <c r="L292" s="29">
        <f t="shared" si="100"/>
        <v>0</v>
      </c>
      <c r="M292" s="29">
        <f t="shared" si="100"/>
        <v>0</v>
      </c>
      <c r="N292" s="29">
        <f t="shared" si="100"/>
        <v>0</v>
      </c>
      <c r="O292" s="29">
        <f t="shared" si="100"/>
        <v>0</v>
      </c>
      <c r="P292" s="29">
        <f t="shared" si="100"/>
        <v>0</v>
      </c>
      <c r="Q292" s="29">
        <f t="shared" si="100"/>
        <v>0</v>
      </c>
      <c r="R292" s="29">
        <f t="shared" si="100"/>
        <v>0</v>
      </c>
      <c r="S292" s="29">
        <f t="shared" si="100"/>
        <v>0</v>
      </c>
      <c r="T292" s="29">
        <f t="shared" si="100"/>
        <v>0</v>
      </c>
      <c r="U292" s="47" t="e">
        <f t="shared" si="99"/>
        <v>#DIV/0!</v>
      </c>
      <c r="V292" s="109">
        <f>SUM(V243:V291)</f>
        <v>8679.0969999999979</v>
      </c>
      <c r="W292" s="88">
        <f>V292/E292*100</f>
        <v>34.999999999999993</v>
      </c>
      <c r="X292" s="29">
        <f>SUM(X243:X291)</f>
        <v>5257</v>
      </c>
      <c r="Y292" s="88">
        <f t="shared" si="98"/>
        <v>21.199786106780465</v>
      </c>
      <c r="Z292" s="29">
        <f t="shared" ref="Z292:AD292" si="101">SUM(Z243:Z291)</f>
        <v>0</v>
      </c>
      <c r="AA292" s="29">
        <f t="shared" si="101"/>
        <v>0</v>
      </c>
      <c r="AB292" s="29">
        <f t="shared" si="101"/>
        <v>0</v>
      </c>
      <c r="AC292" s="29">
        <f t="shared" si="101"/>
        <v>0</v>
      </c>
      <c r="AD292" s="29">
        <f t="shared" si="101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18">
        <v>15.5</v>
      </c>
      <c r="D294" s="19"/>
      <c r="E294" s="19">
        <v>72</v>
      </c>
      <c r="F294" s="45">
        <f t="shared" ref="F294:F337" si="102">E294/C294</f>
        <v>4.645161290322581</v>
      </c>
      <c r="G294" s="31"/>
      <c r="H294" s="45" t="e">
        <f t="shared" ref="H294:H337" si="103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104">O294/G294*100</f>
        <v>#DIV/0!</v>
      </c>
      <c r="V294" s="111">
        <f t="shared" ref="V294:V313" si="105">E294*0.35</f>
        <v>25.2</v>
      </c>
      <c r="W294" s="18">
        <f t="shared" ref="W294:W313" si="106">V294/E294*100</f>
        <v>35</v>
      </c>
      <c r="X294" s="19">
        <v>5</v>
      </c>
      <c r="Y294" s="18">
        <f t="shared" ref="Y294:Y314" si="107">X294/E294*100</f>
        <v>6.9444444444444446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18">
        <v>100</v>
      </c>
      <c r="D295" s="19"/>
      <c r="E295" s="19">
        <v>236</v>
      </c>
      <c r="F295" s="45">
        <f t="shared" si="102"/>
        <v>2.36</v>
      </c>
      <c r="G295" s="31"/>
      <c r="H295" s="45" t="e">
        <f t="shared" si="103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104"/>
        <v>#DIV/0!</v>
      </c>
      <c r="V295" s="30">
        <f t="shared" si="105"/>
        <v>82.6</v>
      </c>
      <c r="W295" s="18">
        <f t="shared" si="106"/>
        <v>35</v>
      </c>
      <c r="X295" s="19">
        <v>30</v>
      </c>
      <c r="Y295" s="18">
        <f t="shared" si="107"/>
        <v>12.711864406779661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18">
        <v>41.3</v>
      </c>
      <c r="D296" s="19"/>
      <c r="E296" s="19">
        <v>39</v>
      </c>
      <c r="F296" s="45">
        <f t="shared" si="102"/>
        <v>0.9443099273607749</v>
      </c>
      <c r="G296" s="31"/>
      <c r="H296" s="45" t="e">
        <f t="shared" si="103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104"/>
        <v>#DIV/0!</v>
      </c>
      <c r="V296" s="30">
        <f t="shared" si="105"/>
        <v>13.649999999999999</v>
      </c>
      <c r="W296" s="18">
        <f t="shared" si="106"/>
        <v>35</v>
      </c>
      <c r="X296" s="19">
        <v>11</v>
      </c>
      <c r="Y296" s="18">
        <f t="shared" si="107"/>
        <v>28.205128205128204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18">
        <v>54</v>
      </c>
      <c r="D297" s="19"/>
      <c r="E297" s="19">
        <v>133</v>
      </c>
      <c r="F297" s="45">
        <f t="shared" si="102"/>
        <v>2.4629629629629628</v>
      </c>
      <c r="G297" s="31"/>
      <c r="H297" s="45" t="e">
        <f t="shared" si="103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104"/>
        <v>#DIV/0!</v>
      </c>
      <c r="V297" s="30">
        <f t="shared" si="105"/>
        <v>46.55</v>
      </c>
      <c r="W297" s="18">
        <f t="shared" si="106"/>
        <v>35</v>
      </c>
      <c r="X297" s="19">
        <v>46</v>
      </c>
      <c r="Y297" s="18">
        <f t="shared" si="107"/>
        <v>34.586466165413533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18">
        <v>92.5</v>
      </c>
      <c r="D298" s="19"/>
      <c r="E298" s="19">
        <v>37</v>
      </c>
      <c r="F298" s="45">
        <f t="shared" si="102"/>
        <v>0.4</v>
      </c>
      <c r="G298" s="31"/>
      <c r="H298" s="45" t="e">
        <f t="shared" si="103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104"/>
        <v>#DIV/0!</v>
      </c>
      <c r="V298" s="30">
        <f t="shared" si="105"/>
        <v>12.95</v>
      </c>
      <c r="W298" s="18">
        <f t="shared" si="106"/>
        <v>35</v>
      </c>
      <c r="X298" s="19">
        <v>10</v>
      </c>
      <c r="Y298" s="18">
        <f t="shared" si="107"/>
        <v>27.027027027027028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18">
        <v>16</v>
      </c>
      <c r="D299" s="19"/>
      <c r="E299" s="19">
        <v>20</v>
      </c>
      <c r="F299" s="45">
        <f t="shared" si="102"/>
        <v>1.25</v>
      </c>
      <c r="G299" s="31"/>
      <c r="H299" s="45" t="e">
        <f t="shared" si="103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104"/>
        <v>#DIV/0!</v>
      </c>
      <c r="V299" s="30">
        <f t="shared" si="105"/>
        <v>7</v>
      </c>
      <c r="W299" s="18">
        <f t="shared" si="106"/>
        <v>35</v>
      </c>
      <c r="X299" s="19">
        <v>7</v>
      </c>
      <c r="Y299" s="18">
        <f t="shared" si="107"/>
        <v>35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18">
        <v>85.899999999999991</v>
      </c>
      <c r="D300" s="19"/>
      <c r="E300" s="19">
        <v>84</v>
      </c>
      <c r="F300" s="45">
        <f t="shared" si="102"/>
        <v>0.97788125727590236</v>
      </c>
      <c r="G300" s="31"/>
      <c r="H300" s="45" t="e">
        <f t="shared" si="103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104"/>
        <v>#DIV/0!</v>
      </c>
      <c r="V300" s="30">
        <f t="shared" si="105"/>
        <v>29.4</v>
      </c>
      <c r="W300" s="18">
        <f t="shared" si="106"/>
        <v>35</v>
      </c>
      <c r="X300" s="19">
        <v>29</v>
      </c>
      <c r="Y300" s="18">
        <f t="shared" si="107"/>
        <v>34.523809523809526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18">
        <v>45.3</v>
      </c>
      <c r="D301" s="19"/>
      <c r="E301" s="19">
        <v>59</v>
      </c>
      <c r="F301" s="45">
        <f t="shared" si="102"/>
        <v>1.3024282560706402</v>
      </c>
      <c r="G301" s="31"/>
      <c r="H301" s="45" t="e">
        <f t="shared" si="103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104"/>
        <v>#DIV/0!</v>
      </c>
      <c r="V301" s="30">
        <f t="shared" si="105"/>
        <v>20.65</v>
      </c>
      <c r="W301" s="18">
        <f t="shared" si="106"/>
        <v>35</v>
      </c>
      <c r="X301" s="19">
        <v>17</v>
      </c>
      <c r="Y301" s="18">
        <f t="shared" si="107"/>
        <v>28.8135593220339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18">
        <v>376</v>
      </c>
      <c r="D302" s="19"/>
      <c r="E302" s="19">
        <v>825</v>
      </c>
      <c r="F302" s="45">
        <f t="shared" si="102"/>
        <v>2.1941489361702127</v>
      </c>
      <c r="G302" s="31"/>
      <c r="H302" s="45" t="e">
        <f t="shared" si="103"/>
        <v>#DIV/0!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104"/>
        <v>#DIV/0!</v>
      </c>
      <c r="V302" s="30">
        <f t="shared" si="105"/>
        <v>288.75</v>
      </c>
      <c r="W302" s="18">
        <f t="shared" si="106"/>
        <v>35</v>
      </c>
      <c r="X302" s="19">
        <v>288</v>
      </c>
      <c r="Y302" s="18">
        <f t="shared" si="107"/>
        <v>34.909090909090914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18">
        <v>1900</v>
      </c>
      <c r="D303" s="19"/>
      <c r="E303" s="19">
        <v>1408</v>
      </c>
      <c r="F303" s="45">
        <f t="shared" si="102"/>
        <v>0.74105263157894741</v>
      </c>
      <c r="G303" s="31"/>
      <c r="H303" s="45" t="e">
        <f t="shared" si="103"/>
        <v>#DIV/0!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104"/>
        <v>#DIV/0!</v>
      </c>
      <c r="V303" s="30">
        <f t="shared" si="105"/>
        <v>492.79999999999995</v>
      </c>
      <c r="W303" s="18">
        <f t="shared" si="106"/>
        <v>35</v>
      </c>
      <c r="X303" s="19">
        <v>491</v>
      </c>
      <c r="Y303" s="18">
        <f t="shared" si="107"/>
        <v>34.872159090909086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18">
        <v>3.6999999999999997</v>
      </c>
      <c r="D304" s="19"/>
      <c r="E304" s="19">
        <v>0</v>
      </c>
      <c r="F304" s="45">
        <f t="shared" si="102"/>
        <v>0</v>
      </c>
      <c r="G304" s="31"/>
      <c r="H304" s="45" t="e">
        <f t="shared" si="103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104"/>
        <v>#DIV/0!</v>
      </c>
      <c r="V304" s="30">
        <f t="shared" si="105"/>
        <v>0</v>
      </c>
      <c r="W304" s="18" t="e">
        <f t="shared" si="106"/>
        <v>#DIV/0!</v>
      </c>
      <c r="X304" s="19">
        <v>0</v>
      </c>
      <c r="Y304" s="18" t="e">
        <f t="shared" si="107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18">
        <v>42.8</v>
      </c>
      <c r="D305" s="19"/>
      <c r="E305" s="19">
        <v>33</v>
      </c>
      <c r="F305" s="45">
        <f t="shared" si="102"/>
        <v>0.7710280373831776</v>
      </c>
      <c r="G305" s="31"/>
      <c r="H305" s="45" t="e">
        <f t="shared" si="103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104"/>
        <v>#DIV/0!</v>
      </c>
      <c r="V305" s="30">
        <f t="shared" si="105"/>
        <v>11.549999999999999</v>
      </c>
      <c r="W305" s="18">
        <f t="shared" si="106"/>
        <v>35</v>
      </c>
      <c r="X305" s="19">
        <v>11</v>
      </c>
      <c r="Y305" s="18">
        <f t="shared" si="107"/>
        <v>33.333333333333329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18">
        <v>12.5</v>
      </c>
      <c r="D306" s="19"/>
      <c r="E306" s="19">
        <v>13</v>
      </c>
      <c r="F306" s="45">
        <f t="shared" si="102"/>
        <v>1.04</v>
      </c>
      <c r="G306" s="31"/>
      <c r="H306" s="45" t="e">
        <f t="shared" si="103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104"/>
        <v>#DIV/0!</v>
      </c>
      <c r="V306" s="30">
        <f t="shared" si="105"/>
        <v>4.55</v>
      </c>
      <c r="W306" s="18">
        <f t="shared" si="106"/>
        <v>35</v>
      </c>
      <c r="X306" s="19">
        <v>4</v>
      </c>
      <c r="Y306" s="18">
        <f t="shared" si="107"/>
        <v>30.76923076923077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18">
        <v>860.76</v>
      </c>
      <c r="D307" s="19"/>
      <c r="E307" s="19">
        <v>2937</v>
      </c>
      <c r="F307" s="45">
        <f t="shared" si="102"/>
        <v>3.412100934058274</v>
      </c>
      <c r="G307" s="31"/>
      <c r="H307" s="45" t="e">
        <f t="shared" si="103"/>
        <v>#DIV/0!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104"/>
        <v>#DIV/0!</v>
      </c>
      <c r="V307" s="30">
        <f t="shared" si="105"/>
        <v>1027.95</v>
      </c>
      <c r="W307" s="18">
        <f t="shared" si="106"/>
        <v>35</v>
      </c>
      <c r="X307" s="19">
        <v>1027</v>
      </c>
      <c r="Y307" s="18">
        <f t="shared" si="107"/>
        <v>34.967654068777662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18">
        <v>190.50000000000003</v>
      </c>
      <c r="D308" s="19"/>
      <c r="E308" s="27">
        <v>93.919181585677748</v>
      </c>
      <c r="F308" s="45">
        <f t="shared" si="102"/>
        <v>0.49301407656523744</v>
      </c>
      <c r="G308" s="31"/>
      <c r="H308" s="45" t="e">
        <f t="shared" si="103"/>
        <v>#DIV/0!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104"/>
        <v>#DIV/0!</v>
      </c>
      <c r="V308" s="30">
        <f t="shared" si="105"/>
        <v>32.87171355498721</v>
      </c>
      <c r="W308" s="18">
        <f t="shared" si="106"/>
        <v>35</v>
      </c>
      <c r="X308" s="19">
        <v>30</v>
      </c>
      <c r="Y308" s="18">
        <f t="shared" si="107"/>
        <v>31.942356708711849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18">
        <v>999.221</v>
      </c>
      <c r="D309" s="19"/>
      <c r="E309" s="19">
        <v>757</v>
      </c>
      <c r="F309" s="45">
        <f t="shared" si="102"/>
        <v>0.75759016273677193</v>
      </c>
      <c r="G309" s="31"/>
      <c r="H309" s="45" t="e">
        <f t="shared" si="103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104"/>
        <v>#DIV/0!</v>
      </c>
      <c r="V309" s="30">
        <f t="shared" si="105"/>
        <v>264.95</v>
      </c>
      <c r="W309" s="18">
        <f t="shared" si="106"/>
        <v>35</v>
      </c>
      <c r="X309" s="19">
        <v>80</v>
      </c>
      <c r="Y309" s="18">
        <f t="shared" si="107"/>
        <v>10.568031704095112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18">
        <v>330.49900000000002</v>
      </c>
      <c r="D310" s="19"/>
      <c r="E310" s="27">
        <v>205.87470176885424</v>
      </c>
      <c r="F310" s="45">
        <f t="shared" si="102"/>
        <v>0.62292080087641477</v>
      </c>
      <c r="G310" s="31"/>
      <c r="H310" s="45" t="e">
        <f t="shared" si="103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104"/>
        <v>#DIV/0!</v>
      </c>
      <c r="V310" s="30">
        <f t="shared" si="105"/>
        <v>72.056145619098984</v>
      </c>
      <c r="W310" s="18">
        <f t="shared" si="106"/>
        <v>35</v>
      </c>
      <c r="X310" s="19">
        <v>30</v>
      </c>
      <c r="Y310" s="18">
        <f t="shared" si="107"/>
        <v>14.571970107178341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18">
        <v>452.6</v>
      </c>
      <c r="D311" s="19"/>
      <c r="E311" s="27">
        <v>598.24449252013801</v>
      </c>
      <c r="F311" s="45">
        <f t="shared" si="102"/>
        <v>1.3217951668584578</v>
      </c>
      <c r="G311" s="31"/>
      <c r="H311" s="45" t="e">
        <f t="shared" si="103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104"/>
        <v>#DIV/0!</v>
      </c>
      <c r="V311" s="30">
        <f t="shared" si="105"/>
        <v>209.38557238204828</v>
      </c>
      <c r="W311" s="18">
        <f t="shared" si="106"/>
        <v>35</v>
      </c>
      <c r="X311" s="19">
        <v>70</v>
      </c>
      <c r="Y311" s="18">
        <f t="shared" si="107"/>
        <v>11.700901700761362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18">
        <v>2123.194</v>
      </c>
      <c r="D312" s="19"/>
      <c r="E312" s="19">
        <v>1674</v>
      </c>
      <c r="F312" s="45">
        <f t="shared" si="102"/>
        <v>0.78843478269060674</v>
      </c>
      <c r="G312" s="31"/>
      <c r="H312" s="45" t="e">
        <f t="shared" si="103"/>
        <v>#DIV/0!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104"/>
        <v>#DIV/0!</v>
      </c>
      <c r="V312" s="30">
        <f t="shared" si="105"/>
        <v>585.9</v>
      </c>
      <c r="W312" s="18">
        <f t="shared" si="106"/>
        <v>35</v>
      </c>
      <c r="X312" s="19">
        <v>550</v>
      </c>
      <c r="Y312" s="18">
        <f t="shared" si="107"/>
        <v>32.855436081242537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18">
        <v>2035.13</v>
      </c>
      <c r="D313" s="19"/>
      <c r="E313" s="19">
        <v>1442</v>
      </c>
      <c r="F313" s="45">
        <f t="shared" si="102"/>
        <v>0.70855424469198525</v>
      </c>
      <c r="G313" s="31"/>
      <c r="H313" s="45" t="e">
        <f t="shared" si="103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104"/>
        <v>#DIV/0!</v>
      </c>
      <c r="V313" s="30">
        <f t="shared" si="105"/>
        <v>504.7</v>
      </c>
      <c r="W313" s="18">
        <f t="shared" si="106"/>
        <v>35</v>
      </c>
      <c r="X313" s="19">
        <v>500</v>
      </c>
      <c r="Y313" s="18">
        <f t="shared" si="107"/>
        <v>34.674063800277395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9777.4039999999986</v>
      </c>
      <c r="D314" s="29">
        <f>SUM(D294:D313)</f>
        <v>0</v>
      </c>
      <c r="E314" s="97">
        <f>SUM(E294:E313)</f>
        <v>10667.038375874668</v>
      </c>
      <c r="F314" s="46">
        <f t="shared" si="102"/>
        <v>1.0909888121504103</v>
      </c>
      <c r="G314" s="29">
        <f>SUM(G294:G313)</f>
        <v>0</v>
      </c>
      <c r="H314" s="46" t="e">
        <f t="shared" si="103"/>
        <v>#DIV/0!</v>
      </c>
      <c r="I314" s="29">
        <f t="shared" ref="I314:T314" si="108">SUM(I294:I313)</f>
        <v>0</v>
      </c>
      <c r="J314" s="29">
        <f t="shared" si="108"/>
        <v>0</v>
      </c>
      <c r="K314" s="29">
        <f t="shared" si="108"/>
        <v>0</v>
      </c>
      <c r="L314" s="29">
        <f t="shared" si="108"/>
        <v>0</v>
      </c>
      <c r="M314" s="29">
        <f t="shared" si="108"/>
        <v>0</v>
      </c>
      <c r="N314" s="29">
        <f t="shared" si="108"/>
        <v>0</v>
      </c>
      <c r="O314" s="29">
        <f t="shared" si="108"/>
        <v>0</v>
      </c>
      <c r="P314" s="29">
        <f t="shared" si="108"/>
        <v>0</v>
      </c>
      <c r="Q314" s="29">
        <f t="shared" si="108"/>
        <v>0</v>
      </c>
      <c r="R314" s="29">
        <f t="shared" si="108"/>
        <v>0</v>
      </c>
      <c r="S314" s="29">
        <f t="shared" si="108"/>
        <v>0</v>
      </c>
      <c r="T314" s="29">
        <f t="shared" si="108"/>
        <v>0</v>
      </c>
      <c r="U314" s="47" t="e">
        <f t="shared" si="99"/>
        <v>#DIV/0!</v>
      </c>
      <c r="V314" s="109">
        <f>SUM(V294:V313)</f>
        <v>3733.4634315561343</v>
      </c>
      <c r="W314" s="88">
        <f>V314/E314*100</f>
        <v>35</v>
      </c>
      <c r="X314" s="29">
        <f>SUM(X294:X313)</f>
        <v>3236</v>
      </c>
      <c r="Y314" s="88">
        <f t="shared" si="107"/>
        <v>30.336442843580347</v>
      </c>
      <c r="Z314" s="29">
        <f t="shared" ref="Z314:AE314" si="109">SUM(Z294:Z313)</f>
        <v>0</v>
      </c>
      <c r="AA314" s="29">
        <f t="shared" si="109"/>
        <v>0</v>
      </c>
      <c r="AB314" s="29">
        <f t="shared" si="109"/>
        <v>0</v>
      </c>
      <c r="AC314" s="29">
        <f t="shared" si="109"/>
        <v>0</v>
      </c>
      <c r="AD314" s="29">
        <f t="shared" si="109"/>
        <v>0</v>
      </c>
      <c r="AE314" s="29">
        <f t="shared" si="109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42.3</v>
      </c>
      <c r="D316" s="19"/>
      <c r="E316" s="27">
        <v>59.945142857142855</v>
      </c>
      <c r="F316" s="45">
        <f t="shared" ref="F316:F328" si="110">E316/C316</f>
        <v>1.4171428571428573</v>
      </c>
      <c r="G316" s="31"/>
      <c r="H316" s="45" t="e">
        <f t="shared" ref="H316:H328" si="111">G316/D316*100</f>
        <v>#DIV/0!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112">O316/G316*100</f>
        <v>#DIV/0!</v>
      </c>
      <c r="V316" s="30">
        <f t="shared" ref="V316:V329" si="113">E316*0.35</f>
        <v>20.980799999999999</v>
      </c>
      <c r="W316" s="18">
        <f t="shared" ref="W316:W329" si="114">V316/E316*100</f>
        <v>35</v>
      </c>
      <c r="X316" s="19">
        <v>20</v>
      </c>
      <c r="Y316" s="18">
        <f t="shared" ref="Y316:Y330" si="115">X316/E316*100</f>
        <v>33.363837413254025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221.2</v>
      </c>
      <c r="D317" s="19"/>
      <c r="E317" s="27">
        <v>1154.5957384276267</v>
      </c>
      <c r="F317" s="45">
        <f t="shared" si="110"/>
        <v>5.2196914033798674</v>
      </c>
      <c r="G317" s="31"/>
      <c r="H317" s="45" t="e">
        <f t="shared" si="111"/>
        <v>#DIV/0!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112"/>
        <v>#DIV/0!</v>
      </c>
      <c r="V317" s="30">
        <f t="shared" si="113"/>
        <v>404.10850844966933</v>
      </c>
      <c r="W317" s="18">
        <f t="shared" si="114"/>
        <v>35</v>
      </c>
      <c r="X317" s="19">
        <v>400</v>
      </c>
      <c r="Y317" s="18">
        <f t="shared" si="115"/>
        <v>34.644160435299675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338.23</v>
      </c>
      <c r="D318" s="19"/>
      <c r="E318" s="27">
        <v>1040.6154657049728</v>
      </c>
      <c r="F318" s="45">
        <f t="shared" si="110"/>
        <v>3.0766504026992663</v>
      </c>
      <c r="G318" s="31"/>
      <c r="H318" s="45" t="e">
        <f t="shared" si="111"/>
        <v>#DIV/0!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112"/>
        <v>#DIV/0!</v>
      </c>
      <c r="V318" s="30">
        <f t="shared" si="113"/>
        <v>364.2154129967405</v>
      </c>
      <c r="W318" s="18">
        <f t="shared" si="114"/>
        <v>35</v>
      </c>
      <c r="X318" s="19">
        <v>364</v>
      </c>
      <c r="Y318" s="18">
        <f t="shared" si="115"/>
        <v>34.979299462304787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1303.8</v>
      </c>
      <c r="D319" s="19"/>
      <c r="E319" s="27">
        <v>2718.0652738150029</v>
      </c>
      <c r="F319" s="45">
        <f t="shared" si="110"/>
        <v>2.0847256280219382</v>
      </c>
      <c r="G319" s="31"/>
      <c r="H319" s="45" t="e">
        <f t="shared" si="111"/>
        <v>#DIV/0!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112"/>
        <v>#DIV/0!</v>
      </c>
      <c r="V319" s="30">
        <f t="shared" si="113"/>
        <v>951.32284583525097</v>
      </c>
      <c r="W319" s="18">
        <f t="shared" si="114"/>
        <v>35</v>
      </c>
      <c r="X319" s="19">
        <v>935</v>
      </c>
      <c r="Y319" s="18">
        <f t="shared" si="115"/>
        <v>34.399468217614185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296.27999999999997</v>
      </c>
      <c r="D320" s="19"/>
      <c r="E320" s="27">
        <v>560</v>
      </c>
      <c r="F320" s="45">
        <f t="shared" si="110"/>
        <v>1.8901039557175647</v>
      </c>
      <c r="G320" s="31"/>
      <c r="H320" s="45" t="e">
        <f t="shared" si="111"/>
        <v>#DIV/0!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112"/>
        <v>#DIV/0!</v>
      </c>
      <c r="V320" s="30">
        <f t="shared" si="113"/>
        <v>196</v>
      </c>
      <c r="W320" s="18">
        <f t="shared" si="114"/>
        <v>35</v>
      </c>
      <c r="X320" s="19">
        <v>193</v>
      </c>
      <c r="Y320" s="18">
        <f t="shared" si="115"/>
        <v>34.464285714285715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/>
      <c r="E321" s="27">
        <v>589.6</v>
      </c>
      <c r="F321" s="45">
        <f t="shared" si="110"/>
        <v>1.3935239896005673</v>
      </c>
      <c r="G321" s="31"/>
      <c r="H321" s="45" t="e">
        <f t="shared" si="111"/>
        <v>#DIV/0!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112"/>
        <v>#DIV/0!</v>
      </c>
      <c r="V321" s="30">
        <f t="shared" si="113"/>
        <v>206.35999999999999</v>
      </c>
      <c r="W321" s="18">
        <f t="shared" si="114"/>
        <v>35</v>
      </c>
      <c r="X321" s="19">
        <v>206</v>
      </c>
      <c r="Y321" s="18">
        <f t="shared" si="115"/>
        <v>34.938941655359564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723</v>
      </c>
      <c r="D322" s="19"/>
      <c r="E322" s="27">
        <v>908.81999999999982</v>
      </c>
      <c r="F322" s="45">
        <f t="shared" si="110"/>
        <v>1.2570124481327798</v>
      </c>
      <c r="G322" s="31"/>
      <c r="H322" s="45" t="e">
        <f t="shared" si="111"/>
        <v>#DIV/0!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112"/>
        <v>#DIV/0!</v>
      </c>
      <c r="V322" s="30">
        <f t="shared" si="113"/>
        <v>318.08699999999993</v>
      </c>
      <c r="W322" s="18">
        <f t="shared" si="114"/>
        <v>35</v>
      </c>
      <c r="X322" s="19">
        <v>209</v>
      </c>
      <c r="Y322" s="18">
        <f t="shared" si="115"/>
        <v>22.996853062212544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879</v>
      </c>
      <c r="D323" s="19"/>
      <c r="E323" s="27">
        <v>558.44100253449722</v>
      </c>
      <c r="F323" s="45">
        <f t="shared" si="110"/>
        <v>0.63531399605744843</v>
      </c>
      <c r="G323" s="31"/>
      <c r="H323" s="45" t="e">
        <f t="shared" si="111"/>
        <v>#DIV/0!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112"/>
        <v>#DIV/0!</v>
      </c>
      <c r="V323" s="30">
        <f t="shared" si="113"/>
        <v>195.45435088707401</v>
      </c>
      <c r="W323" s="18">
        <f t="shared" si="114"/>
        <v>35</v>
      </c>
      <c r="X323" s="19">
        <v>195</v>
      </c>
      <c r="Y323" s="18">
        <f t="shared" si="115"/>
        <v>34.918639411323319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>
        <v>233.19399999999999</v>
      </c>
      <c r="D324" s="19"/>
      <c r="E324" s="27">
        <v>384.2813700598802</v>
      </c>
      <c r="F324" s="45">
        <f t="shared" si="110"/>
        <v>1.6479041916167665</v>
      </c>
      <c r="G324" s="31"/>
      <c r="H324" s="45" t="e">
        <f t="shared" si="111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112"/>
        <v>#DIV/0!</v>
      </c>
      <c r="V324" s="30">
        <f t="shared" si="113"/>
        <v>134.49847952095806</v>
      </c>
      <c r="W324" s="18">
        <f t="shared" si="114"/>
        <v>35</v>
      </c>
      <c r="X324" s="19">
        <v>50</v>
      </c>
      <c r="Y324" s="18">
        <f t="shared" si="115"/>
        <v>13.011299504893719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241.26900000000001</v>
      </c>
      <c r="D325" s="19"/>
      <c r="E325" s="27">
        <v>789.78275449101784</v>
      </c>
      <c r="F325" s="45">
        <f t="shared" si="110"/>
        <v>3.2734530938123747</v>
      </c>
      <c r="G325" s="31"/>
      <c r="H325" s="45" t="e">
        <f t="shared" si="111"/>
        <v>#DIV/0!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112"/>
        <v>#DIV/0!</v>
      </c>
      <c r="V325" s="30">
        <f t="shared" si="113"/>
        <v>276.42396407185623</v>
      </c>
      <c r="W325" s="18">
        <f t="shared" si="114"/>
        <v>35</v>
      </c>
      <c r="X325" s="19">
        <v>70</v>
      </c>
      <c r="Y325" s="18">
        <f t="shared" si="115"/>
        <v>8.8631968224112576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130.79599999999999</v>
      </c>
      <c r="D326" s="19"/>
      <c r="E326" s="27">
        <v>293.86054022428078</v>
      </c>
      <c r="F326" s="45">
        <f t="shared" si="110"/>
        <v>2.2467089224768402</v>
      </c>
      <c r="G326" s="31"/>
      <c r="H326" s="45" t="e">
        <f t="shared" si="111"/>
        <v>#DIV/0!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112"/>
        <v>#DIV/0!</v>
      </c>
      <c r="V326" s="30">
        <f t="shared" si="113"/>
        <v>102.85118907849827</v>
      </c>
      <c r="W326" s="18">
        <f t="shared" si="114"/>
        <v>35</v>
      </c>
      <c r="X326" s="19">
        <v>30</v>
      </c>
      <c r="Y326" s="18">
        <f t="shared" si="115"/>
        <v>10.208924266287452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1081.2299999999998</v>
      </c>
      <c r="D327" s="19"/>
      <c r="E327" s="27">
        <v>1007.8325907449949</v>
      </c>
      <c r="F327" s="45">
        <f t="shared" si="110"/>
        <v>0.93211674735717209</v>
      </c>
      <c r="G327" s="31"/>
      <c r="H327" s="45" t="e">
        <f t="shared" si="111"/>
        <v>#DIV/0!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112"/>
        <v>#DIV/0!</v>
      </c>
      <c r="V327" s="30">
        <f t="shared" si="113"/>
        <v>352.74140676074819</v>
      </c>
      <c r="W327" s="18">
        <f t="shared" si="114"/>
        <v>35</v>
      </c>
      <c r="X327" s="19">
        <v>352</v>
      </c>
      <c r="Y327" s="18">
        <f t="shared" si="115"/>
        <v>34.926435524356265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75.292000000000002</v>
      </c>
      <c r="D328" s="19"/>
      <c r="E328" s="27">
        <v>64.413557597173138</v>
      </c>
      <c r="F328" s="45">
        <f t="shared" si="110"/>
        <v>0.85551662324248445</v>
      </c>
      <c r="G328" s="31"/>
      <c r="H328" s="45" t="e">
        <f t="shared" si="111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112"/>
        <v>#DIV/0!</v>
      </c>
      <c r="V328" s="30">
        <f t="shared" si="113"/>
        <v>22.544745159010596</v>
      </c>
      <c r="W328" s="18">
        <f t="shared" si="114"/>
        <v>35</v>
      </c>
      <c r="X328" s="19">
        <v>22</v>
      </c>
      <c r="Y328" s="18">
        <f t="shared" si="115"/>
        <v>34.154300461996982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940.12299999999993</v>
      </c>
      <c r="D329" s="19"/>
      <c r="E329" s="27">
        <v>930.46686554472979</v>
      </c>
      <c r="F329" s="45">
        <f t="shared" si="102"/>
        <v>0.98972886052647346</v>
      </c>
      <c r="G329" s="31"/>
      <c r="H329" s="45" t="e">
        <f t="shared" si="103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112"/>
        <v>#DIV/0!</v>
      </c>
      <c r="V329" s="30">
        <f t="shared" si="113"/>
        <v>325.66340294065543</v>
      </c>
      <c r="W329" s="18">
        <f t="shared" si="114"/>
        <v>35</v>
      </c>
      <c r="X329" s="19">
        <v>325</v>
      </c>
      <c r="Y329" s="18">
        <f t="shared" si="115"/>
        <v>34.928702142416753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6928.8140000000003</v>
      </c>
      <c r="D330" s="29">
        <f>SUM(D316:D329)</f>
        <v>0</v>
      </c>
      <c r="E330" s="97">
        <f>SUM(E316:E329)</f>
        <v>11060.720302001317</v>
      </c>
      <c r="F330" s="46">
        <f t="shared" si="102"/>
        <v>1.5963367326646836</v>
      </c>
      <c r="G330" s="29">
        <f>SUM(G316:G329)</f>
        <v>0</v>
      </c>
      <c r="H330" s="46" t="e">
        <f t="shared" si="103"/>
        <v>#DIV/0!</v>
      </c>
      <c r="I330" s="29">
        <f t="shared" ref="I330:Q330" si="116">SUM(I316:I329)</f>
        <v>0</v>
      </c>
      <c r="J330" s="29">
        <f t="shared" si="116"/>
        <v>0</v>
      </c>
      <c r="K330" s="29">
        <f t="shared" si="116"/>
        <v>0</v>
      </c>
      <c r="L330" s="29">
        <f t="shared" si="116"/>
        <v>0</v>
      </c>
      <c r="M330" s="29">
        <f t="shared" si="116"/>
        <v>0</v>
      </c>
      <c r="N330" s="29">
        <f t="shared" si="116"/>
        <v>0</v>
      </c>
      <c r="O330" s="29">
        <f t="shared" si="116"/>
        <v>0</v>
      </c>
      <c r="P330" s="29">
        <f t="shared" si="116"/>
        <v>0</v>
      </c>
      <c r="Q330" s="29">
        <f t="shared" si="116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112"/>
        <v>#DIV/0!</v>
      </c>
      <c r="V330" s="109">
        <f>SUM(V316:V329)</f>
        <v>3871.2521057004615</v>
      </c>
      <c r="W330" s="88">
        <f>V330/E330*100</f>
        <v>35</v>
      </c>
      <c r="X330" s="29">
        <f>SUM(X316:X329)</f>
        <v>3371</v>
      </c>
      <c r="Y330" s="88">
        <f t="shared" si="115"/>
        <v>30.477219457308347</v>
      </c>
      <c r="Z330" s="29">
        <f t="shared" ref="Z330:AE330" si="117">SUM(Z316:Z329)</f>
        <v>0</v>
      </c>
      <c r="AA330" s="29">
        <f t="shared" si="117"/>
        <v>0</v>
      </c>
      <c r="AB330" s="29">
        <f t="shared" si="117"/>
        <v>0</v>
      </c>
      <c r="AC330" s="29">
        <f t="shared" si="117"/>
        <v>0</v>
      </c>
      <c r="AD330" s="29">
        <f t="shared" si="117"/>
        <v>0</v>
      </c>
      <c r="AE330" s="29">
        <f t="shared" si="117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10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>
        <v>57.5</v>
      </c>
      <c r="D332" s="19"/>
      <c r="E332" s="19">
        <v>90</v>
      </c>
      <c r="F332" s="45">
        <f t="shared" si="102"/>
        <v>1.5652173913043479</v>
      </c>
      <c r="G332" s="31"/>
      <c r="H332" s="45" t="e">
        <f t="shared" si="103"/>
        <v>#DIV/0!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112"/>
        <v>#DIV/0!</v>
      </c>
      <c r="V332" s="30">
        <f t="shared" ref="V332:V336" si="118">E332*0.35</f>
        <v>31.499999999999996</v>
      </c>
      <c r="W332" s="18">
        <f>V332/E332*100</f>
        <v>35</v>
      </c>
      <c r="X332" s="19">
        <v>15</v>
      </c>
      <c r="Y332" s="18">
        <f>X332/E332*100</f>
        <v>16.666666666666664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94</v>
      </c>
      <c r="D333" s="19"/>
      <c r="E333" s="19">
        <v>273</v>
      </c>
      <c r="F333" s="45">
        <f t="shared" si="102"/>
        <v>2.9042553191489362</v>
      </c>
      <c r="G333" s="31"/>
      <c r="H333" s="45" t="e">
        <f t="shared" si="103"/>
        <v>#DIV/0!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112"/>
        <v>#DIV/0!</v>
      </c>
      <c r="V333" s="30">
        <f t="shared" si="118"/>
        <v>95.55</v>
      </c>
      <c r="W333" s="18">
        <f t="shared" ref="W333:W336" si="119">V333/E333*100</f>
        <v>35</v>
      </c>
      <c r="X333" s="19">
        <v>94</v>
      </c>
      <c r="Y333" s="18">
        <f t="shared" ref="Y333:Y336" si="120">X333/E333*100</f>
        <v>34.432234432234431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>
        <v>0</v>
      </c>
      <c r="D334" s="19"/>
      <c r="E334" s="19">
        <v>0</v>
      </c>
      <c r="F334" s="45" t="e">
        <f t="shared" si="102"/>
        <v>#DIV/0!</v>
      </c>
      <c r="G334" s="31"/>
      <c r="H334" s="45" t="e">
        <f t="shared" si="103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112"/>
        <v>#DIV/0!</v>
      </c>
      <c r="V334" s="30">
        <f t="shared" si="118"/>
        <v>0</v>
      </c>
      <c r="W334" s="18" t="e">
        <f t="shared" si="119"/>
        <v>#DIV/0!</v>
      </c>
      <c r="X334" s="19">
        <v>0</v>
      </c>
      <c r="Y334" s="18" t="e">
        <f t="shared" si="120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>
        <v>55.7</v>
      </c>
      <c r="D335" s="19"/>
      <c r="E335" s="19">
        <v>29</v>
      </c>
      <c r="F335" s="45">
        <f t="shared" si="102"/>
        <v>0.52064631956912022</v>
      </c>
      <c r="G335" s="31"/>
      <c r="H335" s="45" t="e">
        <f t="shared" si="103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112"/>
        <v>#DIV/0!</v>
      </c>
      <c r="V335" s="30">
        <f t="shared" si="118"/>
        <v>10.149999999999999</v>
      </c>
      <c r="W335" s="18">
        <f t="shared" si="119"/>
        <v>35</v>
      </c>
      <c r="X335" s="19">
        <v>0</v>
      </c>
      <c r="Y335" s="18">
        <f t="shared" si="120"/>
        <v>0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>
        <v>843.06999999999994</v>
      </c>
      <c r="D336" s="19"/>
      <c r="E336" s="19">
        <v>166</v>
      </c>
      <c r="F336" s="45">
        <f t="shared" si="102"/>
        <v>0.19689942709383565</v>
      </c>
      <c r="G336" s="31"/>
      <c r="H336" s="45" t="e">
        <f t="shared" si="103"/>
        <v>#DIV/0!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112"/>
        <v>#DIV/0!</v>
      </c>
      <c r="V336" s="30">
        <f t="shared" si="118"/>
        <v>58.099999999999994</v>
      </c>
      <c r="W336" s="18">
        <f t="shared" si="119"/>
        <v>35</v>
      </c>
      <c r="X336" s="19">
        <v>0</v>
      </c>
      <c r="Y336" s="18">
        <f t="shared" si="120"/>
        <v>0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1050.27</v>
      </c>
      <c r="D337" s="29">
        <f>SUM(D332:D336)</f>
        <v>0</v>
      </c>
      <c r="E337" s="29">
        <f>SUM(E332:E336)</f>
        <v>558</v>
      </c>
      <c r="F337" s="88">
        <f t="shared" si="102"/>
        <v>0.531291953497672</v>
      </c>
      <c r="G337" s="29">
        <f>SUM(G332:G336)</f>
        <v>0</v>
      </c>
      <c r="H337" s="88" t="e">
        <f t="shared" si="103"/>
        <v>#DIV/0!</v>
      </c>
      <c r="I337" s="29">
        <f t="shared" ref="I337:T337" si="121">SUM(I332:I336)</f>
        <v>0</v>
      </c>
      <c r="J337" s="29">
        <f t="shared" si="121"/>
        <v>0</v>
      </c>
      <c r="K337" s="29">
        <f t="shared" si="121"/>
        <v>0</v>
      </c>
      <c r="L337" s="29">
        <f t="shared" si="121"/>
        <v>0</v>
      </c>
      <c r="M337" s="29">
        <f t="shared" si="121"/>
        <v>0</v>
      </c>
      <c r="N337" s="29">
        <f t="shared" si="121"/>
        <v>0</v>
      </c>
      <c r="O337" s="29">
        <f t="shared" si="121"/>
        <v>0</v>
      </c>
      <c r="P337" s="29">
        <f t="shared" si="121"/>
        <v>0</v>
      </c>
      <c r="Q337" s="29">
        <f t="shared" si="121"/>
        <v>0</v>
      </c>
      <c r="R337" s="29">
        <f t="shared" si="121"/>
        <v>0</v>
      </c>
      <c r="S337" s="29">
        <f t="shared" si="121"/>
        <v>0</v>
      </c>
      <c r="T337" s="29">
        <f t="shared" si="121"/>
        <v>0</v>
      </c>
      <c r="U337" s="88" t="e">
        <f t="shared" si="112"/>
        <v>#DIV/0!</v>
      </c>
      <c r="V337" s="109">
        <f>SUM(V332:V336)</f>
        <v>195.29999999999998</v>
      </c>
      <c r="W337" s="88">
        <f>V337/E337*100</f>
        <v>35</v>
      </c>
      <c r="X337" s="29">
        <f>SUM(X332:X336)</f>
        <v>109</v>
      </c>
      <c r="Y337" s="88">
        <f>X337/E337*100</f>
        <v>19.534050179211469</v>
      </c>
      <c r="Z337" s="29">
        <f t="shared" ref="Z337:AE337" si="122">SUM(Z332:Z336)</f>
        <v>0</v>
      </c>
      <c r="AA337" s="29">
        <f t="shared" si="122"/>
        <v>0</v>
      </c>
      <c r="AB337" s="29">
        <f t="shared" si="122"/>
        <v>0</v>
      </c>
      <c r="AC337" s="29">
        <f t="shared" si="122"/>
        <v>0</v>
      </c>
      <c r="AD337" s="29">
        <f t="shared" si="122"/>
        <v>0</v>
      </c>
      <c r="AE337" s="29">
        <f t="shared" si="122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110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>
        <v>100</v>
      </c>
      <c r="D339" s="19"/>
      <c r="E339" s="27">
        <v>149.71534883720932</v>
      </c>
      <c r="F339" s="45">
        <f t="shared" ref="F339:F371" si="123">E339/C339</f>
        <v>1.4971534883720932</v>
      </c>
      <c r="G339" s="31"/>
      <c r="H339" s="45" t="e">
        <f t="shared" ref="H339:H361" si="124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25">O339/G339*100</f>
        <v>#DIV/0!</v>
      </c>
      <c r="V339" s="30">
        <f t="shared" ref="V339:V360" si="126">E339*0.35</f>
        <v>52.400372093023257</v>
      </c>
      <c r="W339" s="18">
        <f t="shared" ref="W339:W361" si="127">V339/E339*100</f>
        <v>35</v>
      </c>
      <c r="X339" s="19">
        <v>50</v>
      </c>
      <c r="Y339" s="18">
        <f t="shared" ref="Y339:Y361" si="128">X339/E339*100</f>
        <v>33.396709414454712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>
        <v>640.97199999999998</v>
      </c>
      <c r="D340" s="19"/>
      <c r="E340" s="27">
        <v>1796.7718936855026</v>
      </c>
      <c r="F340" s="45">
        <f t="shared" si="123"/>
        <v>2.8031987258187607</v>
      </c>
      <c r="G340" s="31"/>
      <c r="H340" s="45" t="e">
        <f t="shared" si="124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25"/>
        <v>#DIV/0!</v>
      </c>
      <c r="V340" s="30">
        <f t="shared" si="126"/>
        <v>628.87016278992587</v>
      </c>
      <c r="W340" s="18">
        <f t="shared" si="127"/>
        <v>35</v>
      </c>
      <c r="X340" s="19">
        <v>628</v>
      </c>
      <c r="Y340" s="18">
        <f t="shared" si="128"/>
        <v>34.951570770169326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>
        <v>0</v>
      </c>
      <c r="D341" s="19"/>
      <c r="E341" s="27">
        <v>0</v>
      </c>
      <c r="F341" s="45" t="e">
        <f t="shared" si="123"/>
        <v>#DIV/0!</v>
      </c>
      <c r="G341" s="31"/>
      <c r="H341" s="45" t="e">
        <f t="shared" si="124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25"/>
        <v>#DIV/0!</v>
      </c>
      <c r="V341" s="30">
        <f t="shared" si="126"/>
        <v>0</v>
      </c>
      <c r="W341" s="18" t="e">
        <f t="shared" si="127"/>
        <v>#DIV/0!</v>
      </c>
      <c r="X341" s="19">
        <v>0</v>
      </c>
      <c r="Y341" s="18" t="e">
        <f t="shared" si="128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>
        <v>25.23</v>
      </c>
      <c r="D342" s="19"/>
      <c r="E342" s="27">
        <v>65.400000000000006</v>
      </c>
      <c r="F342" s="45">
        <f t="shared" si="123"/>
        <v>2.5921521997621881</v>
      </c>
      <c r="G342" s="31"/>
      <c r="H342" s="45" t="e">
        <f t="shared" si="124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25"/>
        <v>#DIV/0!</v>
      </c>
      <c r="V342" s="30">
        <f t="shared" si="126"/>
        <v>22.89</v>
      </c>
      <c r="W342" s="18">
        <f t="shared" si="127"/>
        <v>35</v>
      </c>
      <c r="X342" s="19">
        <v>22</v>
      </c>
      <c r="Y342" s="18">
        <f t="shared" si="128"/>
        <v>33.639143730886843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>
        <v>407.04</v>
      </c>
      <c r="D343" s="19"/>
      <c r="E343" s="27">
        <v>889.7</v>
      </c>
      <c r="F343" s="45">
        <f t="shared" si="123"/>
        <v>2.1857802672955975</v>
      </c>
      <c r="G343" s="31"/>
      <c r="H343" s="45" t="e">
        <f t="shared" si="124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25"/>
        <v>#DIV/0!</v>
      </c>
      <c r="V343" s="30">
        <f t="shared" si="126"/>
        <v>311.39499999999998</v>
      </c>
      <c r="W343" s="18">
        <f t="shared" si="127"/>
        <v>35</v>
      </c>
      <c r="X343" s="19">
        <v>311</v>
      </c>
      <c r="Y343" s="18">
        <f t="shared" si="128"/>
        <v>34.955603012251316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>
        <v>260</v>
      </c>
      <c r="D344" s="19"/>
      <c r="E344" s="27">
        <v>624.00000000000011</v>
      </c>
      <c r="F344" s="45">
        <f t="shared" si="123"/>
        <v>2.4000000000000004</v>
      </c>
      <c r="G344" s="31"/>
      <c r="H344" s="45" t="e">
        <f t="shared" si="124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25"/>
        <v>#DIV/0!</v>
      </c>
      <c r="V344" s="30">
        <f t="shared" si="126"/>
        <v>218.40000000000003</v>
      </c>
      <c r="W344" s="18">
        <f t="shared" si="127"/>
        <v>35</v>
      </c>
      <c r="X344" s="19">
        <v>218</v>
      </c>
      <c r="Y344" s="18">
        <f t="shared" si="128"/>
        <v>34.935897435897431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>
        <v>299.2</v>
      </c>
      <c r="D345" s="19"/>
      <c r="E345" s="27">
        <v>906.83999999999992</v>
      </c>
      <c r="F345" s="45">
        <f t="shared" si="123"/>
        <v>3.0308823529411764</v>
      </c>
      <c r="G345" s="31"/>
      <c r="H345" s="45" t="e">
        <f t="shared" si="124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25"/>
        <v>#DIV/0!</v>
      </c>
      <c r="V345" s="30">
        <f t="shared" si="126"/>
        <v>317.39399999999995</v>
      </c>
      <c r="W345" s="18">
        <f t="shared" si="127"/>
        <v>35</v>
      </c>
      <c r="X345" s="19">
        <v>317</v>
      </c>
      <c r="Y345" s="18">
        <f t="shared" si="128"/>
        <v>34.956552423801334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>
        <v>107.89999999999999</v>
      </c>
      <c r="D346" s="19"/>
      <c r="E346" s="27">
        <v>100.29600000000001</v>
      </c>
      <c r="F346" s="45">
        <f t="shared" si="123"/>
        <v>0.92952734012974991</v>
      </c>
      <c r="G346" s="31"/>
      <c r="H346" s="45" t="e">
        <f t="shared" si="124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25"/>
        <v>#DIV/0!</v>
      </c>
      <c r="V346" s="30">
        <f t="shared" si="126"/>
        <v>35.1036</v>
      </c>
      <c r="W346" s="18">
        <f t="shared" si="127"/>
        <v>35</v>
      </c>
      <c r="X346" s="19">
        <v>35</v>
      </c>
      <c r="Y346" s="18">
        <f t="shared" si="128"/>
        <v>34.896705750977105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>
        <v>318.89999999999998</v>
      </c>
      <c r="D347" s="19"/>
      <c r="E347" s="27">
        <v>830.03022222222216</v>
      </c>
      <c r="F347" s="45">
        <f t="shared" si="123"/>
        <v>2.6027915403644473</v>
      </c>
      <c r="G347" s="31"/>
      <c r="H347" s="45" t="e">
        <f t="shared" si="124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25"/>
        <v>#DIV/0!</v>
      </c>
      <c r="V347" s="30">
        <f t="shared" si="126"/>
        <v>290.51057777777771</v>
      </c>
      <c r="W347" s="18">
        <f t="shared" si="127"/>
        <v>34.999999999999993</v>
      </c>
      <c r="X347" s="19">
        <v>200</v>
      </c>
      <c r="Y347" s="18">
        <f t="shared" si="128"/>
        <v>24.095508168912726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>
        <v>577.29999999999995</v>
      </c>
      <c r="D348" s="19"/>
      <c r="E348" s="27">
        <v>989.52827586206899</v>
      </c>
      <c r="F348" s="45">
        <f t="shared" si="123"/>
        <v>1.7140624906670172</v>
      </c>
      <c r="G348" s="31"/>
      <c r="H348" s="45" t="e">
        <f t="shared" si="124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25"/>
        <v>#DIV/0!</v>
      </c>
      <c r="V348" s="30">
        <f t="shared" si="126"/>
        <v>346.33489655172411</v>
      </c>
      <c r="W348" s="18">
        <f t="shared" si="127"/>
        <v>35</v>
      </c>
      <c r="X348" s="19">
        <v>346</v>
      </c>
      <c r="Y348" s="18">
        <f t="shared" si="128"/>
        <v>34.966155939158753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>
        <v>967.3</v>
      </c>
      <c r="D349" s="19"/>
      <c r="E349" s="27">
        <v>2799.2210526315789</v>
      </c>
      <c r="F349" s="45">
        <f t="shared" si="123"/>
        <v>2.8938499458612417</v>
      </c>
      <c r="G349" s="31"/>
      <c r="H349" s="45" t="e">
        <f t="shared" si="124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25"/>
        <v>#DIV/0!</v>
      </c>
      <c r="V349" s="30">
        <f t="shared" si="126"/>
        <v>979.72736842105257</v>
      </c>
      <c r="W349" s="18">
        <f t="shared" si="127"/>
        <v>35</v>
      </c>
      <c r="X349" s="19">
        <v>450</v>
      </c>
      <c r="Y349" s="18">
        <f t="shared" si="128"/>
        <v>16.075900814512309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>
        <v>18.920000000000002</v>
      </c>
      <c r="D350" s="19"/>
      <c r="E350" s="27">
        <v>40.600094117647068</v>
      </c>
      <c r="F350" s="45">
        <f t="shared" si="123"/>
        <v>2.1458823529411766</v>
      </c>
      <c r="G350" s="31"/>
      <c r="H350" s="45" t="e">
        <f t="shared" si="124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25"/>
        <v>#DIV/0!</v>
      </c>
      <c r="V350" s="30">
        <f t="shared" si="126"/>
        <v>14.210032941176472</v>
      </c>
      <c r="W350" s="18">
        <f t="shared" si="127"/>
        <v>35</v>
      </c>
      <c r="X350" s="19">
        <v>14</v>
      </c>
      <c r="Y350" s="18">
        <f t="shared" si="128"/>
        <v>34.482678684025068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>
        <v>134.88999999999999</v>
      </c>
      <c r="D351" s="19"/>
      <c r="E351" s="27">
        <v>515.03454545454531</v>
      </c>
      <c r="F351" s="45">
        <f t="shared" si="123"/>
        <v>3.8181818181818175</v>
      </c>
      <c r="G351" s="31"/>
      <c r="H351" s="45" t="e">
        <f t="shared" si="124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25"/>
        <v>#DIV/0!</v>
      </c>
      <c r="V351" s="30">
        <f t="shared" si="126"/>
        <v>180.26209090909086</v>
      </c>
      <c r="W351" s="18">
        <f t="shared" si="127"/>
        <v>35</v>
      </c>
      <c r="X351" s="19">
        <v>180</v>
      </c>
      <c r="Y351" s="18">
        <f t="shared" si="128"/>
        <v>34.949111974836647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>
        <v>860.77</v>
      </c>
      <c r="D352" s="19"/>
      <c r="E352" s="27">
        <v>2321.6196571428568</v>
      </c>
      <c r="F352" s="45">
        <f t="shared" si="123"/>
        <v>2.6971428571428566</v>
      </c>
      <c r="G352" s="31"/>
      <c r="H352" s="45" t="e">
        <f t="shared" si="124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25"/>
        <v>#DIV/0!</v>
      </c>
      <c r="V352" s="30">
        <f t="shared" si="126"/>
        <v>812.56687999999986</v>
      </c>
      <c r="W352" s="18">
        <f t="shared" si="127"/>
        <v>35</v>
      </c>
      <c r="X352" s="19">
        <v>800</v>
      </c>
      <c r="Y352" s="18">
        <f t="shared" si="128"/>
        <v>34.458702033240641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>
        <v>78.8</v>
      </c>
      <c r="D353" s="19"/>
      <c r="E353" s="27">
        <v>136.92799999999997</v>
      </c>
      <c r="F353" s="45">
        <f t="shared" si="123"/>
        <v>1.7376649746192889</v>
      </c>
      <c r="G353" s="31"/>
      <c r="H353" s="45" t="e">
        <f t="shared" si="124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25"/>
        <v>#DIV/0!</v>
      </c>
      <c r="V353" s="30">
        <f t="shared" si="126"/>
        <v>47.924799999999983</v>
      </c>
      <c r="W353" s="18">
        <f t="shared" si="127"/>
        <v>35</v>
      </c>
      <c r="X353" s="19">
        <v>47</v>
      </c>
      <c r="Y353" s="18">
        <f t="shared" si="128"/>
        <v>34.324608553400338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>
        <v>66.8</v>
      </c>
      <c r="D354" s="19"/>
      <c r="E354" s="27">
        <v>56.32</v>
      </c>
      <c r="F354" s="45">
        <f t="shared" si="123"/>
        <v>0.84311377245508989</v>
      </c>
      <c r="G354" s="31"/>
      <c r="H354" s="45" t="e">
        <f t="shared" si="124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25"/>
        <v>#DIV/0!</v>
      </c>
      <c r="V354" s="30">
        <f t="shared" si="126"/>
        <v>19.712</v>
      </c>
      <c r="W354" s="18">
        <f t="shared" si="127"/>
        <v>35</v>
      </c>
      <c r="X354" s="19">
        <v>19</v>
      </c>
      <c r="Y354" s="18">
        <f t="shared" si="128"/>
        <v>33.735795454545453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>
        <v>3253.23</v>
      </c>
      <c r="D355" s="19"/>
      <c r="E355" s="27">
        <v>3159.383815384615</v>
      </c>
      <c r="F355" s="45">
        <f t="shared" si="123"/>
        <v>0.97115292044663759</v>
      </c>
      <c r="G355" s="31"/>
      <c r="H355" s="45" t="e">
        <f t="shared" si="124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25"/>
        <v>#DIV/0!</v>
      </c>
      <c r="V355" s="30">
        <f t="shared" si="126"/>
        <v>1105.7843353846151</v>
      </c>
      <c r="W355" s="18">
        <f t="shared" si="127"/>
        <v>35</v>
      </c>
      <c r="X355" s="19">
        <v>20</v>
      </c>
      <c r="Y355" s="18">
        <f t="shared" si="128"/>
        <v>0.63303483111516956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>
        <v>212</v>
      </c>
      <c r="D356" s="19"/>
      <c r="E356" s="27">
        <v>248.74666666666661</v>
      </c>
      <c r="F356" s="45">
        <f t="shared" si="123"/>
        <v>1.1733333333333331</v>
      </c>
      <c r="G356" s="31"/>
      <c r="H356" s="45" t="e">
        <f t="shared" si="124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25"/>
        <v>#DIV/0!</v>
      </c>
      <c r="V356" s="30">
        <f t="shared" si="126"/>
        <v>87.061333333333309</v>
      </c>
      <c r="W356" s="18">
        <f t="shared" si="127"/>
        <v>35</v>
      </c>
      <c r="X356" s="19">
        <v>0</v>
      </c>
      <c r="Y356" s="18">
        <f t="shared" si="128"/>
        <v>0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>
        <v>3089.43</v>
      </c>
      <c r="D357" s="19"/>
      <c r="E357" s="27">
        <v>3479.1734769230766</v>
      </c>
      <c r="F357" s="45">
        <f t="shared" si="123"/>
        <v>1.1261538461538461</v>
      </c>
      <c r="G357" s="31"/>
      <c r="H357" s="45" t="e">
        <f t="shared" si="124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25"/>
        <v>#DIV/0!</v>
      </c>
      <c r="V357" s="30">
        <f t="shared" si="126"/>
        <v>1217.7107169230767</v>
      </c>
      <c r="W357" s="18">
        <f t="shared" si="127"/>
        <v>35</v>
      </c>
      <c r="X357" s="19">
        <v>10</v>
      </c>
      <c r="Y357" s="18">
        <f t="shared" si="128"/>
        <v>0.28742458708451168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>
        <v>9495.655999999999</v>
      </c>
      <c r="D358" s="19"/>
      <c r="E358" s="27">
        <v>10408.620436363635</v>
      </c>
      <c r="F358" s="45">
        <f t="shared" si="123"/>
        <v>1.0961454834045838</v>
      </c>
      <c r="G358" s="31"/>
      <c r="H358" s="45" t="e">
        <f t="shared" si="124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25"/>
        <v>#DIV/0!</v>
      </c>
      <c r="V358" s="30">
        <f t="shared" si="126"/>
        <v>3643.0171527272719</v>
      </c>
      <c r="W358" s="18">
        <f t="shared" si="127"/>
        <v>35</v>
      </c>
      <c r="X358" s="19">
        <v>3643</v>
      </c>
      <c r="Y358" s="18">
        <f t="shared" si="128"/>
        <v>34.999835206525425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>
        <v>16.241999999999997</v>
      </c>
      <c r="D359" s="19"/>
      <c r="E359" s="27">
        <v>25.961760000000002</v>
      </c>
      <c r="F359" s="45">
        <f t="shared" si="123"/>
        <v>1.5984336904322132</v>
      </c>
      <c r="G359" s="31"/>
      <c r="H359" s="45" t="e">
        <f t="shared" si="124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25"/>
        <v>#DIV/0!</v>
      </c>
      <c r="V359" s="30">
        <f t="shared" si="126"/>
        <v>9.0866159999999994</v>
      </c>
      <c r="W359" s="18">
        <f t="shared" si="127"/>
        <v>35</v>
      </c>
      <c r="X359" s="19">
        <v>9</v>
      </c>
      <c r="Y359" s="18">
        <f t="shared" si="128"/>
        <v>34.666370846968768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>
        <v>24.220000000000002</v>
      </c>
      <c r="D360" s="19"/>
      <c r="E360" s="27">
        <v>38.36448</v>
      </c>
      <c r="F360" s="45">
        <f t="shared" si="123"/>
        <v>1.5839999999999999</v>
      </c>
      <c r="G360" s="31"/>
      <c r="H360" s="45" t="e">
        <f t="shared" si="124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112"/>
        <v>#DIV/0!</v>
      </c>
      <c r="V360" s="30">
        <f t="shared" si="126"/>
        <v>13.427567999999999</v>
      </c>
      <c r="W360" s="18">
        <f t="shared" si="127"/>
        <v>35</v>
      </c>
      <c r="X360" s="19">
        <v>13</v>
      </c>
      <c r="Y360" s="18">
        <f t="shared" si="128"/>
        <v>33.885510764123481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20954.8</v>
      </c>
      <c r="D361" s="29">
        <f>SUM(D339:D360)</f>
        <v>0</v>
      </c>
      <c r="E361" s="97">
        <f>SUM(E339:E360)</f>
        <v>29582.255725291623</v>
      </c>
      <c r="F361" s="88">
        <f t="shared" si="123"/>
        <v>1.4117173976984569</v>
      </c>
      <c r="G361" s="29">
        <f>SUM(G339:G360)</f>
        <v>0</v>
      </c>
      <c r="H361" s="88" t="e">
        <f t="shared" si="124"/>
        <v>#DIV/0!</v>
      </c>
      <c r="I361" s="29">
        <f t="shared" ref="I361:T361" si="129">SUM(I339:I360)</f>
        <v>0</v>
      </c>
      <c r="J361" s="29">
        <f t="shared" si="129"/>
        <v>0</v>
      </c>
      <c r="K361" s="29">
        <f t="shared" si="129"/>
        <v>0</v>
      </c>
      <c r="L361" s="29">
        <f t="shared" si="129"/>
        <v>0</v>
      </c>
      <c r="M361" s="29">
        <f t="shared" si="129"/>
        <v>0</v>
      </c>
      <c r="N361" s="29">
        <f t="shared" si="129"/>
        <v>0</v>
      </c>
      <c r="O361" s="29">
        <f t="shared" si="129"/>
        <v>0</v>
      </c>
      <c r="P361" s="29">
        <f t="shared" si="129"/>
        <v>0</v>
      </c>
      <c r="Q361" s="29">
        <f t="shared" si="129"/>
        <v>0</v>
      </c>
      <c r="R361" s="29">
        <f t="shared" si="129"/>
        <v>0</v>
      </c>
      <c r="S361" s="29">
        <f t="shared" si="129"/>
        <v>0</v>
      </c>
      <c r="T361" s="29">
        <f t="shared" si="129"/>
        <v>0</v>
      </c>
      <c r="U361" s="88" t="e">
        <f t="shared" si="112"/>
        <v>#DIV/0!</v>
      </c>
      <c r="V361" s="109">
        <f>SUM(V339:V360)</f>
        <v>10353.789503852067</v>
      </c>
      <c r="W361" s="88">
        <f t="shared" si="127"/>
        <v>35</v>
      </c>
      <c r="X361" s="29">
        <f>SUM(X339:X360)</f>
        <v>7332</v>
      </c>
      <c r="Y361" s="88">
        <f t="shared" si="128"/>
        <v>24.78512817983464</v>
      </c>
      <c r="Z361" s="29">
        <f t="shared" ref="Z361:AE361" si="130">SUM(Z339:Z360)</f>
        <v>0</v>
      </c>
      <c r="AA361" s="29">
        <f t="shared" si="130"/>
        <v>0</v>
      </c>
      <c r="AB361" s="29">
        <f t="shared" si="130"/>
        <v>0</v>
      </c>
      <c r="AC361" s="29">
        <f t="shared" si="130"/>
        <v>0</v>
      </c>
      <c r="AD361" s="29">
        <f t="shared" si="130"/>
        <v>0</v>
      </c>
      <c r="AE361" s="29">
        <f t="shared" si="130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>
        <v>104.994</v>
      </c>
      <c r="D363" s="19"/>
      <c r="E363" s="27">
        <v>153</v>
      </c>
      <c r="F363" s="45">
        <f>E363/C363</f>
        <v>1.4572261272072691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30">
        <f t="shared" ref="V363:V370" si="131">E363*0.35</f>
        <v>53.55</v>
      </c>
      <c r="W363" s="18">
        <f>V363/E363*100</f>
        <v>35</v>
      </c>
      <c r="X363" s="19">
        <v>40</v>
      </c>
      <c r="Y363" s="18">
        <f>X363/E363*100</f>
        <v>26.143790849673206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>
        <v>41.2</v>
      </c>
      <c r="D364" s="19"/>
      <c r="E364" s="27">
        <v>29</v>
      </c>
      <c r="F364" s="45">
        <f>E364/C364</f>
        <v>0.70388349514563098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30">
        <f t="shared" si="131"/>
        <v>10.149999999999999</v>
      </c>
      <c r="W364" s="18">
        <f>V364/E364*100</f>
        <v>35</v>
      </c>
      <c r="X364" s="19">
        <v>10</v>
      </c>
      <c r="Y364" s="18">
        <f>X364/E364*100</f>
        <v>34.482758620689658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>
        <v>114.24000000000001</v>
      </c>
      <c r="D365" s="19"/>
      <c r="E365" s="27">
        <v>89</v>
      </c>
      <c r="F365" s="45">
        <f>E365/C365</f>
        <v>0.77906162464985984</v>
      </c>
      <c r="G365" s="31"/>
      <c r="H365" s="45" t="e">
        <f>G365/D365*100</f>
        <v>#DIV/0!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30">
        <f t="shared" si="131"/>
        <v>31.15</v>
      </c>
      <c r="W365" s="18">
        <f>V365/E365*100</f>
        <v>35</v>
      </c>
      <c r="X365" s="19">
        <v>31</v>
      </c>
      <c r="Y365" s="18">
        <f>X365/E365*100</f>
        <v>34.831460674157306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>
        <v>423</v>
      </c>
      <c r="D366" s="19"/>
      <c r="E366" s="27">
        <v>654.4</v>
      </c>
      <c r="F366" s="45">
        <f>E366/C366</f>
        <v>1.5470449172576832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30">
        <f t="shared" si="131"/>
        <v>229.03999999999996</v>
      </c>
      <c r="W366" s="18">
        <f>V366/E366*100</f>
        <v>35</v>
      </c>
      <c r="X366" s="19">
        <v>229</v>
      </c>
      <c r="Y366" s="18">
        <f>X366/E366*100</f>
        <v>34.993887530562354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>
        <v>214.5</v>
      </c>
      <c r="D367" s="19"/>
      <c r="E367" s="27">
        <v>755</v>
      </c>
      <c r="F367" s="45">
        <f>E367/C367</f>
        <v>3.5198135198135199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30">
        <f t="shared" si="131"/>
        <v>264.25</v>
      </c>
      <c r="W367" s="18">
        <f>V367/E367*100</f>
        <v>35</v>
      </c>
      <c r="X367" s="19">
        <v>264</v>
      </c>
      <c r="Y367" s="18">
        <f>X367/E367*100</f>
        <v>34.966887417218544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>
        <v>1959.88</v>
      </c>
      <c r="D368" s="19"/>
      <c r="E368" s="27">
        <v>1027</v>
      </c>
      <c r="F368" s="45">
        <f t="shared" si="123"/>
        <v>0.52401167418413375</v>
      </c>
      <c r="G368" s="31"/>
      <c r="H368" s="45" t="e">
        <f t="shared" ref="H368:H371" si="132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112"/>
        <v>#DIV/0!</v>
      </c>
      <c r="V368" s="30">
        <f t="shared" si="131"/>
        <v>359.45</v>
      </c>
      <c r="W368" s="18">
        <f t="shared" ref="W368:W370" si="133">V368/E368*100</f>
        <v>35</v>
      </c>
      <c r="X368" s="19">
        <v>20</v>
      </c>
      <c r="Y368" s="18">
        <f t="shared" ref="Y368:Y371" si="134">X368/E368*100</f>
        <v>1.9474196689386565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>
        <v>1660.502</v>
      </c>
      <c r="D369" s="19"/>
      <c r="E369" s="27">
        <v>3419</v>
      </c>
      <c r="F369" s="45">
        <f t="shared" si="123"/>
        <v>2.0590158879664102</v>
      </c>
      <c r="G369" s="31"/>
      <c r="H369" s="45" t="e">
        <f t="shared" si="132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112"/>
        <v>#DIV/0!</v>
      </c>
      <c r="V369" s="30">
        <f t="shared" si="131"/>
        <v>1196.6499999999999</v>
      </c>
      <c r="W369" s="18">
        <f t="shared" si="133"/>
        <v>35</v>
      </c>
      <c r="X369" s="19">
        <v>0</v>
      </c>
      <c r="Y369" s="18">
        <f t="shared" si="134"/>
        <v>0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>
        <v>5805.5460000000003</v>
      </c>
      <c r="D370" s="19"/>
      <c r="E370" s="27">
        <v>7095</v>
      </c>
      <c r="F370" s="45">
        <f t="shared" si="123"/>
        <v>1.2221072746646051</v>
      </c>
      <c r="G370" s="31"/>
      <c r="H370" s="45" t="e">
        <f t="shared" si="132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112"/>
        <v>#DIV/0!</v>
      </c>
      <c r="V370" s="30">
        <f t="shared" si="131"/>
        <v>2483.25</v>
      </c>
      <c r="W370" s="18">
        <f t="shared" si="133"/>
        <v>35</v>
      </c>
      <c r="X370" s="19">
        <v>750</v>
      </c>
      <c r="Y370" s="18">
        <f t="shared" si="134"/>
        <v>10.570824524312897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10323.862000000001</v>
      </c>
      <c r="D371" s="29">
        <f>SUM(D363:D370)</f>
        <v>0</v>
      </c>
      <c r="E371" s="97">
        <f>SUM(E363:E370)</f>
        <v>13221.4</v>
      </c>
      <c r="F371" s="46">
        <f t="shared" si="123"/>
        <v>1.2806641545576645</v>
      </c>
      <c r="G371" s="29">
        <f>SUM(G363:G370)</f>
        <v>0</v>
      </c>
      <c r="H371" s="46" t="e">
        <f t="shared" si="132"/>
        <v>#DIV/0!</v>
      </c>
      <c r="I371" s="29">
        <f t="shared" ref="I371:T371" si="135">SUM(I363:I370)</f>
        <v>0</v>
      </c>
      <c r="J371" s="29">
        <f t="shared" si="135"/>
        <v>0</v>
      </c>
      <c r="K371" s="29">
        <f t="shared" si="135"/>
        <v>0</v>
      </c>
      <c r="L371" s="29">
        <f t="shared" si="135"/>
        <v>0</v>
      </c>
      <c r="M371" s="29">
        <f t="shared" si="135"/>
        <v>0</v>
      </c>
      <c r="N371" s="29">
        <f t="shared" si="135"/>
        <v>0</v>
      </c>
      <c r="O371" s="29">
        <f t="shared" si="135"/>
        <v>0</v>
      </c>
      <c r="P371" s="29">
        <f t="shared" si="135"/>
        <v>0</v>
      </c>
      <c r="Q371" s="29">
        <f t="shared" si="135"/>
        <v>0</v>
      </c>
      <c r="R371" s="29">
        <f t="shared" si="135"/>
        <v>0</v>
      </c>
      <c r="S371" s="29">
        <f t="shared" si="135"/>
        <v>0</v>
      </c>
      <c r="T371" s="29">
        <f t="shared" si="135"/>
        <v>0</v>
      </c>
      <c r="U371" s="47" t="e">
        <f t="shared" si="112"/>
        <v>#DIV/0!</v>
      </c>
      <c r="V371" s="109">
        <f>SUM(V363:V370)</f>
        <v>4627.49</v>
      </c>
      <c r="W371" s="88">
        <f>V371/E371*100</f>
        <v>35</v>
      </c>
      <c r="X371" s="29">
        <f>SUM(X363:X370)</f>
        <v>1344</v>
      </c>
      <c r="Y371" s="88">
        <f t="shared" si="134"/>
        <v>10.165338012615912</v>
      </c>
      <c r="Z371" s="29">
        <f t="shared" ref="Z371:AE371" si="136">SUM(Z363:Z370)</f>
        <v>0</v>
      </c>
      <c r="AA371" s="29">
        <f t="shared" si="136"/>
        <v>0</v>
      </c>
      <c r="AB371" s="29">
        <f t="shared" si="136"/>
        <v>0</v>
      </c>
      <c r="AC371" s="29">
        <f t="shared" si="136"/>
        <v>0</v>
      </c>
      <c r="AD371" s="29">
        <f t="shared" si="136"/>
        <v>0</v>
      </c>
      <c r="AE371" s="29">
        <f t="shared" si="136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110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>
        <v>25.32</v>
      </c>
      <c r="D373" s="19"/>
      <c r="E373" s="19">
        <v>126</v>
      </c>
      <c r="F373" s="45">
        <f t="shared" ref="F373:F381" si="137">E373/C373</f>
        <v>4.9763033175355451</v>
      </c>
      <c r="G373" s="31"/>
      <c r="H373" s="45" t="e">
        <f t="shared" ref="H373:H381" si="138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112"/>
        <v>#DIV/0!</v>
      </c>
      <c r="V373" s="30">
        <f t="shared" ref="V373:V380" si="139">E373*0.35</f>
        <v>44.099999999999994</v>
      </c>
      <c r="W373" s="18">
        <f t="shared" ref="W373:W381" si="140">V373/E373*100</f>
        <v>35</v>
      </c>
      <c r="X373" s="19">
        <v>20</v>
      </c>
      <c r="Y373" s="18">
        <f t="shared" ref="Y373:Y381" si="141">X373/E373*100</f>
        <v>15.873015873015872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>
        <v>40</v>
      </c>
      <c r="D374" s="19"/>
      <c r="E374" s="19">
        <v>12</v>
      </c>
      <c r="F374" s="45">
        <f t="shared" si="137"/>
        <v>0.3</v>
      </c>
      <c r="G374" s="31"/>
      <c r="H374" s="45" t="e">
        <f t="shared" si="138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112"/>
        <v>#DIV/0!</v>
      </c>
      <c r="V374" s="30">
        <f t="shared" si="139"/>
        <v>4.1999999999999993</v>
      </c>
      <c r="W374" s="18">
        <f t="shared" si="140"/>
        <v>34.999999999999993</v>
      </c>
      <c r="X374" s="19">
        <v>4</v>
      </c>
      <c r="Y374" s="18">
        <f t="shared" si="141"/>
        <v>33.333333333333329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>
        <v>58.07</v>
      </c>
      <c r="D375" s="19"/>
      <c r="E375" s="19">
        <v>75</v>
      </c>
      <c r="F375" s="45">
        <f t="shared" si="137"/>
        <v>1.2915446874461856</v>
      </c>
      <c r="G375" s="31"/>
      <c r="H375" s="45" t="e">
        <f t="shared" si="138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112"/>
        <v>#DIV/0!</v>
      </c>
      <c r="V375" s="30">
        <f t="shared" si="139"/>
        <v>26.25</v>
      </c>
      <c r="W375" s="18">
        <f t="shared" si="140"/>
        <v>35</v>
      </c>
      <c r="X375" s="19">
        <v>26</v>
      </c>
      <c r="Y375" s="18">
        <f t="shared" si="141"/>
        <v>34.666666666666671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>
        <v>13.8</v>
      </c>
      <c r="D376" s="19"/>
      <c r="E376" s="19">
        <v>98</v>
      </c>
      <c r="F376" s="45">
        <f t="shared" si="137"/>
        <v>7.1014492753623184</v>
      </c>
      <c r="G376" s="31"/>
      <c r="H376" s="45" t="e">
        <f t="shared" si="138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112"/>
        <v>#DIV/0!</v>
      </c>
      <c r="V376" s="30">
        <f t="shared" si="139"/>
        <v>34.299999999999997</v>
      </c>
      <c r="W376" s="18">
        <f t="shared" si="140"/>
        <v>35</v>
      </c>
      <c r="X376" s="19">
        <v>8</v>
      </c>
      <c r="Y376" s="18">
        <f t="shared" si="141"/>
        <v>8.1632653061224492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>
        <v>26</v>
      </c>
      <c r="D377" s="19"/>
      <c r="E377" s="19">
        <v>56</v>
      </c>
      <c r="F377" s="45">
        <f t="shared" si="137"/>
        <v>2.1538461538461537</v>
      </c>
      <c r="G377" s="31"/>
      <c r="H377" s="45" t="e">
        <f t="shared" si="138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112"/>
        <v>#DIV/0!</v>
      </c>
      <c r="V377" s="30">
        <f t="shared" si="139"/>
        <v>19.599999999999998</v>
      </c>
      <c r="W377" s="18">
        <f t="shared" si="140"/>
        <v>35</v>
      </c>
      <c r="X377" s="19">
        <v>14</v>
      </c>
      <c r="Y377" s="18">
        <f t="shared" si="141"/>
        <v>25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>
        <v>61.475000000000001</v>
      </c>
      <c r="D378" s="19"/>
      <c r="E378" s="19">
        <v>52</v>
      </c>
      <c r="F378" s="45">
        <f t="shared" si="137"/>
        <v>0.84587230581537209</v>
      </c>
      <c r="G378" s="31"/>
      <c r="H378" s="45" t="e">
        <f t="shared" si="138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112"/>
        <v>#DIV/0!</v>
      </c>
      <c r="V378" s="30">
        <f t="shared" si="139"/>
        <v>18.2</v>
      </c>
      <c r="W378" s="18">
        <f t="shared" si="140"/>
        <v>35</v>
      </c>
      <c r="X378" s="19">
        <v>10</v>
      </c>
      <c r="Y378" s="18">
        <f t="shared" si="141"/>
        <v>19.230769230769234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>
        <v>31.97</v>
      </c>
      <c r="D379" s="19"/>
      <c r="E379" s="19">
        <v>42</v>
      </c>
      <c r="F379" s="45">
        <f t="shared" si="137"/>
        <v>1.3137316233969347</v>
      </c>
      <c r="G379" s="31"/>
      <c r="H379" s="45" t="e">
        <f t="shared" si="138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112"/>
        <v>#DIV/0!</v>
      </c>
      <c r="V379" s="30">
        <f t="shared" si="139"/>
        <v>14.7</v>
      </c>
      <c r="W379" s="18">
        <f t="shared" si="140"/>
        <v>35</v>
      </c>
      <c r="X379" s="19">
        <v>0</v>
      </c>
      <c r="Y379" s="18">
        <f t="shared" si="141"/>
        <v>0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>
        <v>783.61399999999992</v>
      </c>
      <c r="D380" s="19"/>
      <c r="E380" s="19">
        <v>605</v>
      </c>
      <c r="F380" s="45">
        <f t="shared" si="137"/>
        <v>0.77206379671624048</v>
      </c>
      <c r="G380" s="31"/>
      <c r="H380" s="45" t="e">
        <f t="shared" si="138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42">O380/G380*100</f>
        <v>#DIV/0!</v>
      </c>
      <c r="V380" s="30">
        <f t="shared" si="139"/>
        <v>211.75</v>
      </c>
      <c r="W380" s="18">
        <f t="shared" si="140"/>
        <v>35</v>
      </c>
      <c r="X380" s="19">
        <v>211</v>
      </c>
      <c r="Y380" s="18">
        <f t="shared" si="141"/>
        <v>34.876033057851238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1040.2489999999998</v>
      </c>
      <c r="D381" s="29">
        <f t="shared" ref="D381:E381" si="143">SUM(D373:D380)</f>
        <v>0</v>
      </c>
      <c r="E381" s="29">
        <f t="shared" si="143"/>
        <v>1066</v>
      </c>
      <c r="F381" s="88">
        <f t="shared" si="137"/>
        <v>1.0247546500885847</v>
      </c>
      <c r="G381" s="29">
        <f>SUM(G373:G380)</f>
        <v>0</v>
      </c>
      <c r="H381" s="88" t="e">
        <f t="shared" si="138"/>
        <v>#DIV/0!</v>
      </c>
      <c r="I381" s="29">
        <f t="shared" ref="I381:T381" si="144">SUM(I373:I380)</f>
        <v>0</v>
      </c>
      <c r="J381" s="29">
        <f t="shared" si="144"/>
        <v>0</v>
      </c>
      <c r="K381" s="29">
        <f t="shared" si="144"/>
        <v>0</v>
      </c>
      <c r="L381" s="29">
        <f t="shared" si="144"/>
        <v>0</v>
      </c>
      <c r="M381" s="29">
        <f t="shared" si="144"/>
        <v>0</v>
      </c>
      <c r="N381" s="29">
        <f t="shared" si="144"/>
        <v>0</v>
      </c>
      <c r="O381" s="29">
        <f t="shared" si="144"/>
        <v>0</v>
      </c>
      <c r="P381" s="29">
        <f t="shared" si="144"/>
        <v>0</v>
      </c>
      <c r="Q381" s="29">
        <f t="shared" si="144"/>
        <v>0</v>
      </c>
      <c r="R381" s="29">
        <f t="shared" si="144"/>
        <v>0</v>
      </c>
      <c r="S381" s="29">
        <f t="shared" si="144"/>
        <v>0</v>
      </c>
      <c r="T381" s="29">
        <f t="shared" si="144"/>
        <v>0</v>
      </c>
      <c r="U381" s="88" t="e">
        <f t="shared" si="142"/>
        <v>#DIV/0!</v>
      </c>
      <c r="V381" s="109">
        <f>SUM(V373:V380)</f>
        <v>373.09999999999997</v>
      </c>
      <c r="W381" s="88">
        <f t="shared" si="140"/>
        <v>35</v>
      </c>
      <c r="X381" s="29">
        <f>SUM(X373:X380)</f>
        <v>293</v>
      </c>
      <c r="Y381" s="88">
        <f t="shared" si="141"/>
        <v>27.485928705440898</v>
      </c>
      <c r="Z381" s="29">
        <f t="shared" ref="Z381:AE381" si="145">SUM(Z373:Z380)</f>
        <v>0</v>
      </c>
      <c r="AA381" s="29">
        <f t="shared" si="145"/>
        <v>0</v>
      </c>
      <c r="AB381" s="29">
        <f t="shared" si="145"/>
        <v>0</v>
      </c>
      <c r="AC381" s="29">
        <f t="shared" si="145"/>
        <v>0</v>
      </c>
      <c r="AD381" s="29">
        <f t="shared" si="145"/>
        <v>0</v>
      </c>
      <c r="AE381" s="29">
        <f t="shared" si="145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110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80.500000000000014</v>
      </c>
      <c r="D383" s="19"/>
      <c r="E383" s="19">
        <v>316</v>
      </c>
      <c r="F383" s="45">
        <f t="shared" ref="F383:F443" si="146">E383/C383</f>
        <v>3.9254658385093162</v>
      </c>
      <c r="G383" s="31"/>
      <c r="H383" s="45" t="e">
        <f t="shared" ref="H383:H422" si="147">G383/D383*100</f>
        <v>#DIV/0!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48">O383/G383*100</f>
        <v>#DIV/0!</v>
      </c>
      <c r="V383" s="30">
        <f t="shared" ref="V383:V422" si="149">E383*0.35</f>
        <v>110.6</v>
      </c>
      <c r="W383" s="18">
        <f t="shared" ref="W383:W422" si="150">V383/E383*100</f>
        <v>35</v>
      </c>
      <c r="X383" s="19">
        <v>110</v>
      </c>
      <c r="Y383" s="18">
        <f t="shared" ref="Y383:Y422" si="151">X383/E383*100</f>
        <v>34.810126582278485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347.4</v>
      </c>
      <c r="D384" s="19"/>
      <c r="E384" s="19">
        <v>876</v>
      </c>
      <c r="F384" s="45">
        <f t="shared" si="146"/>
        <v>2.521588946459413</v>
      </c>
      <c r="G384" s="31"/>
      <c r="H384" s="45" t="e">
        <f t="shared" si="147"/>
        <v>#DIV/0!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48"/>
        <v>#DIV/0!</v>
      </c>
      <c r="V384" s="30">
        <f t="shared" si="149"/>
        <v>306.59999999999997</v>
      </c>
      <c r="W384" s="18">
        <f t="shared" si="150"/>
        <v>35</v>
      </c>
      <c r="X384" s="19">
        <v>306</v>
      </c>
      <c r="Y384" s="18">
        <f t="shared" si="151"/>
        <v>34.93150684931507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183</v>
      </c>
      <c r="D385" s="19"/>
      <c r="E385" s="19">
        <v>656</v>
      </c>
      <c r="F385" s="45">
        <f t="shared" si="146"/>
        <v>3.5846994535519126</v>
      </c>
      <c r="G385" s="31"/>
      <c r="H385" s="45" t="e">
        <f t="shared" si="147"/>
        <v>#DIV/0!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48"/>
        <v>#DIV/0!</v>
      </c>
      <c r="V385" s="30">
        <f t="shared" si="149"/>
        <v>229.6</v>
      </c>
      <c r="W385" s="18">
        <f t="shared" si="150"/>
        <v>35</v>
      </c>
      <c r="X385" s="19">
        <v>220</v>
      </c>
      <c r="Y385" s="18">
        <f t="shared" si="151"/>
        <v>33.536585365853661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114.5</v>
      </c>
      <c r="D386" s="19"/>
      <c r="E386" s="19">
        <v>333</v>
      </c>
      <c r="F386" s="45">
        <f t="shared" si="146"/>
        <v>2.9082969432314409</v>
      </c>
      <c r="G386" s="31"/>
      <c r="H386" s="45" t="e">
        <f t="shared" si="147"/>
        <v>#DIV/0!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48"/>
        <v>#DIV/0!</v>
      </c>
      <c r="V386" s="30">
        <f t="shared" si="149"/>
        <v>116.55</v>
      </c>
      <c r="W386" s="18">
        <f t="shared" si="150"/>
        <v>35</v>
      </c>
      <c r="X386" s="19">
        <v>115</v>
      </c>
      <c r="Y386" s="18">
        <f t="shared" si="151"/>
        <v>34.534534534534536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42.5</v>
      </c>
      <c r="D387" s="19"/>
      <c r="E387" s="19">
        <v>201</v>
      </c>
      <c r="F387" s="45">
        <f t="shared" si="146"/>
        <v>4.7294117647058824</v>
      </c>
      <c r="G387" s="31"/>
      <c r="H387" s="45" t="e">
        <f t="shared" si="147"/>
        <v>#DIV/0!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48"/>
        <v>#DIV/0!</v>
      </c>
      <c r="V387" s="30">
        <f t="shared" si="149"/>
        <v>70.349999999999994</v>
      </c>
      <c r="W387" s="18">
        <f t="shared" si="150"/>
        <v>35</v>
      </c>
      <c r="X387" s="19">
        <v>70</v>
      </c>
      <c r="Y387" s="18">
        <f t="shared" si="151"/>
        <v>34.82587064676617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118.56</v>
      </c>
      <c r="D388" s="19"/>
      <c r="E388" s="19">
        <v>553</v>
      </c>
      <c r="F388" s="45">
        <f t="shared" si="146"/>
        <v>4.6643049932523617</v>
      </c>
      <c r="G388" s="31"/>
      <c r="H388" s="45" t="e">
        <f t="shared" si="147"/>
        <v>#DIV/0!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48"/>
        <v>#DIV/0!</v>
      </c>
      <c r="V388" s="30">
        <f t="shared" si="149"/>
        <v>193.54999999999998</v>
      </c>
      <c r="W388" s="18">
        <f t="shared" si="150"/>
        <v>35</v>
      </c>
      <c r="X388" s="19">
        <v>193</v>
      </c>
      <c r="Y388" s="18">
        <f t="shared" si="151"/>
        <v>34.900542495479201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70.399999999999991</v>
      </c>
      <c r="D389" s="19"/>
      <c r="E389" s="19">
        <v>270</v>
      </c>
      <c r="F389" s="45">
        <f t="shared" si="146"/>
        <v>3.8352272727272734</v>
      </c>
      <c r="G389" s="31"/>
      <c r="H389" s="45" t="e">
        <f t="shared" si="147"/>
        <v>#DIV/0!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48"/>
        <v>#DIV/0!</v>
      </c>
      <c r="V389" s="30">
        <f t="shared" si="149"/>
        <v>94.5</v>
      </c>
      <c r="W389" s="18">
        <f t="shared" si="150"/>
        <v>35</v>
      </c>
      <c r="X389" s="19">
        <v>94</v>
      </c>
      <c r="Y389" s="18">
        <f t="shared" si="151"/>
        <v>34.814814814814817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/>
      <c r="E390" s="19">
        <v>4098</v>
      </c>
      <c r="F390" s="45">
        <f t="shared" si="146"/>
        <v>3.8536768854617272</v>
      </c>
      <c r="G390" s="31"/>
      <c r="H390" s="45" t="e">
        <f t="shared" si="147"/>
        <v>#DIV/0!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48"/>
        <v>#DIV/0!</v>
      </c>
      <c r="V390" s="30">
        <f t="shared" si="149"/>
        <v>1434.3</v>
      </c>
      <c r="W390" s="18">
        <f t="shared" si="150"/>
        <v>35</v>
      </c>
      <c r="X390" s="19">
        <v>1300</v>
      </c>
      <c r="Y390" s="18">
        <f t="shared" si="151"/>
        <v>31.7227916056613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109.19</v>
      </c>
      <c r="D391" s="19"/>
      <c r="E391" s="19">
        <v>201</v>
      </c>
      <c r="F391" s="45">
        <f t="shared" si="146"/>
        <v>1.8408279146441981</v>
      </c>
      <c r="G391" s="31"/>
      <c r="H391" s="45" t="e">
        <f t="shared" si="147"/>
        <v>#DIV/0!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48"/>
        <v>#DIV/0!</v>
      </c>
      <c r="V391" s="30">
        <f t="shared" si="149"/>
        <v>70.349999999999994</v>
      </c>
      <c r="W391" s="18">
        <f t="shared" si="150"/>
        <v>35</v>
      </c>
      <c r="X391" s="19">
        <v>69</v>
      </c>
      <c r="Y391" s="18">
        <f t="shared" si="151"/>
        <v>34.328358208955223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448</v>
      </c>
      <c r="D392" s="19"/>
      <c r="E392" s="19">
        <v>608</v>
      </c>
      <c r="F392" s="45">
        <f t="shared" si="146"/>
        <v>1.3571428571428572</v>
      </c>
      <c r="G392" s="31"/>
      <c r="H392" s="45" t="e">
        <f t="shared" si="147"/>
        <v>#DIV/0!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48"/>
        <v>#DIV/0!</v>
      </c>
      <c r="V392" s="30">
        <f t="shared" si="149"/>
        <v>212.79999999999998</v>
      </c>
      <c r="W392" s="18">
        <f t="shared" si="150"/>
        <v>35</v>
      </c>
      <c r="X392" s="19">
        <v>212</v>
      </c>
      <c r="Y392" s="18">
        <f t="shared" si="151"/>
        <v>34.868421052631575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75.600000000000009</v>
      </c>
      <c r="D393" s="19"/>
      <c r="E393" s="19">
        <v>389</v>
      </c>
      <c r="F393" s="45">
        <f t="shared" si="146"/>
        <v>5.1455026455026447</v>
      </c>
      <c r="G393" s="31"/>
      <c r="H393" s="45" t="e">
        <f t="shared" si="147"/>
        <v>#DIV/0!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48"/>
        <v>#DIV/0!</v>
      </c>
      <c r="V393" s="30">
        <f t="shared" si="149"/>
        <v>136.14999999999998</v>
      </c>
      <c r="W393" s="18">
        <f t="shared" si="150"/>
        <v>34.999999999999993</v>
      </c>
      <c r="X393" s="19">
        <v>136</v>
      </c>
      <c r="Y393" s="18">
        <f t="shared" si="151"/>
        <v>34.961439588688947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193.99999999999997</v>
      </c>
      <c r="D394" s="19"/>
      <c r="E394" s="19">
        <v>727</v>
      </c>
      <c r="F394" s="45">
        <f t="shared" si="146"/>
        <v>3.7474226804123716</v>
      </c>
      <c r="G394" s="31"/>
      <c r="H394" s="45" t="e">
        <f t="shared" si="147"/>
        <v>#DIV/0!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48"/>
        <v>#DIV/0!</v>
      </c>
      <c r="V394" s="30">
        <f t="shared" si="149"/>
        <v>254.45</v>
      </c>
      <c r="W394" s="18">
        <f t="shared" si="150"/>
        <v>35</v>
      </c>
      <c r="X394" s="19">
        <v>250</v>
      </c>
      <c r="Y394" s="18">
        <f t="shared" si="151"/>
        <v>34.3878954607978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190.29999999999998</v>
      </c>
      <c r="D395" s="19"/>
      <c r="E395" s="19">
        <v>843</v>
      </c>
      <c r="F395" s="45">
        <f t="shared" si="146"/>
        <v>4.4298476090383607</v>
      </c>
      <c r="G395" s="31"/>
      <c r="H395" s="45" t="e">
        <f t="shared" si="147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48"/>
        <v>#DIV/0!</v>
      </c>
      <c r="V395" s="30">
        <f t="shared" si="149"/>
        <v>295.04999999999995</v>
      </c>
      <c r="W395" s="18">
        <f t="shared" si="150"/>
        <v>34.999999999999993</v>
      </c>
      <c r="X395" s="19">
        <v>295</v>
      </c>
      <c r="Y395" s="18">
        <f t="shared" si="151"/>
        <v>34.994068801897981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70.100000000000009</v>
      </c>
      <c r="D396" s="19"/>
      <c r="E396" s="19">
        <v>279</v>
      </c>
      <c r="F396" s="45">
        <f t="shared" si="146"/>
        <v>3.9800285306704701</v>
      </c>
      <c r="G396" s="31"/>
      <c r="H396" s="45" t="e">
        <f t="shared" si="147"/>
        <v>#DIV/0!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48"/>
        <v>#DIV/0!</v>
      </c>
      <c r="V396" s="30">
        <f t="shared" si="149"/>
        <v>97.649999999999991</v>
      </c>
      <c r="W396" s="18">
        <f t="shared" si="150"/>
        <v>35</v>
      </c>
      <c r="X396" s="19">
        <v>96</v>
      </c>
      <c r="Y396" s="18">
        <f t="shared" si="151"/>
        <v>34.408602150537639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145.29999999999998</v>
      </c>
      <c r="D397" s="19"/>
      <c r="E397" s="19">
        <v>568</v>
      </c>
      <c r="F397" s="45">
        <f t="shared" si="146"/>
        <v>3.9091534755677912</v>
      </c>
      <c r="G397" s="31"/>
      <c r="H397" s="45" t="e">
        <f t="shared" si="147"/>
        <v>#DIV/0!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48"/>
        <v>#DIV/0!</v>
      </c>
      <c r="V397" s="30">
        <f t="shared" si="149"/>
        <v>198.79999999999998</v>
      </c>
      <c r="W397" s="18">
        <f t="shared" si="150"/>
        <v>35</v>
      </c>
      <c r="X397" s="19">
        <v>198</v>
      </c>
      <c r="Y397" s="18">
        <f t="shared" si="151"/>
        <v>34.859154929577464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/>
      <c r="E398" s="19">
        <v>822</v>
      </c>
      <c r="F398" s="45">
        <f t="shared" si="146"/>
        <v>2.9126213592233006</v>
      </c>
      <c r="G398" s="31"/>
      <c r="H398" s="45" t="e">
        <f t="shared" si="147"/>
        <v>#DIV/0!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48"/>
        <v>#DIV/0!</v>
      </c>
      <c r="V398" s="30">
        <f t="shared" si="149"/>
        <v>287.7</v>
      </c>
      <c r="W398" s="18">
        <f t="shared" si="150"/>
        <v>35</v>
      </c>
      <c r="X398" s="19">
        <v>287</v>
      </c>
      <c r="Y398" s="18">
        <f t="shared" si="151"/>
        <v>34.914841849148424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148.6</v>
      </c>
      <c r="D399" s="19"/>
      <c r="E399" s="19">
        <v>519</v>
      </c>
      <c r="F399" s="45">
        <f t="shared" si="146"/>
        <v>3.4925975773889637</v>
      </c>
      <c r="G399" s="31"/>
      <c r="H399" s="45" t="e">
        <f t="shared" si="147"/>
        <v>#DIV/0!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48"/>
        <v>#DIV/0!</v>
      </c>
      <c r="V399" s="30">
        <f t="shared" si="149"/>
        <v>181.64999999999998</v>
      </c>
      <c r="W399" s="18">
        <f t="shared" si="150"/>
        <v>35</v>
      </c>
      <c r="X399" s="19">
        <v>180</v>
      </c>
      <c r="Y399" s="18">
        <f t="shared" si="151"/>
        <v>34.682080924855491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148.29999999999998</v>
      </c>
      <c r="D400" s="19"/>
      <c r="E400" s="19">
        <v>525</v>
      </c>
      <c r="F400" s="45">
        <f t="shared" si="146"/>
        <v>3.5401213755900205</v>
      </c>
      <c r="G400" s="31"/>
      <c r="H400" s="45" t="e">
        <f t="shared" si="147"/>
        <v>#DIV/0!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48"/>
        <v>#DIV/0!</v>
      </c>
      <c r="V400" s="30">
        <f t="shared" si="149"/>
        <v>183.75</v>
      </c>
      <c r="W400" s="18">
        <f t="shared" si="150"/>
        <v>35</v>
      </c>
      <c r="X400" s="19">
        <v>180</v>
      </c>
      <c r="Y400" s="18">
        <f t="shared" si="151"/>
        <v>34.285714285714285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145.1</v>
      </c>
      <c r="D401" s="19"/>
      <c r="E401" s="19">
        <v>496</v>
      </c>
      <c r="F401" s="45">
        <f t="shared" si="146"/>
        <v>3.4183321847002071</v>
      </c>
      <c r="G401" s="31"/>
      <c r="H401" s="45" t="e">
        <f t="shared" si="147"/>
        <v>#DIV/0!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48"/>
        <v>#DIV/0!</v>
      </c>
      <c r="V401" s="30">
        <f t="shared" si="149"/>
        <v>173.6</v>
      </c>
      <c r="W401" s="18">
        <f t="shared" si="150"/>
        <v>35</v>
      </c>
      <c r="X401" s="19">
        <v>173</v>
      </c>
      <c r="Y401" s="18">
        <f t="shared" si="151"/>
        <v>34.87903225806452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115.2</v>
      </c>
      <c r="D402" s="19"/>
      <c r="E402" s="19">
        <v>407</v>
      </c>
      <c r="F402" s="45">
        <f t="shared" si="146"/>
        <v>3.5329861111111112</v>
      </c>
      <c r="G402" s="31"/>
      <c r="H402" s="45" t="e">
        <f t="shared" si="147"/>
        <v>#DIV/0!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48"/>
        <v>#DIV/0!</v>
      </c>
      <c r="V402" s="30">
        <f t="shared" si="149"/>
        <v>142.44999999999999</v>
      </c>
      <c r="W402" s="18">
        <f t="shared" si="150"/>
        <v>35</v>
      </c>
      <c r="X402" s="19">
        <v>142</v>
      </c>
      <c r="Y402" s="18">
        <f t="shared" si="151"/>
        <v>34.889434889434888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73.300000000000011</v>
      </c>
      <c r="D403" s="19"/>
      <c r="E403" s="19">
        <v>273</v>
      </c>
      <c r="F403" s="45">
        <f t="shared" si="146"/>
        <v>3.7244201909959065</v>
      </c>
      <c r="G403" s="31"/>
      <c r="H403" s="45" t="e">
        <f t="shared" si="147"/>
        <v>#DIV/0!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48"/>
        <v>#DIV/0!</v>
      </c>
      <c r="V403" s="30">
        <f t="shared" si="149"/>
        <v>95.55</v>
      </c>
      <c r="W403" s="18">
        <f t="shared" si="150"/>
        <v>35</v>
      </c>
      <c r="X403" s="19">
        <v>95</v>
      </c>
      <c r="Y403" s="18">
        <f t="shared" si="151"/>
        <v>34.798534798534796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532.19999999999993</v>
      </c>
      <c r="D404" s="19"/>
      <c r="E404" s="19">
        <v>1767</v>
      </c>
      <c r="F404" s="45">
        <f t="shared" si="146"/>
        <v>3.3201803833145438</v>
      </c>
      <c r="G404" s="31"/>
      <c r="H404" s="45" t="e">
        <f t="shared" si="147"/>
        <v>#DIV/0!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48"/>
        <v>#DIV/0!</v>
      </c>
      <c r="V404" s="30">
        <f t="shared" si="149"/>
        <v>618.44999999999993</v>
      </c>
      <c r="W404" s="18">
        <f t="shared" si="150"/>
        <v>35</v>
      </c>
      <c r="X404" s="19">
        <v>618</v>
      </c>
      <c r="Y404" s="18">
        <f t="shared" si="151"/>
        <v>34.974533106960955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196.9</v>
      </c>
      <c r="D405" s="19"/>
      <c r="E405" s="19">
        <v>249</v>
      </c>
      <c r="F405" s="45">
        <f t="shared" si="146"/>
        <v>1.2646013204672422</v>
      </c>
      <c r="G405" s="31"/>
      <c r="H405" s="45" t="e">
        <f t="shared" si="147"/>
        <v>#DIV/0!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48"/>
        <v>#DIV/0!</v>
      </c>
      <c r="V405" s="30">
        <f t="shared" si="149"/>
        <v>87.149999999999991</v>
      </c>
      <c r="W405" s="18">
        <f t="shared" si="150"/>
        <v>35</v>
      </c>
      <c r="X405" s="19">
        <v>87</v>
      </c>
      <c r="Y405" s="18">
        <f t="shared" si="151"/>
        <v>34.939759036144579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/>
      <c r="E406" s="19">
        <v>0</v>
      </c>
      <c r="F406" s="45" t="e">
        <f t="shared" si="146"/>
        <v>#DIV/0!</v>
      </c>
      <c r="G406" s="31"/>
      <c r="H406" s="45" t="e">
        <f t="shared" si="147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48"/>
        <v>#DIV/0!</v>
      </c>
      <c r="V406" s="30">
        <f t="shared" si="149"/>
        <v>0</v>
      </c>
      <c r="W406" s="18" t="e">
        <f t="shared" si="150"/>
        <v>#DIV/0!</v>
      </c>
      <c r="X406" s="19">
        <v>0</v>
      </c>
      <c r="Y406" s="18" t="e">
        <f t="shared" si="151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60.5</v>
      </c>
      <c r="D407" s="19"/>
      <c r="E407" s="19">
        <v>199</v>
      </c>
      <c r="F407" s="45">
        <f t="shared" si="146"/>
        <v>3.2892561983471076</v>
      </c>
      <c r="G407" s="31"/>
      <c r="H407" s="45" t="e">
        <f t="shared" si="147"/>
        <v>#DIV/0!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48"/>
        <v>#DIV/0!</v>
      </c>
      <c r="V407" s="30">
        <f t="shared" si="149"/>
        <v>69.649999999999991</v>
      </c>
      <c r="W407" s="18">
        <f t="shared" si="150"/>
        <v>35</v>
      </c>
      <c r="X407" s="19">
        <v>66</v>
      </c>
      <c r="Y407" s="18">
        <f t="shared" si="151"/>
        <v>33.165829145728644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43.5</v>
      </c>
      <c r="D408" s="19"/>
      <c r="E408" s="19">
        <v>235</v>
      </c>
      <c r="F408" s="45">
        <f t="shared" si="146"/>
        <v>5.4022988505747129</v>
      </c>
      <c r="G408" s="31"/>
      <c r="H408" s="45" t="e">
        <f t="shared" si="147"/>
        <v>#DIV/0!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48"/>
        <v>#DIV/0!</v>
      </c>
      <c r="V408" s="30">
        <f t="shared" si="149"/>
        <v>82.25</v>
      </c>
      <c r="W408" s="18">
        <f t="shared" si="150"/>
        <v>35</v>
      </c>
      <c r="X408" s="19">
        <v>80</v>
      </c>
      <c r="Y408" s="18">
        <f t="shared" si="151"/>
        <v>34.042553191489361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155.5</v>
      </c>
      <c r="D409" s="19"/>
      <c r="E409" s="19">
        <v>359</v>
      </c>
      <c r="F409" s="45">
        <f t="shared" si="146"/>
        <v>2.3086816720257235</v>
      </c>
      <c r="G409" s="31"/>
      <c r="H409" s="45" t="e">
        <f t="shared" si="147"/>
        <v>#DIV/0!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48"/>
        <v>#DIV/0!</v>
      </c>
      <c r="V409" s="30">
        <f t="shared" si="149"/>
        <v>125.64999999999999</v>
      </c>
      <c r="W409" s="18">
        <f t="shared" si="150"/>
        <v>35</v>
      </c>
      <c r="X409" s="19">
        <v>125</v>
      </c>
      <c r="Y409" s="18">
        <f t="shared" si="151"/>
        <v>34.818941504178277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/>
      <c r="E410" s="19">
        <v>0</v>
      </c>
      <c r="F410" s="45" t="e">
        <f t="shared" si="146"/>
        <v>#DIV/0!</v>
      </c>
      <c r="G410" s="31"/>
      <c r="H410" s="45" t="e">
        <f t="shared" si="147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48"/>
        <v>#DIV/0!</v>
      </c>
      <c r="V410" s="30">
        <f t="shared" si="149"/>
        <v>0</v>
      </c>
      <c r="W410" s="18" t="e">
        <f t="shared" si="150"/>
        <v>#DIV/0!</v>
      </c>
      <c r="X410" s="19">
        <v>0</v>
      </c>
      <c r="Y410" s="18" t="e">
        <f t="shared" si="151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366.22700000000003</v>
      </c>
      <c r="D411" s="19"/>
      <c r="E411" s="19">
        <v>633</v>
      </c>
      <c r="F411" s="45">
        <f t="shared" si="146"/>
        <v>1.7284361884841914</v>
      </c>
      <c r="G411" s="31"/>
      <c r="H411" s="45" t="e">
        <f t="shared" si="147"/>
        <v>#DIV/0!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48"/>
        <v>#DIV/0!</v>
      </c>
      <c r="V411" s="30">
        <f t="shared" si="149"/>
        <v>221.54999999999998</v>
      </c>
      <c r="W411" s="18">
        <f t="shared" si="150"/>
        <v>35</v>
      </c>
      <c r="X411" s="19">
        <v>80</v>
      </c>
      <c r="Y411" s="18">
        <f t="shared" si="151"/>
        <v>12.638230647709319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264.66699999999997</v>
      </c>
      <c r="D412" s="19"/>
      <c r="E412" s="19">
        <v>170</v>
      </c>
      <c r="F412" s="45">
        <f t="shared" si="146"/>
        <v>0.64231657138970866</v>
      </c>
      <c r="G412" s="31"/>
      <c r="H412" s="45" t="e">
        <f t="shared" si="147"/>
        <v>#DIV/0!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48"/>
        <v>#DIV/0!</v>
      </c>
      <c r="V412" s="30">
        <f t="shared" si="149"/>
        <v>59.499999999999993</v>
      </c>
      <c r="W412" s="18">
        <f t="shared" si="150"/>
        <v>35</v>
      </c>
      <c r="X412" s="19">
        <v>59</v>
      </c>
      <c r="Y412" s="18">
        <f t="shared" si="151"/>
        <v>34.705882352941174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232.81100000000001</v>
      </c>
      <c r="D413" s="19"/>
      <c r="E413" s="19">
        <v>192</v>
      </c>
      <c r="F413" s="45">
        <f t="shared" si="146"/>
        <v>0.82470330010179926</v>
      </c>
      <c r="G413" s="31"/>
      <c r="H413" s="45" t="e">
        <f t="shared" si="147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48"/>
        <v>#DIV/0!</v>
      </c>
      <c r="V413" s="30">
        <f t="shared" si="149"/>
        <v>67.199999999999989</v>
      </c>
      <c r="W413" s="18">
        <f t="shared" si="150"/>
        <v>34.999999999999993</v>
      </c>
      <c r="X413" s="19">
        <v>67</v>
      </c>
      <c r="Y413" s="18">
        <f t="shared" si="151"/>
        <v>34.895833333333329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>
        <v>0</v>
      </c>
      <c r="F414" s="45" t="e">
        <f t="shared" si="146"/>
        <v>#DIV/0!</v>
      </c>
      <c r="G414" s="31"/>
      <c r="H414" s="45" t="e">
        <f t="shared" si="147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48"/>
        <v>#DIV/0!</v>
      </c>
      <c r="V414" s="30">
        <f t="shared" si="149"/>
        <v>0</v>
      </c>
      <c r="W414" s="18" t="e">
        <f t="shared" si="150"/>
        <v>#DIV/0!</v>
      </c>
      <c r="X414" s="19">
        <v>0</v>
      </c>
      <c r="Y414" s="18" t="e">
        <f t="shared" si="151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>
        <v>0</v>
      </c>
      <c r="F415" s="45" t="e">
        <f t="shared" si="146"/>
        <v>#DIV/0!</v>
      </c>
      <c r="G415" s="31"/>
      <c r="H415" s="45" t="e">
        <f t="shared" si="147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48"/>
        <v>#DIV/0!</v>
      </c>
      <c r="V415" s="30">
        <f t="shared" si="149"/>
        <v>0</v>
      </c>
      <c r="W415" s="18" t="e">
        <f t="shared" si="150"/>
        <v>#DIV/0!</v>
      </c>
      <c r="X415" s="19">
        <v>0</v>
      </c>
      <c r="Y415" s="18" t="e">
        <f t="shared" si="151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616.11199999999997</v>
      </c>
      <c r="D416" s="19"/>
      <c r="E416" s="19">
        <v>646</v>
      </c>
      <c r="F416" s="45">
        <f t="shared" si="146"/>
        <v>1.0485106603994079</v>
      </c>
      <c r="G416" s="31"/>
      <c r="H416" s="45" t="e">
        <f t="shared" si="147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48"/>
        <v>#DIV/0!</v>
      </c>
      <c r="V416" s="30">
        <f t="shared" si="149"/>
        <v>226.1</v>
      </c>
      <c r="W416" s="18">
        <f t="shared" si="150"/>
        <v>35</v>
      </c>
      <c r="X416" s="19">
        <v>225</v>
      </c>
      <c r="Y416" s="18">
        <f t="shared" si="151"/>
        <v>34.829721362229108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58.304000000000002</v>
      </c>
      <c r="D417" s="19"/>
      <c r="E417" s="19">
        <v>69</v>
      </c>
      <c r="F417" s="45">
        <f t="shared" si="146"/>
        <v>1.1834522502744236</v>
      </c>
      <c r="G417" s="31"/>
      <c r="H417" s="45" t="e">
        <f t="shared" si="147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48"/>
        <v>#DIV/0!</v>
      </c>
      <c r="V417" s="30">
        <f t="shared" si="149"/>
        <v>24.15</v>
      </c>
      <c r="W417" s="18">
        <f t="shared" si="150"/>
        <v>35</v>
      </c>
      <c r="X417" s="19">
        <v>24</v>
      </c>
      <c r="Y417" s="18">
        <f t="shared" si="151"/>
        <v>34.782608695652172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97.24</v>
      </c>
      <c r="D418" s="19"/>
      <c r="E418" s="19">
        <v>97</v>
      </c>
      <c r="F418" s="45">
        <f t="shared" si="146"/>
        <v>0.99753187988482106</v>
      </c>
      <c r="G418" s="31"/>
      <c r="H418" s="45" t="e">
        <f t="shared" si="147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48"/>
        <v>#DIV/0!</v>
      </c>
      <c r="V418" s="30">
        <f t="shared" si="149"/>
        <v>33.949999999999996</v>
      </c>
      <c r="W418" s="18">
        <f t="shared" si="150"/>
        <v>35</v>
      </c>
      <c r="X418" s="19">
        <v>33</v>
      </c>
      <c r="Y418" s="18">
        <f t="shared" si="151"/>
        <v>34.020618556701031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1033.56</v>
      </c>
      <c r="D419" s="19"/>
      <c r="E419" s="19">
        <v>1533</v>
      </c>
      <c r="F419" s="45">
        <f t="shared" si="146"/>
        <v>1.4832230349471729</v>
      </c>
      <c r="G419" s="31"/>
      <c r="H419" s="45" t="e">
        <f t="shared" si="147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48"/>
        <v>#DIV/0!</v>
      </c>
      <c r="V419" s="30">
        <f t="shared" si="149"/>
        <v>536.54999999999995</v>
      </c>
      <c r="W419" s="18">
        <f t="shared" si="150"/>
        <v>35</v>
      </c>
      <c r="X419" s="19">
        <v>536</v>
      </c>
      <c r="Y419" s="18">
        <f t="shared" si="151"/>
        <v>34.964122635355508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232.13900000000001</v>
      </c>
      <c r="D420" s="19"/>
      <c r="E420" s="19">
        <v>225</v>
      </c>
      <c r="F420" s="45">
        <f t="shared" si="146"/>
        <v>0.96924687364036199</v>
      </c>
      <c r="G420" s="31"/>
      <c r="H420" s="45" t="e">
        <f t="shared" si="147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48"/>
        <v>#DIV/0!</v>
      </c>
      <c r="V420" s="30">
        <f t="shared" si="149"/>
        <v>78.75</v>
      </c>
      <c r="W420" s="18">
        <f t="shared" si="150"/>
        <v>35</v>
      </c>
      <c r="X420" s="19">
        <v>78</v>
      </c>
      <c r="Y420" s="18">
        <f t="shared" si="151"/>
        <v>34.666666666666671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218.57999999999998</v>
      </c>
      <c r="D421" s="19"/>
      <c r="E421" s="19">
        <v>321</v>
      </c>
      <c r="F421" s="45">
        <f t="shared" si="146"/>
        <v>1.4685698600054902</v>
      </c>
      <c r="G421" s="31"/>
      <c r="H421" s="45" t="e">
        <f t="shared" si="147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48"/>
        <v>#DIV/0!</v>
      </c>
      <c r="V421" s="30">
        <f t="shared" si="149"/>
        <v>112.35</v>
      </c>
      <c r="W421" s="18">
        <f t="shared" si="150"/>
        <v>35</v>
      </c>
      <c r="X421" s="19">
        <v>112</v>
      </c>
      <c r="Y421" s="18">
        <f t="shared" si="151"/>
        <v>34.890965732087224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437.01400000000001</v>
      </c>
      <c r="D422" s="19"/>
      <c r="E422" s="19">
        <v>417</v>
      </c>
      <c r="F422" s="45">
        <f t="shared" si="146"/>
        <v>0.95420284018360968</v>
      </c>
      <c r="G422" s="31"/>
      <c r="H422" s="45" t="e">
        <f t="shared" si="147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48"/>
        <v>#DIV/0!</v>
      </c>
      <c r="V422" s="30">
        <f t="shared" si="149"/>
        <v>145.94999999999999</v>
      </c>
      <c r="W422" s="18">
        <f t="shared" si="150"/>
        <v>35</v>
      </c>
      <c r="X422" s="19">
        <v>145</v>
      </c>
      <c r="Y422" s="18">
        <f t="shared" si="151"/>
        <v>34.772182254196643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8710.7240000000002</v>
      </c>
      <c r="D423" s="29">
        <f t="shared" ref="D423:E423" si="152">SUM(D383:D422)</f>
        <v>0</v>
      </c>
      <c r="E423" s="29">
        <f t="shared" si="152"/>
        <v>21072</v>
      </c>
      <c r="F423" s="46">
        <f>E423/C423</f>
        <v>2.4190870931050048</v>
      </c>
      <c r="G423" s="29">
        <f>SUM(G383:G422)</f>
        <v>0</v>
      </c>
      <c r="H423" s="46" t="e">
        <f>G423/D423*100</f>
        <v>#DIV/0!</v>
      </c>
      <c r="I423" s="29">
        <f t="shared" ref="I423:T423" si="153">SUM(I383:I422)</f>
        <v>0</v>
      </c>
      <c r="J423" s="29">
        <f t="shared" si="153"/>
        <v>0</v>
      </c>
      <c r="K423" s="29">
        <f t="shared" si="153"/>
        <v>0</v>
      </c>
      <c r="L423" s="29">
        <f t="shared" si="153"/>
        <v>0</v>
      </c>
      <c r="M423" s="29">
        <f t="shared" si="153"/>
        <v>0</v>
      </c>
      <c r="N423" s="29">
        <f t="shared" si="153"/>
        <v>0</v>
      </c>
      <c r="O423" s="29">
        <f t="shared" si="153"/>
        <v>0</v>
      </c>
      <c r="P423" s="29">
        <f t="shared" si="153"/>
        <v>0</v>
      </c>
      <c r="Q423" s="29">
        <f t="shared" si="153"/>
        <v>0</v>
      </c>
      <c r="R423" s="29">
        <f t="shared" si="153"/>
        <v>0</v>
      </c>
      <c r="S423" s="29">
        <f t="shared" si="153"/>
        <v>0</v>
      </c>
      <c r="T423" s="29">
        <f t="shared" si="153"/>
        <v>0</v>
      </c>
      <c r="U423" s="47" t="e">
        <f>O423/G423*100</f>
        <v>#DIV/0!</v>
      </c>
      <c r="V423" s="109">
        <f>SUM(V383:V422)</f>
        <v>7375.2</v>
      </c>
      <c r="W423" s="88">
        <f>V423/E423*100</f>
        <v>35</v>
      </c>
      <c r="X423" s="29">
        <f>SUM(X383:X422)</f>
        <v>7056</v>
      </c>
      <c r="Y423" s="88">
        <f>X423/E423*100</f>
        <v>33.485193621867879</v>
      </c>
      <c r="Z423" s="29">
        <f t="shared" ref="Z423:AE423" si="154">SUM(Z383:Z422)</f>
        <v>0</v>
      </c>
      <c r="AA423" s="29">
        <f t="shared" si="154"/>
        <v>0</v>
      </c>
      <c r="AB423" s="29">
        <f t="shared" si="154"/>
        <v>0</v>
      </c>
      <c r="AC423" s="29">
        <f t="shared" si="154"/>
        <v>0</v>
      </c>
      <c r="AD423" s="29">
        <f t="shared" si="154"/>
        <v>0</v>
      </c>
      <c r="AE423" s="29">
        <f t="shared" si="154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19">
        <v>0</v>
      </c>
      <c r="D425" s="29"/>
      <c r="E425" s="19">
        <v>0</v>
      </c>
      <c r="F425" s="45" t="e">
        <f t="shared" si="146"/>
        <v>#DIV/0!</v>
      </c>
      <c r="G425" s="29"/>
      <c r="H425" s="45" t="e">
        <f t="shared" ref="H425:H432" si="155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56">O425/G425*100</f>
        <v>#DIV/0!</v>
      </c>
      <c r="V425" s="19">
        <f t="shared" ref="V425:V431" si="157">E425*0.35</f>
        <v>0</v>
      </c>
      <c r="W425" s="18" t="e">
        <f t="shared" ref="W425:W432" si="158">V425/E425*100</f>
        <v>#DIV/0!</v>
      </c>
      <c r="X425" s="19">
        <v>0</v>
      </c>
      <c r="Y425" s="18" t="e">
        <f t="shared" ref="Y425:Y443" si="15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19">
        <v>0</v>
      </c>
      <c r="D426" s="29"/>
      <c r="E426" s="19">
        <v>0</v>
      </c>
      <c r="F426" s="45" t="e">
        <f t="shared" si="146"/>
        <v>#DIV/0!</v>
      </c>
      <c r="G426" s="29"/>
      <c r="H426" s="45" t="e">
        <f t="shared" si="155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56"/>
        <v>#DIV/0!</v>
      </c>
      <c r="V426" s="19">
        <f t="shared" si="157"/>
        <v>0</v>
      </c>
      <c r="W426" s="18" t="e">
        <f t="shared" si="158"/>
        <v>#DIV/0!</v>
      </c>
      <c r="X426" s="19">
        <v>0</v>
      </c>
      <c r="Y426" s="18" t="e">
        <f t="shared" si="15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19">
        <v>0</v>
      </c>
      <c r="D427" s="29"/>
      <c r="E427" s="19">
        <v>0</v>
      </c>
      <c r="F427" s="45" t="e">
        <f t="shared" si="146"/>
        <v>#DIV/0!</v>
      </c>
      <c r="G427" s="29"/>
      <c r="H427" s="45" t="e">
        <f t="shared" si="155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56"/>
        <v>#DIV/0!</v>
      </c>
      <c r="V427" s="19">
        <f t="shared" si="157"/>
        <v>0</v>
      </c>
      <c r="W427" s="18" t="e">
        <f t="shared" si="158"/>
        <v>#DIV/0!</v>
      </c>
      <c r="X427" s="19">
        <v>0</v>
      </c>
      <c r="Y427" s="18" t="e">
        <f t="shared" si="159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19">
        <v>0</v>
      </c>
      <c r="D428" s="29"/>
      <c r="E428" s="19">
        <v>0</v>
      </c>
      <c r="F428" s="45" t="e">
        <f t="shared" si="146"/>
        <v>#DIV/0!</v>
      </c>
      <c r="G428" s="29"/>
      <c r="H428" s="45" t="e">
        <f t="shared" si="155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56"/>
        <v>#DIV/0!</v>
      </c>
      <c r="V428" s="19">
        <f t="shared" si="157"/>
        <v>0</v>
      </c>
      <c r="W428" s="18" t="e">
        <f t="shared" si="158"/>
        <v>#DIV/0!</v>
      </c>
      <c r="X428" s="19">
        <v>0</v>
      </c>
      <c r="Y428" s="18" t="e">
        <f t="shared" si="15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19">
        <v>269.20000000000005</v>
      </c>
      <c r="D429" s="29"/>
      <c r="E429" s="27">
        <v>939.02763025210083</v>
      </c>
      <c r="F429" s="45">
        <f t="shared" si="146"/>
        <v>3.4882155655724394</v>
      </c>
      <c r="G429" s="29"/>
      <c r="H429" s="45" t="e">
        <f t="shared" si="155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56"/>
        <v>#DIV/0!</v>
      </c>
      <c r="V429" s="30">
        <f t="shared" si="157"/>
        <v>328.65967058823526</v>
      </c>
      <c r="W429" s="18">
        <f t="shared" si="158"/>
        <v>35</v>
      </c>
      <c r="X429" s="19">
        <v>0</v>
      </c>
      <c r="Y429" s="18">
        <f t="shared" si="159"/>
        <v>0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19">
        <v>3054.777</v>
      </c>
      <c r="D430" s="29"/>
      <c r="E430" s="27">
        <v>4616.7487534134943</v>
      </c>
      <c r="F430" s="45">
        <f t="shared" si="146"/>
        <v>1.5113210402636572</v>
      </c>
      <c r="G430" s="29"/>
      <c r="H430" s="45" t="e">
        <f t="shared" si="155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56"/>
        <v>#DIV/0!</v>
      </c>
      <c r="V430" s="30">
        <f t="shared" si="157"/>
        <v>1615.862063694723</v>
      </c>
      <c r="W430" s="18">
        <f t="shared" si="158"/>
        <v>35</v>
      </c>
      <c r="X430" s="19">
        <v>400</v>
      </c>
      <c r="Y430" s="18">
        <f t="shared" si="159"/>
        <v>8.6641058754659586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19">
        <v>1360.038</v>
      </c>
      <c r="D431" s="29"/>
      <c r="E431" s="27">
        <v>351.15819155321475</v>
      </c>
      <c r="F431" s="45">
        <f t="shared" si="146"/>
        <v>0.25819733827526492</v>
      </c>
      <c r="G431" s="29"/>
      <c r="H431" s="45" t="e">
        <f t="shared" si="155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56"/>
        <v>#DIV/0!</v>
      </c>
      <c r="V431" s="30">
        <f t="shared" si="157"/>
        <v>122.90536704362515</v>
      </c>
      <c r="W431" s="18">
        <f t="shared" si="158"/>
        <v>35</v>
      </c>
      <c r="X431" s="19">
        <v>122</v>
      </c>
      <c r="Y431" s="18">
        <f t="shared" si="159"/>
        <v>34.742176869170954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4684.0149999999994</v>
      </c>
      <c r="D432" s="29">
        <f t="shared" ref="D432:E432" si="160">SUM(D425:D431)</f>
        <v>0</v>
      </c>
      <c r="E432" s="97">
        <f t="shared" si="160"/>
        <v>5906.9345752188101</v>
      </c>
      <c r="F432" s="45">
        <f t="shared" si="146"/>
        <v>1.2610836163459791</v>
      </c>
      <c r="G432" s="29">
        <f>SUM(G425:G431)</f>
        <v>0</v>
      </c>
      <c r="H432" s="45" t="e">
        <f t="shared" si="155"/>
        <v>#DIV/0!</v>
      </c>
      <c r="I432" s="29">
        <f t="shared" ref="I432:T432" si="161">SUM(I425:I431)</f>
        <v>0</v>
      </c>
      <c r="J432" s="29">
        <f t="shared" si="161"/>
        <v>0</v>
      </c>
      <c r="K432" s="29">
        <f t="shared" si="161"/>
        <v>0</v>
      </c>
      <c r="L432" s="29">
        <f t="shared" si="161"/>
        <v>0</v>
      </c>
      <c r="M432" s="29">
        <f t="shared" si="161"/>
        <v>0</v>
      </c>
      <c r="N432" s="29">
        <f t="shared" si="161"/>
        <v>0</v>
      </c>
      <c r="O432" s="29">
        <f t="shared" si="161"/>
        <v>0</v>
      </c>
      <c r="P432" s="29">
        <f t="shared" si="161"/>
        <v>0</v>
      </c>
      <c r="Q432" s="29">
        <f t="shared" si="161"/>
        <v>0</v>
      </c>
      <c r="R432" s="29">
        <f t="shared" si="161"/>
        <v>0</v>
      </c>
      <c r="S432" s="29">
        <f t="shared" si="161"/>
        <v>0</v>
      </c>
      <c r="T432" s="29">
        <f t="shared" si="161"/>
        <v>0</v>
      </c>
      <c r="U432" s="54" t="e">
        <f t="shared" si="156"/>
        <v>#DIV/0!</v>
      </c>
      <c r="V432" s="109">
        <f>SUM(V425:V431)</f>
        <v>2067.4271013265834</v>
      </c>
      <c r="W432" s="18">
        <f t="shared" si="158"/>
        <v>35</v>
      </c>
      <c r="X432" s="29">
        <f>SUM(X425:X431)</f>
        <v>522</v>
      </c>
      <c r="Y432" s="18">
        <f t="shared" si="159"/>
        <v>8.837070960459446</v>
      </c>
      <c r="Z432" s="29">
        <f t="shared" ref="Z432:AE432" si="162">SUM(Z425:Z431)</f>
        <v>0</v>
      </c>
      <c r="AA432" s="29">
        <f t="shared" si="162"/>
        <v>0</v>
      </c>
      <c r="AB432" s="29">
        <f t="shared" si="162"/>
        <v>0</v>
      </c>
      <c r="AC432" s="29">
        <f t="shared" si="162"/>
        <v>0</v>
      </c>
      <c r="AD432" s="29">
        <f t="shared" si="162"/>
        <v>0</v>
      </c>
      <c r="AE432" s="29">
        <f t="shared" si="16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10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19">
        <v>261.2</v>
      </c>
      <c r="D434" s="29"/>
      <c r="E434" s="19">
        <v>1023</v>
      </c>
      <c r="F434" s="45">
        <f t="shared" si="146"/>
        <v>3.9165390505359881</v>
      </c>
      <c r="G434" s="29"/>
      <c r="H434" s="45" t="e">
        <f t="shared" ref="H434:H443" si="16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64">O434/G434*100</f>
        <v>#DIV/0!</v>
      </c>
      <c r="V434" s="30">
        <f t="shared" ref="V434:V443" si="165">E434*0.35</f>
        <v>358.04999999999995</v>
      </c>
      <c r="W434" s="18">
        <f t="shared" ref="W434:W443" si="166">V434/E434*100</f>
        <v>35</v>
      </c>
      <c r="X434" s="19">
        <v>358</v>
      </c>
      <c r="Y434" s="18">
        <f t="shared" si="159"/>
        <v>34.995112414467258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19">
        <v>0</v>
      </c>
      <c r="D435" s="29"/>
      <c r="E435" s="19">
        <v>0</v>
      </c>
      <c r="F435" s="45" t="e">
        <f t="shared" si="146"/>
        <v>#DIV/0!</v>
      </c>
      <c r="G435" s="29"/>
      <c r="H435" s="45" t="e">
        <f t="shared" si="16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64"/>
        <v>#DIV/0!</v>
      </c>
      <c r="V435" s="30">
        <f t="shared" si="165"/>
        <v>0</v>
      </c>
      <c r="W435" s="18" t="e">
        <f t="shared" si="166"/>
        <v>#DIV/0!</v>
      </c>
      <c r="X435" s="19">
        <v>0</v>
      </c>
      <c r="Y435" s="18" t="e">
        <f t="shared" si="15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19">
        <v>640.34999999999991</v>
      </c>
      <c r="D436" s="29"/>
      <c r="E436" s="19">
        <v>1065</v>
      </c>
      <c r="F436" s="45">
        <f t="shared" si="146"/>
        <v>1.6631529632232376</v>
      </c>
      <c r="G436" s="29"/>
      <c r="H436" s="45" t="e">
        <f t="shared" si="163"/>
        <v>#DIV/0!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64"/>
        <v>#DIV/0!</v>
      </c>
      <c r="V436" s="30">
        <f t="shared" si="165"/>
        <v>372.75</v>
      </c>
      <c r="W436" s="18">
        <f t="shared" si="166"/>
        <v>35</v>
      </c>
      <c r="X436" s="19">
        <v>369</v>
      </c>
      <c r="Y436" s="18">
        <f t="shared" si="159"/>
        <v>34.647887323943664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19">
        <v>1003.6999999999999</v>
      </c>
      <c r="D437" s="29"/>
      <c r="E437" s="19">
        <v>747</v>
      </c>
      <c r="F437" s="45">
        <f t="shared" si="146"/>
        <v>0.74424628873169274</v>
      </c>
      <c r="G437" s="29"/>
      <c r="H437" s="45" t="e">
        <f t="shared" si="163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64"/>
        <v>#DIV/0!</v>
      </c>
      <c r="V437" s="30">
        <f t="shared" si="165"/>
        <v>261.45</v>
      </c>
      <c r="W437" s="18">
        <f t="shared" si="166"/>
        <v>35</v>
      </c>
      <c r="X437" s="19">
        <v>261</v>
      </c>
      <c r="Y437" s="18">
        <f t="shared" si="159"/>
        <v>34.939759036144579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19">
        <v>589.4</v>
      </c>
      <c r="D438" s="29"/>
      <c r="E438" s="19">
        <v>419</v>
      </c>
      <c r="F438" s="45">
        <f t="shared" si="146"/>
        <v>0.71089243298269433</v>
      </c>
      <c r="G438" s="29"/>
      <c r="H438" s="45" t="e">
        <f t="shared" si="163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64"/>
        <v>#DIV/0!</v>
      </c>
      <c r="V438" s="30">
        <f t="shared" si="165"/>
        <v>146.64999999999998</v>
      </c>
      <c r="W438" s="18">
        <f t="shared" si="166"/>
        <v>34.999999999999993</v>
      </c>
      <c r="X438" s="19">
        <v>146</v>
      </c>
      <c r="Y438" s="18">
        <f t="shared" si="159"/>
        <v>34.844868735083537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19">
        <v>442.27299999999997</v>
      </c>
      <c r="D439" s="29"/>
      <c r="E439" s="19">
        <v>473</v>
      </c>
      <c r="F439" s="45">
        <f t="shared" si="146"/>
        <v>1.0694751884017339</v>
      </c>
      <c r="G439" s="29"/>
      <c r="H439" s="45" t="e">
        <f t="shared" si="163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64"/>
        <v>#DIV/0!</v>
      </c>
      <c r="V439" s="30">
        <f t="shared" si="165"/>
        <v>165.54999999999998</v>
      </c>
      <c r="W439" s="18">
        <f t="shared" si="166"/>
        <v>35</v>
      </c>
      <c r="X439" s="19">
        <v>35</v>
      </c>
      <c r="Y439" s="18">
        <f t="shared" si="159"/>
        <v>7.3995771670190278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19">
        <v>550.65599999999995</v>
      </c>
      <c r="D440" s="29"/>
      <c r="E440" s="19">
        <v>315</v>
      </c>
      <c r="F440" s="45">
        <f t="shared" si="146"/>
        <v>0.57204497907949792</v>
      </c>
      <c r="G440" s="29"/>
      <c r="H440" s="45" t="e">
        <f t="shared" si="163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64"/>
        <v>#DIV/0!</v>
      </c>
      <c r="V440" s="30">
        <f t="shared" si="165"/>
        <v>110.25</v>
      </c>
      <c r="W440" s="18">
        <f t="shared" si="166"/>
        <v>35</v>
      </c>
      <c r="X440" s="19">
        <v>70</v>
      </c>
      <c r="Y440" s="18">
        <f t="shared" si="159"/>
        <v>22.222222222222221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19">
        <v>275.08299999999997</v>
      </c>
      <c r="D441" s="29"/>
      <c r="E441" s="19">
        <v>189</v>
      </c>
      <c r="F441" s="45">
        <f t="shared" si="146"/>
        <v>0.68706535845544803</v>
      </c>
      <c r="G441" s="29"/>
      <c r="H441" s="45" t="e">
        <f t="shared" si="163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64"/>
        <v>#DIV/0!</v>
      </c>
      <c r="V441" s="30">
        <f t="shared" si="165"/>
        <v>66.149999999999991</v>
      </c>
      <c r="W441" s="18">
        <f t="shared" si="166"/>
        <v>35</v>
      </c>
      <c r="X441" s="19">
        <v>40</v>
      </c>
      <c r="Y441" s="18">
        <f t="shared" si="159"/>
        <v>21.164021164021165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19">
        <v>38.149000000000001</v>
      </c>
      <c r="D442" s="29"/>
      <c r="E442" s="19">
        <v>27</v>
      </c>
      <c r="F442" s="45">
        <f t="shared" si="146"/>
        <v>0.70775118613856192</v>
      </c>
      <c r="G442" s="29"/>
      <c r="H442" s="45" t="e">
        <f t="shared" si="163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64"/>
        <v>#DIV/0!</v>
      </c>
      <c r="V442" s="30">
        <f t="shared" si="165"/>
        <v>9.4499999999999993</v>
      </c>
      <c r="W442" s="18">
        <f t="shared" si="166"/>
        <v>35</v>
      </c>
      <c r="X442" s="19">
        <v>9</v>
      </c>
      <c r="Y442" s="18">
        <f t="shared" si="159"/>
        <v>33.333333333333329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19">
        <v>1444.3710000000001</v>
      </c>
      <c r="D443" s="29"/>
      <c r="E443" s="19">
        <v>934</v>
      </c>
      <c r="F443" s="45">
        <f t="shared" si="146"/>
        <v>0.64664826419251009</v>
      </c>
      <c r="G443" s="29"/>
      <c r="H443" s="45" t="e">
        <f t="shared" si="16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64"/>
        <v>#DIV/0!</v>
      </c>
      <c r="V443" s="30">
        <f t="shared" si="165"/>
        <v>326.89999999999998</v>
      </c>
      <c r="W443" s="18">
        <f t="shared" si="166"/>
        <v>35</v>
      </c>
      <c r="X443" s="19">
        <v>326</v>
      </c>
      <c r="Y443" s="18">
        <f t="shared" si="159"/>
        <v>34.903640256959321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5245.1820000000007</v>
      </c>
      <c r="D444" s="29">
        <f t="shared" ref="D444:E444" si="167">SUM(D434:D443)</f>
        <v>0</v>
      </c>
      <c r="E444" s="29">
        <f t="shared" si="167"/>
        <v>5192</v>
      </c>
      <c r="F444" s="46">
        <f>E444/C444</f>
        <v>0.98986079034054475</v>
      </c>
      <c r="G444" s="29">
        <f>SUM(G434:G443)</f>
        <v>0</v>
      </c>
      <c r="H444" s="46" t="e">
        <f>G444/D444*100</f>
        <v>#DIV/0!</v>
      </c>
      <c r="I444" s="29">
        <f t="shared" ref="I444:T444" si="168">SUM(I434:I443)</f>
        <v>0</v>
      </c>
      <c r="J444" s="29">
        <f t="shared" si="168"/>
        <v>0</v>
      </c>
      <c r="K444" s="29">
        <f t="shared" si="168"/>
        <v>0</v>
      </c>
      <c r="L444" s="29">
        <f t="shared" si="168"/>
        <v>0</v>
      </c>
      <c r="M444" s="29">
        <f t="shared" si="168"/>
        <v>0</v>
      </c>
      <c r="N444" s="29">
        <f t="shared" si="168"/>
        <v>0</v>
      </c>
      <c r="O444" s="29">
        <f t="shared" si="168"/>
        <v>0</v>
      </c>
      <c r="P444" s="29">
        <f t="shared" si="168"/>
        <v>0</v>
      </c>
      <c r="Q444" s="29">
        <f t="shared" si="168"/>
        <v>0</v>
      </c>
      <c r="R444" s="29">
        <f t="shared" si="168"/>
        <v>0</v>
      </c>
      <c r="S444" s="29">
        <f t="shared" si="168"/>
        <v>0</v>
      </c>
      <c r="T444" s="29">
        <f t="shared" si="168"/>
        <v>0</v>
      </c>
      <c r="U444" s="47" t="e">
        <f>O444/G444*100</f>
        <v>#DIV/0!</v>
      </c>
      <c r="V444" s="109">
        <f>SUM(V434:V443)</f>
        <v>1817.2000000000003</v>
      </c>
      <c r="W444" s="88">
        <f>V444/E444*100</f>
        <v>35</v>
      </c>
      <c r="X444" s="29">
        <f>SUM(X434:X443)</f>
        <v>1614</v>
      </c>
      <c r="Y444" s="88">
        <f>X444/E444*100</f>
        <v>31.08628659476117</v>
      </c>
      <c r="Z444" s="29">
        <f t="shared" ref="Z444:AE444" si="169">SUM(Z434:Z443)</f>
        <v>0</v>
      </c>
      <c r="AA444" s="29">
        <f t="shared" si="169"/>
        <v>0</v>
      </c>
      <c r="AB444" s="29">
        <f t="shared" si="169"/>
        <v>0</v>
      </c>
      <c r="AC444" s="29">
        <f t="shared" si="169"/>
        <v>0</v>
      </c>
      <c r="AD444" s="29">
        <f t="shared" si="169"/>
        <v>0</v>
      </c>
      <c r="AE444" s="29">
        <f t="shared" si="169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110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>
        <v>45.106000000000002</v>
      </c>
      <c r="D446" s="19"/>
      <c r="E446" s="19">
        <v>66</v>
      </c>
      <c r="F446" s="45">
        <f t="shared" ref="F446:F505" si="170">E446/C446</f>
        <v>1.4632199707356006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30">
        <f t="shared" ref="V446:V462" si="171">E446*0.35</f>
        <v>23.099999999999998</v>
      </c>
      <c r="W446" s="18">
        <f t="shared" ref="W446:W481" si="172">V446/E446*100</f>
        <v>35</v>
      </c>
      <c r="X446" s="19">
        <v>20</v>
      </c>
      <c r="Y446" s="18">
        <f t="shared" ref="Y446:Y505" si="173">X446/E446*100</f>
        <v>30.303030303030305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>
        <v>784.3</v>
      </c>
      <c r="D447" s="79"/>
      <c r="E447" s="25">
        <v>192.9</v>
      </c>
      <c r="F447" s="45">
        <f t="shared" si="170"/>
        <v>0.24595180415657275</v>
      </c>
      <c r="G447" s="79"/>
      <c r="H447" s="45" t="e">
        <f t="shared" ref="H447:H505" si="174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75">O447/G447*100</f>
        <v>#DIV/0!</v>
      </c>
      <c r="V447" s="30">
        <f t="shared" si="171"/>
        <v>67.515000000000001</v>
      </c>
      <c r="W447" s="54">
        <f t="shared" si="172"/>
        <v>35</v>
      </c>
      <c r="X447" s="79">
        <v>0</v>
      </c>
      <c r="Y447" s="54">
        <f t="shared" si="173"/>
        <v>0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>
        <v>1088.7</v>
      </c>
      <c r="D448" s="19"/>
      <c r="E448" s="27">
        <v>310</v>
      </c>
      <c r="F448" s="45">
        <f t="shared" si="170"/>
        <v>0.28474327179204556</v>
      </c>
      <c r="G448" s="31"/>
      <c r="H448" s="45" t="e">
        <f t="shared" si="174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75"/>
        <v>#DIV/0!</v>
      </c>
      <c r="V448" s="30">
        <f t="shared" si="171"/>
        <v>108.5</v>
      </c>
      <c r="W448" s="18">
        <f t="shared" si="172"/>
        <v>35</v>
      </c>
      <c r="X448" s="19">
        <v>0</v>
      </c>
      <c r="Y448" s="18">
        <f t="shared" si="173"/>
        <v>0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>
        <v>1821.4</v>
      </c>
      <c r="D449" s="19"/>
      <c r="E449" s="27">
        <v>204</v>
      </c>
      <c r="F449" s="45">
        <f t="shared" si="170"/>
        <v>0.11200175689030416</v>
      </c>
      <c r="G449" s="31"/>
      <c r="H449" s="45" t="e">
        <f t="shared" si="174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75"/>
        <v>#DIV/0!</v>
      </c>
      <c r="V449" s="30">
        <f t="shared" si="171"/>
        <v>71.399999999999991</v>
      </c>
      <c r="W449" s="18">
        <f t="shared" si="172"/>
        <v>35</v>
      </c>
      <c r="X449" s="19">
        <v>0</v>
      </c>
      <c r="Y449" s="18">
        <f t="shared" si="173"/>
        <v>0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>
        <v>473.1</v>
      </c>
      <c r="D450" s="19"/>
      <c r="E450" s="27">
        <v>183</v>
      </c>
      <c r="F450" s="45">
        <f t="shared" si="170"/>
        <v>0.38681039949270768</v>
      </c>
      <c r="G450" s="31"/>
      <c r="H450" s="45" t="e">
        <f t="shared" si="174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75"/>
        <v>#DIV/0!</v>
      </c>
      <c r="V450" s="30">
        <f t="shared" si="171"/>
        <v>64.05</v>
      </c>
      <c r="W450" s="18">
        <f t="shared" si="172"/>
        <v>35</v>
      </c>
      <c r="X450" s="19">
        <v>0</v>
      </c>
      <c r="Y450" s="18">
        <f t="shared" si="173"/>
        <v>0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>
        <v>211.5</v>
      </c>
      <c r="D451" s="19"/>
      <c r="E451" s="27">
        <v>401.56639999999999</v>
      </c>
      <c r="F451" s="45">
        <f t="shared" si="170"/>
        <v>1.8986591016548462</v>
      </c>
      <c r="G451" s="31"/>
      <c r="H451" s="45" t="e">
        <f t="shared" si="174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75"/>
        <v>#DIV/0!</v>
      </c>
      <c r="V451" s="30">
        <f t="shared" si="171"/>
        <v>140.54823999999999</v>
      </c>
      <c r="W451" s="18">
        <f t="shared" si="172"/>
        <v>35</v>
      </c>
      <c r="X451" s="19">
        <v>40</v>
      </c>
      <c r="Y451" s="18">
        <f t="shared" si="173"/>
        <v>9.9609927523816744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>
        <v>337.20000000000005</v>
      </c>
      <c r="D452" s="19"/>
      <c r="E452" s="27">
        <v>581</v>
      </c>
      <c r="F452" s="45">
        <f t="shared" si="170"/>
        <v>1.7230130486358242</v>
      </c>
      <c r="G452" s="31"/>
      <c r="H452" s="45" t="e">
        <f t="shared" si="174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75"/>
        <v>#DIV/0!</v>
      </c>
      <c r="V452" s="30">
        <f t="shared" si="171"/>
        <v>203.35</v>
      </c>
      <c r="W452" s="18">
        <f t="shared" si="172"/>
        <v>35</v>
      </c>
      <c r="X452" s="19">
        <v>192</v>
      </c>
      <c r="Y452" s="18">
        <f t="shared" si="173"/>
        <v>33.04647160068847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>
        <v>27.426000000000002</v>
      </c>
      <c r="D453" s="19"/>
      <c r="E453" s="27">
        <v>22</v>
      </c>
      <c r="F453" s="45">
        <f t="shared" si="170"/>
        <v>0.80215853569605478</v>
      </c>
      <c r="G453" s="31"/>
      <c r="H453" s="45" t="e">
        <f t="shared" si="174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75"/>
        <v>#DIV/0!</v>
      </c>
      <c r="V453" s="30">
        <f t="shared" si="171"/>
        <v>7.6999999999999993</v>
      </c>
      <c r="W453" s="18">
        <f t="shared" si="172"/>
        <v>35</v>
      </c>
      <c r="X453" s="19">
        <v>7</v>
      </c>
      <c r="Y453" s="18">
        <f t="shared" si="173"/>
        <v>31.818181818181817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>
        <v>345.214</v>
      </c>
      <c r="D454" s="19"/>
      <c r="E454" s="27">
        <v>629.29</v>
      </c>
      <c r="F454" s="45">
        <f t="shared" si="170"/>
        <v>1.8228982602096091</v>
      </c>
      <c r="G454" s="31"/>
      <c r="H454" s="45" t="e">
        <f t="shared" si="174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75"/>
        <v>#DIV/0!</v>
      </c>
      <c r="V454" s="30">
        <f t="shared" si="171"/>
        <v>220.25149999999996</v>
      </c>
      <c r="W454" s="18">
        <f t="shared" si="172"/>
        <v>35</v>
      </c>
      <c r="X454" s="19">
        <v>45</v>
      </c>
      <c r="Y454" s="18">
        <f t="shared" si="173"/>
        <v>7.150916111808546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>
        <v>171.6</v>
      </c>
      <c r="D455" s="19"/>
      <c r="E455" s="27">
        <v>24</v>
      </c>
      <c r="F455" s="45">
        <f t="shared" si="170"/>
        <v>0.13986013986013987</v>
      </c>
      <c r="G455" s="31"/>
      <c r="H455" s="45" t="e">
        <f t="shared" si="174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75"/>
        <v>#DIV/0!</v>
      </c>
      <c r="V455" s="30">
        <f t="shared" si="171"/>
        <v>8.3999999999999986</v>
      </c>
      <c r="W455" s="18">
        <f t="shared" si="172"/>
        <v>34.999999999999993</v>
      </c>
      <c r="X455" s="19">
        <v>0</v>
      </c>
      <c r="Y455" s="18">
        <f t="shared" si="173"/>
        <v>0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>
        <v>183.7</v>
      </c>
      <c r="D456" s="19"/>
      <c r="E456" s="27">
        <v>80</v>
      </c>
      <c r="F456" s="45">
        <f t="shared" si="170"/>
        <v>0.43549265106151336</v>
      </c>
      <c r="G456" s="31"/>
      <c r="H456" s="45" t="e">
        <f t="shared" si="174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75"/>
        <v>#DIV/0!</v>
      </c>
      <c r="V456" s="30">
        <f t="shared" si="171"/>
        <v>28</v>
      </c>
      <c r="W456" s="18">
        <f t="shared" si="172"/>
        <v>35</v>
      </c>
      <c r="X456" s="19">
        <v>10</v>
      </c>
      <c r="Y456" s="18">
        <f t="shared" si="173"/>
        <v>12.5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>
        <v>144.80000000000001</v>
      </c>
      <c r="D457" s="19"/>
      <c r="E457" s="27">
        <v>201</v>
      </c>
      <c r="F457" s="45">
        <f t="shared" si="170"/>
        <v>1.3881215469613259</v>
      </c>
      <c r="G457" s="31"/>
      <c r="H457" s="45" t="e">
        <f t="shared" si="174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75"/>
        <v>#DIV/0!</v>
      </c>
      <c r="V457" s="30">
        <f t="shared" si="171"/>
        <v>70.349999999999994</v>
      </c>
      <c r="W457" s="18">
        <f t="shared" si="172"/>
        <v>35</v>
      </c>
      <c r="X457" s="19">
        <v>20</v>
      </c>
      <c r="Y457" s="18">
        <f t="shared" si="173"/>
        <v>9.9502487562189064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>
        <v>332.6</v>
      </c>
      <c r="D458" s="19"/>
      <c r="E458" s="27">
        <v>289</v>
      </c>
      <c r="F458" s="45">
        <f t="shared" si="170"/>
        <v>0.86891160553217073</v>
      </c>
      <c r="G458" s="31"/>
      <c r="H458" s="45" t="e">
        <f t="shared" si="174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75"/>
        <v>#DIV/0!</v>
      </c>
      <c r="V458" s="30">
        <f t="shared" si="171"/>
        <v>101.14999999999999</v>
      </c>
      <c r="W458" s="18">
        <f t="shared" si="172"/>
        <v>35</v>
      </c>
      <c r="X458" s="19">
        <v>0</v>
      </c>
      <c r="Y458" s="18">
        <f t="shared" si="173"/>
        <v>0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>
        <v>710</v>
      </c>
      <c r="D459" s="19"/>
      <c r="E459" s="27">
        <v>146</v>
      </c>
      <c r="F459" s="45">
        <f t="shared" si="170"/>
        <v>0.20563380281690141</v>
      </c>
      <c r="G459" s="31"/>
      <c r="H459" s="45" t="e">
        <f t="shared" si="174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75"/>
        <v>#DIV/0!</v>
      </c>
      <c r="V459" s="30">
        <f t="shared" si="171"/>
        <v>51.099999999999994</v>
      </c>
      <c r="W459" s="18">
        <f t="shared" si="172"/>
        <v>35</v>
      </c>
      <c r="X459" s="19">
        <v>30</v>
      </c>
      <c r="Y459" s="18">
        <f t="shared" si="173"/>
        <v>20.547945205479451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>
        <v>182.5</v>
      </c>
      <c r="D460" s="19"/>
      <c r="E460" s="27">
        <v>188</v>
      </c>
      <c r="F460" s="45">
        <f t="shared" si="170"/>
        <v>1.0301369863013699</v>
      </c>
      <c r="G460" s="31"/>
      <c r="H460" s="45" t="e">
        <f t="shared" si="174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75"/>
        <v>#DIV/0!</v>
      </c>
      <c r="V460" s="30">
        <f t="shared" si="171"/>
        <v>65.8</v>
      </c>
      <c r="W460" s="18">
        <f t="shared" si="172"/>
        <v>35</v>
      </c>
      <c r="X460" s="19">
        <v>30</v>
      </c>
      <c r="Y460" s="18">
        <f t="shared" si="173"/>
        <v>15.957446808510639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>
        <v>112.2</v>
      </c>
      <c r="D461" s="19"/>
      <c r="E461" s="27">
        <v>22</v>
      </c>
      <c r="F461" s="45">
        <f t="shared" si="170"/>
        <v>0.19607843137254902</v>
      </c>
      <c r="G461" s="31"/>
      <c r="H461" s="45" t="e">
        <f t="shared" si="174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75"/>
        <v>#DIV/0!</v>
      </c>
      <c r="V461" s="30">
        <f t="shared" si="171"/>
        <v>7.6999999999999993</v>
      </c>
      <c r="W461" s="18">
        <f t="shared" si="172"/>
        <v>35</v>
      </c>
      <c r="X461" s="19">
        <v>0</v>
      </c>
      <c r="Y461" s="18">
        <f t="shared" si="173"/>
        <v>0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>
        <v>53.8</v>
      </c>
      <c r="D462" s="19"/>
      <c r="E462" s="27">
        <v>33</v>
      </c>
      <c r="F462" s="45">
        <f t="shared" si="170"/>
        <v>0.61338289962825288</v>
      </c>
      <c r="G462" s="31"/>
      <c r="H462" s="45" t="e">
        <f t="shared" si="174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75"/>
        <v>#DIV/0!</v>
      </c>
      <c r="V462" s="30">
        <f t="shared" si="171"/>
        <v>11.549999999999999</v>
      </c>
      <c r="W462" s="18">
        <f t="shared" si="172"/>
        <v>35</v>
      </c>
      <c r="X462" s="19">
        <v>0</v>
      </c>
      <c r="Y462" s="18">
        <f t="shared" si="173"/>
        <v>0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>
        <v>27.9</v>
      </c>
      <c r="D463" s="19"/>
      <c r="E463" s="27">
        <v>33</v>
      </c>
      <c r="F463" s="45">
        <f t="shared" si="170"/>
        <v>1.1827956989247312</v>
      </c>
      <c r="G463" s="31"/>
      <c r="H463" s="45" t="e">
        <f t="shared" si="174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75"/>
        <v>#DIV/0!</v>
      </c>
      <c r="V463" s="30">
        <f>E463*0.35</f>
        <v>11.549999999999999</v>
      </c>
      <c r="W463" s="18">
        <f t="shared" si="172"/>
        <v>35</v>
      </c>
      <c r="X463" s="19">
        <v>7</v>
      </c>
      <c r="Y463" s="18">
        <f t="shared" si="173"/>
        <v>21.212121212121211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>
        <v>129.5</v>
      </c>
      <c r="D464" s="19"/>
      <c r="E464" s="27">
        <v>57</v>
      </c>
      <c r="F464" s="45">
        <f t="shared" si="170"/>
        <v>0.44015444015444016</v>
      </c>
      <c r="G464" s="31"/>
      <c r="H464" s="45" t="e">
        <f t="shared" si="174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75"/>
        <v>#DIV/0!</v>
      </c>
      <c r="V464" s="30">
        <f t="shared" ref="V464:V481" si="176">E464*0.35</f>
        <v>19.95</v>
      </c>
      <c r="W464" s="18">
        <f t="shared" si="172"/>
        <v>35</v>
      </c>
      <c r="X464" s="19">
        <v>0</v>
      </c>
      <c r="Y464" s="18">
        <f t="shared" si="173"/>
        <v>0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>
        <v>168.7</v>
      </c>
      <c r="D465" s="19"/>
      <c r="E465" s="27">
        <v>34</v>
      </c>
      <c r="F465" s="45">
        <f t="shared" si="170"/>
        <v>0.2015411973918198</v>
      </c>
      <c r="G465" s="31"/>
      <c r="H465" s="45" t="e">
        <f t="shared" si="174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75"/>
        <v>#DIV/0!</v>
      </c>
      <c r="V465" s="30">
        <f t="shared" si="176"/>
        <v>11.899999999999999</v>
      </c>
      <c r="W465" s="18">
        <f t="shared" si="172"/>
        <v>35</v>
      </c>
      <c r="X465" s="19">
        <v>0</v>
      </c>
      <c r="Y465" s="18">
        <f t="shared" si="173"/>
        <v>0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>
        <v>262.8</v>
      </c>
      <c r="D466" s="19"/>
      <c r="E466" s="27">
        <v>53</v>
      </c>
      <c r="F466" s="45">
        <f t="shared" si="170"/>
        <v>0.20167427701674276</v>
      </c>
      <c r="G466" s="31"/>
      <c r="H466" s="45" t="e">
        <f t="shared" si="174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75"/>
        <v>#DIV/0!</v>
      </c>
      <c r="V466" s="30">
        <f t="shared" si="176"/>
        <v>18.549999999999997</v>
      </c>
      <c r="W466" s="18">
        <f t="shared" si="172"/>
        <v>34.999999999999993</v>
      </c>
      <c r="X466" s="19">
        <v>0</v>
      </c>
      <c r="Y466" s="18">
        <f t="shared" si="173"/>
        <v>0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>
        <v>118.9</v>
      </c>
      <c r="D467" s="19"/>
      <c r="E467" s="27">
        <v>64</v>
      </c>
      <c r="F467" s="45">
        <f t="shared" si="170"/>
        <v>0.53826745164003365</v>
      </c>
      <c r="G467" s="31"/>
      <c r="H467" s="45" t="e">
        <f t="shared" si="174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75"/>
        <v>#DIV/0!</v>
      </c>
      <c r="V467" s="30">
        <f t="shared" si="176"/>
        <v>22.4</v>
      </c>
      <c r="W467" s="18">
        <f t="shared" si="172"/>
        <v>35</v>
      </c>
      <c r="X467" s="19">
        <v>0</v>
      </c>
      <c r="Y467" s="18">
        <f t="shared" si="173"/>
        <v>0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>
        <v>80.599999999999994</v>
      </c>
      <c r="D468" s="19"/>
      <c r="E468" s="27">
        <v>91</v>
      </c>
      <c r="F468" s="45">
        <f t="shared" si="170"/>
        <v>1.1290322580645162</v>
      </c>
      <c r="G468" s="31"/>
      <c r="H468" s="45" t="e">
        <f t="shared" si="174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75"/>
        <v>#DIV/0!</v>
      </c>
      <c r="V468" s="30">
        <f t="shared" si="176"/>
        <v>31.849999999999998</v>
      </c>
      <c r="W468" s="18">
        <f t="shared" si="172"/>
        <v>35</v>
      </c>
      <c r="X468" s="19">
        <v>18</v>
      </c>
      <c r="Y468" s="18">
        <f t="shared" si="173"/>
        <v>19.780219780219781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>
        <v>283.7</v>
      </c>
      <c r="D469" s="19"/>
      <c r="E469" s="27">
        <v>100.288</v>
      </c>
      <c r="F469" s="45">
        <f t="shared" si="170"/>
        <v>0.35350017624250968</v>
      </c>
      <c r="G469" s="31"/>
      <c r="H469" s="45" t="e">
        <f t="shared" si="174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75"/>
        <v>#DIV/0!</v>
      </c>
      <c r="V469" s="30">
        <f t="shared" si="176"/>
        <v>35.1008</v>
      </c>
      <c r="W469" s="18">
        <f t="shared" si="172"/>
        <v>35</v>
      </c>
      <c r="X469" s="19">
        <v>30</v>
      </c>
      <c r="Y469" s="18">
        <f t="shared" si="173"/>
        <v>29.913848117421825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>
        <v>83</v>
      </c>
      <c r="D470" s="19"/>
      <c r="E470" s="27">
        <v>20</v>
      </c>
      <c r="F470" s="45">
        <f t="shared" si="170"/>
        <v>0.24096385542168675</v>
      </c>
      <c r="G470" s="31"/>
      <c r="H470" s="45" t="e">
        <f t="shared" si="174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75"/>
        <v>#DIV/0!</v>
      </c>
      <c r="V470" s="30">
        <f t="shared" si="176"/>
        <v>7</v>
      </c>
      <c r="W470" s="18">
        <f t="shared" si="172"/>
        <v>35</v>
      </c>
      <c r="X470" s="19">
        <v>0</v>
      </c>
      <c r="Y470" s="18">
        <f t="shared" si="173"/>
        <v>0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>
        <v>181.89999999999998</v>
      </c>
      <c r="D471" s="19"/>
      <c r="E471" s="19">
        <v>174</v>
      </c>
      <c r="F471" s="45">
        <f t="shared" si="170"/>
        <v>0.95656954370533276</v>
      </c>
      <c r="G471" s="31"/>
      <c r="H471" s="45" t="e">
        <f t="shared" si="174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75"/>
        <v>#DIV/0!</v>
      </c>
      <c r="V471" s="30">
        <f t="shared" si="176"/>
        <v>60.9</v>
      </c>
      <c r="W471" s="18">
        <f t="shared" si="172"/>
        <v>35</v>
      </c>
      <c r="X471" s="19">
        <v>60</v>
      </c>
      <c r="Y471" s="18">
        <f t="shared" si="173"/>
        <v>34.482758620689658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>
        <v>53.2</v>
      </c>
      <c r="D472" s="19"/>
      <c r="E472" s="19">
        <v>54</v>
      </c>
      <c r="F472" s="45">
        <f t="shared" si="170"/>
        <v>1.0150375939849623</v>
      </c>
      <c r="G472" s="31"/>
      <c r="H472" s="45" t="e">
        <f t="shared" si="174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75"/>
        <v>#DIV/0!</v>
      </c>
      <c r="V472" s="30">
        <f t="shared" si="176"/>
        <v>18.899999999999999</v>
      </c>
      <c r="W472" s="18">
        <f t="shared" si="172"/>
        <v>35</v>
      </c>
      <c r="X472" s="19">
        <v>10</v>
      </c>
      <c r="Y472" s="18">
        <f t="shared" si="173"/>
        <v>18.518518518518519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>
        <v>51.8</v>
      </c>
      <c r="D473" s="19"/>
      <c r="E473" s="19">
        <v>67</v>
      </c>
      <c r="F473" s="45">
        <f t="shared" si="170"/>
        <v>1.2934362934362935</v>
      </c>
      <c r="G473" s="31"/>
      <c r="H473" s="45" t="e">
        <f t="shared" si="174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75"/>
        <v>#DIV/0!</v>
      </c>
      <c r="V473" s="30">
        <f t="shared" si="176"/>
        <v>23.45</v>
      </c>
      <c r="W473" s="18">
        <f t="shared" si="172"/>
        <v>35</v>
      </c>
      <c r="X473" s="19">
        <v>0</v>
      </c>
      <c r="Y473" s="18">
        <f t="shared" si="173"/>
        <v>0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>
        <v>113.23</v>
      </c>
      <c r="D474" s="19"/>
      <c r="E474" s="19">
        <v>118</v>
      </c>
      <c r="F474" s="45">
        <f t="shared" si="170"/>
        <v>1.0421266448820983</v>
      </c>
      <c r="G474" s="31"/>
      <c r="H474" s="45" t="e">
        <f t="shared" si="174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75"/>
        <v>#DIV/0!</v>
      </c>
      <c r="V474" s="30">
        <f t="shared" si="176"/>
        <v>41.3</v>
      </c>
      <c r="W474" s="18">
        <f t="shared" si="172"/>
        <v>35</v>
      </c>
      <c r="X474" s="19">
        <v>30</v>
      </c>
      <c r="Y474" s="18">
        <f t="shared" si="173"/>
        <v>25.423728813559322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>
        <v>71.099999999999994</v>
      </c>
      <c r="D475" s="19"/>
      <c r="E475" s="19">
        <v>1</v>
      </c>
      <c r="F475" s="45">
        <f t="shared" si="170"/>
        <v>1.4064697609001408E-2</v>
      </c>
      <c r="G475" s="31"/>
      <c r="H475" s="45" t="e">
        <f t="shared" si="174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75"/>
        <v>#DIV/0!</v>
      </c>
      <c r="V475" s="30">
        <f t="shared" si="176"/>
        <v>0.35</v>
      </c>
      <c r="W475" s="18">
        <f t="shared" si="172"/>
        <v>35</v>
      </c>
      <c r="X475" s="19">
        <v>0</v>
      </c>
      <c r="Y475" s="18">
        <f t="shared" si="173"/>
        <v>0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>
        <v>60</v>
      </c>
      <c r="D476" s="19"/>
      <c r="E476" s="19">
        <v>43</v>
      </c>
      <c r="F476" s="45">
        <f t="shared" si="170"/>
        <v>0.71666666666666667</v>
      </c>
      <c r="G476" s="31"/>
      <c r="H476" s="45" t="e">
        <f t="shared" si="174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75"/>
        <v>#DIV/0!</v>
      </c>
      <c r="V476" s="30">
        <f t="shared" si="176"/>
        <v>15.049999999999999</v>
      </c>
      <c r="W476" s="18">
        <f t="shared" si="172"/>
        <v>35</v>
      </c>
      <c r="X476" s="19">
        <v>15</v>
      </c>
      <c r="Y476" s="18">
        <f t="shared" si="173"/>
        <v>34.883720930232556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>
        <v>1791.759</v>
      </c>
      <c r="D477" s="19"/>
      <c r="E477" s="19">
        <v>333</v>
      </c>
      <c r="F477" s="45">
        <f t="shared" si="170"/>
        <v>0.18585088731241198</v>
      </c>
      <c r="G477" s="31"/>
      <c r="H477" s="45" t="e">
        <f t="shared" si="174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75"/>
        <v>#DIV/0!</v>
      </c>
      <c r="V477" s="30">
        <f t="shared" si="176"/>
        <v>116.55</v>
      </c>
      <c r="W477" s="18">
        <f t="shared" si="172"/>
        <v>35</v>
      </c>
      <c r="X477" s="19">
        <v>10</v>
      </c>
      <c r="Y477" s="18">
        <f t="shared" si="173"/>
        <v>3.0030030030030028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>
        <v>394.26699999999994</v>
      </c>
      <c r="D478" s="19"/>
      <c r="E478" s="19">
        <v>12</v>
      </c>
      <c r="F478" s="45">
        <f t="shared" si="170"/>
        <v>3.0436227226727071E-2</v>
      </c>
      <c r="G478" s="31"/>
      <c r="H478" s="45" t="e">
        <f t="shared" si="174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75"/>
        <v>#DIV/0!</v>
      </c>
      <c r="V478" s="30">
        <f t="shared" si="176"/>
        <v>4.1999999999999993</v>
      </c>
      <c r="W478" s="18">
        <f t="shared" si="172"/>
        <v>34.999999999999993</v>
      </c>
      <c r="X478" s="19">
        <v>0</v>
      </c>
      <c r="Y478" s="18">
        <f t="shared" si="173"/>
        <v>0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>
        <v>1286.2179999999998</v>
      </c>
      <c r="D479" s="19"/>
      <c r="E479" s="19">
        <v>484</v>
      </c>
      <c r="F479" s="45">
        <f t="shared" si="170"/>
        <v>0.37629701963430778</v>
      </c>
      <c r="G479" s="31"/>
      <c r="H479" s="45" t="e">
        <f t="shared" si="174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75"/>
        <v>#DIV/0!</v>
      </c>
      <c r="V479" s="30">
        <f t="shared" si="176"/>
        <v>169.39999999999998</v>
      </c>
      <c r="W479" s="18">
        <f t="shared" si="172"/>
        <v>35</v>
      </c>
      <c r="X479" s="19">
        <v>0</v>
      </c>
      <c r="Y479" s="18">
        <f t="shared" si="173"/>
        <v>0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>
        <v>59.663000000000004</v>
      </c>
      <c r="D480" s="19"/>
      <c r="E480" s="19">
        <v>12</v>
      </c>
      <c r="F480" s="45">
        <f t="shared" si="170"/>
        <v>0.20112967836012269</v>
      </c>
      <c r="G480" s="31"/>
      <c r="H480" s="45" t="e">
        <f t="shared" si="174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75"/>
        <v>#DIV/0!</v>
      </c>
      <c r="V480" s="30">
        <f t="shared" si="176"/>
        <v>4.1999999999999993</v>
      </c>
      <c r="W480" s="18">
        <f t="shared" si="172"/>
        <v>34.999999999999993</v>
      </c>
      <c r="X480" s="19">
        <v>0</v>
      </c>
      <c r="Y480" s="18">
        <f t="shared" si="173"/>
        <v>0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>
        <v>13546.890999999998</v>
      </c>
      <c r="D481" s="19"/>
      <c r="E481" s="19">
        <v>4837</v>
      </c>
      <c r="F481" s="45">
        <f t="shared" si="170"/>
        <v>0.35705609501102509</v>
      </c>
      <c r="G481" s="31"/>
      <c r="H481" s="45" t="e">
        <f t="shared" si="174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75"/>
        <v>#DIV/0!</v>
      </c>
      <c r="V481" s="30">
        <f t="shared" si="176"/>
        <v>1692.9499999999998</v>
      </c>
      <c r="W481" s="18">
        <f t="shared" si="172"/>
        <v>35</v>
      </c>
      <c r="X481" s="19">
        <v>1500</v>
      </c>
      <c r="Y481" s="18">
        <f t="shared" si="173"/>
        <v>31.010957204879059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25790.273999999998</v>
      </c>
      <c r="D482" s="29">
        <f t="shared" ref="D482:E482" si="177">SUM(D446:D481)</f>
        <v>0</v>
      </c>
      <c r="E482" s="97">
        <f t="shared" si="177"/>
        <v>10160.044400000001</v>
      </c>
      <c r="F482" s="46">
        <f t="shared" si="170"/>
        <v>0.3939486800334111</v>
      </c>
      <c r="G482" s="29">
        <f>SUM(G446:G481)</f>
        <v>0</v>
      </c>
      <c r="H482" s="46" t="e">
        <f t="shared" si="174"/>
        <v>#DIV/0!</v>
      </c>
      <c r="I482" s="29">
        <f t="shared" ref="I482:T482" si="178">SUM(I446:I481)</f>
        <v>0</v>
      </c>
      <c r="J482" s="29">
        <f t="shared" si="178"/>
        <v>0</v>
      </c>
      <c r="K482" s="29">
        <f t="shared" si="178"/>
        <v>0</v>
      </c>
      <c r="L482" s="29">
        <f t="shared" si="178"/>
        <v>0</v>
      </c>
      <c r="M482" s="29">
        <f t="shared" si="178"/>
        <v>0</v>
      </c>
      <c r="N482" s="29">
        <f t="shared" si="178"/>
        <v>0</v>
      </c>
      <c r="O482" s="29">
        <f t="shared" si="178"/>
        <v>0</v>
      </c>
      <c r="P482" s="29">
        <f t="shared" si="178"/>
        <v>0</v>
      </c>
      <c r="Q482" s="29">
        <f t="shared" si="178"/>
        <v>0</v>
      </c>
      <c r="R482" s="29">
        <f t="shared" si="178"/>
        <v>0</v>
      </c>
      <c r="S482" s="29">
        <f t="shared" si="178"/>
        <v>0</v>
      </c>
      <c r="T482" s="29">
        <f t="shared" si="178"/>
        <v>0</v>
      </c>
      <c r="U482" s="47" t="e">
        <f t="shared" si="175"/>
        <v>#DIV/0!</v>
      </c>
      <c r="V482" s="109">
        <f>SUM(V446:V481)</f>
        <v>3556.0155399999994</v>
      </c>
      <c r="W482" s="88">
        <f>V482/E482*100</f>
        <v>34.999999999999993</v>
      </c>
      <c r="X482" s="29">
        <f>SUM(X446:X481)</f>
        <v>2074</v>
      </c>
      <c r="Y482" s="88">
        <f t="shared" si="173"/>
        <v>20.41329661905808</v>
      </c>
      <c r="Z482" s="29">
        <f t="shared" ref="Z482:AE482" si="179">SUM(Z446:Z481)</f>
        <v>0</v>
      </c>
      <c r="AA482" s="29">
        <f t="shared" si="179"/>
        <v>0</v>
      </c>
      <c r="AB482" s="29">
        <f t="shared" si="179"/>
        <v>0</v>
      </c>
      <c r="AC482" s="29">
        <f t="shared" si="179"/>
        <v>0</v>
      </c>
      <c r="AD482" s="29">
        <f t="shared" si="179"/>
        <v>0</v>
      </c>
      <c r="AE482" s="29">
        <f t="shared" si="179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1017.8000000000001</v>
      </c>
      <c r="D484" s="19"/>
      <c r="E484" s="19">
        <v>1840</v>
      </c>
      <c r="F484" s="45">
        <f t="shared" ref="F484:F504" si="180">E484/C484</f>
        <v>1.8078207899390841</v>
      </c>
      <c r="G484" s="31"/>
      <c r="H484" s="45" t="e">
        <f t="shared" ref="H484:H504" si="181">G484/D484*100</f>
        <v>#DIV/0!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82">O484/G484*100</f>
        <v>#DIV/0!</v>
      </c>
      <c r="V484" s="30">
        <f t="shared" ref="V484:V504" si="183">E484*0.35</f>
        <v>644</v>
      </c>
      <c r="W484" s="18">
        <f t="shared" ref="W484:W504" si="184">V484/E484*100</f>
        <v>35</v>
      </c>
      <c r="X484" s="19">
        <v>643</v>
      </c>
      <c r="Y484" s="18">
        <f t="shared" ref="Y484:Y504" si="185">X484/E484*100</f>
        <v>34.945652173913047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/>
      <c r="E485" s="19">
        <v>4320</v>
      </c>
      <c r="F485" s="45">
        <f t="shared" si="180"/>
        <v>2.3315432981622908</v>
      </c>
      <c r="G485" s="31"/>
      <c r="H485" s="45" t="e">
        <f t="shared" si="181"/>
        <v>#DIV/0!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82"/>
        <v>#DIV/0!</v>
      </c>
      <c r="V485" s="30">
        <f t="shared" si="183"/>
        <v>1512</v>
      </c>
      <c r="W485" s="18">
        <f t="shared" si="184"/>
        <v>35</v>
      </c>
      <c r="X485" s="19">
        <v>1510</v>
      </c>
      <c r="Y485" s="18">
        <f t="shared" si="185"/>
        <v>34.953703703703702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/>
      <c r="E486" s="19">
        <v>144</v>
      </c>
      <c r="F486" s="45">
        <f t="shared" si="180"/>
        <v>1.8</v>
      </c>
      <c r="G486" s="31"/>
      <c r="H486" s="45" t="e">
        <f t="shared" si="181"/>
        <v>#DIV/0!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82"/>
        <v>#DIV/0!</v>
      </c>
      <c r="V486" s="30">
        <f t="shared" si="183"/>
        <v>50.4</v>
      </c>
      <c r="W486" s="18">
        <f t="shared" si="184"/>
        <v>35</v>
      </c>
      <c r="X486" s="19">
        <v>50</v>
      </c>
      <c r="Y486" s="18">
        <f t="shared" si="185"/>
        <v>34.722222222222221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540.32000000000005</v>
      </c>
      <c r="D487" s="19"/>
      <c r="E487" s="19">
        <v>945</v>
      </c>
      <c r="F487" s="45">
        <f t="shared" si="180"/>
        <v>1.7489635771394727</v>
      </c>
      <c r="G487" s="31"/>
      <c r="H487" s="45" t="e">
        <f t="shared" si="181"/>
        <v>#DIV/0!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82"/>
        <v>#DIV/0!</v>
      </c>
      <c r="V487" s="30">
        <f t="shared" si="183"/>
        <v>330.75</v>
      </c>
      <c r="W487" s="18">
        <f t="shared" si="184"/>
        <v>35</v>
      </c>
      <c r="X487" s="19">
        <v>330</v>
      </c>
      <c r="Y487" s="18">
        <f t="shared" si="185"/>
        <v>34.920634920634917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/>
      <c r="E488" s="19">
        <v>8198</v>
      </c>
      <c r="F488" s="45">
        <f t="shared" si="180"/>
        <v>4.4079060564349621</v>
      </c>
      <c r="G488" s="31"/>
      <c r="H488" s="45" t="e">
        <f t="shared" si="181"/>
        <v>#DIV/0!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82"/>
        <v>#DIV/0!</v>
      </c>
      <c r="V488" s="30">
        <f t="shared" si="183"/>
        <v>2869.2999999999997</v>
      </c>
      <c r="W488" s="18">
        <f t="shared" si="184"/>
        <v>35</v>
      </c>
      <c r="X488" s="19">
        <v>2799</v>
      </c>
      <c r="Y488" s="18">
        <f t="shared" si="185"/>
        <v>34.142473774091243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/>
      <c r="E489" s="27">
        <v>1573.8</v>
      </c>
      <c r="F489" s="45">
        <f t="shared" si="180"/>
        <v>1.3944710260499735</v>
      </c>
      <c r="G489" s="31"/>
      <c r="H489" s="45" t="e">
        <f t="shared" si="181"/>
        <v>#DIV/0!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82"/>
        <v>#DIV/0!</v>
      </c>
      <c r="V489" s="30">
        <f t="shared" si="183"/>
        <v>550.82999999999993</v>
      </c>
      <c r="W489" s="18">
        <f t="shared" si="184"/>
        <v>35</v>
      </c>
      <c r="X489" s="19">
        <v>550</v>
      </c>
      <c r="Y489" s="18">
        <f t="shared" si="185"/>
        <v>34.947261405515313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685.02099999999996</v>
      </c>
      <c r="D490" s="19"/>
      <c r="E490" s="19">
        <v>1325</v>
      </c>
      <c r="F490" s="45">
        <f t="shared" si="180"/>
        <v>1.9342472712515384</v>
      </c>
      <c r="G490" s="31"/>
      <c r="H490" s="45" t="e">
        <f t="shared" si="181"/>
        <v>#DIV/0!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82"/>
        <v>#DIV/0!</v>
      </c>
      <c r="V490" s="30">
        <f t="shared" si="183"/>
        <v>463.74999999999994</v>
      </c>
      <c r="W490" s="18">
        <f t="shared" si="184"/>
        <v>35</v>
      </c>
      <c r="X490" s="19">
        <v>463</v>
      </c>
      <c r="Y490" s="18">
        <f t="shared" si="185"/>
        <v>34.943396226415096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515.17999999999995</v>
      </c>
      <c r="D491" s="19"/>
      <c r="E491" s="19">
        <v>168</v>
      </c>
      <c r="F491" s="45">
        <f t="shared" si="180"/>
        <v>0.32609961566831014</v>
      </c>
      <c r="G491" s="31"/>
      <c r="H491" s="45" t="e">
        <f t="shared" si="181"/>
        <v>#DIV/0!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82"/>
        <v>#DIV/0!</v>
      </c>
      <c r="V491" s="30">
        <f t="shared" si="183"/>
        <v>58.8</v>
      </c>
      <c r="W491" s="18">
        <f t="shared" si="184"/>
        <v>35</v>
      </c>
      <c r="X491" s="19">
        <v>58</v>
      </c>
      <c r="Y491" s="18">
        <f t="shared" si="185"/>
        <v>34.523809523809526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/>
      <c r="E492" s="19">
        <v>115</v>
      </c>
      <c r="F492" s="45">
        <f t="shared" si="180"/>
        <v>0.33165104542177359</v>
      </c>
      <c r="G492" s="31"/>
      <c r="H492" s="45" t="e">
        <f t="shared" si="181"/>
        <v>#DIV/0!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82"/>
        <v>#DIV/0!</v>
      </c>
      <c r="V492" s="30">
        <f t="shared" si="183"/>
        <v>40.25</v>
      </c>
      <c r="W492" s="18">
        <f t="shared" si="184"/>
        <v>35</v>
      </c>
      <c r="X492" s="19">
        <v>40</v>
      </c>
      <c r="Y492" s="18">
        <f t="shared" si="185"/>
        <v>34.782608695652172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574.35599999999999</v>
      </c>
      <c r="D493" s="19"/>
      <c r="E493" s="19">
        <v>1103</v>
      </c>
      <c r="F493" s="45">
        <f t="shared" si="180"/>
        <v>1.9204117307036055</v>
      </c>
      <c r="G493" s="31"/>
      <c r="H493" s="45" t="e">
        <f t="shared" si="181"/>
        <v>#DIV/0!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82"/>
        <v>#DIV/0!</v>
      </c>
      <c r="V493" s="30">
        <f t="shared" si="183"/>
        <v>386.04999999999995</v>
      </c>
      <c r="W493" s="18">
        <f t="shared" si="184"/>
        <v>35</v>
      </c>
      <c r="X493" s="19">
        <v>386</v>
      </c>
      <c r="Y493" s="18">
        <f t="shared" si="185"/>
        <v>34.995466908431553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55.01</v>
      </c>
      <c r="D494" s="19"/>
      <c r="E494" s="19">
        <v>187</v>
      </c>
      <c r="F494" s="45">
        <f t="shared" si="180"/>
        <v>3.3993819305580804</v>
      </c>
      <c r="G494" s="31"/>
      <c r="H494" s="45" t="e">
        <f t="shared" si="181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82"/>
        <v>#DIV/0!</v>
      </c>
      <c r="V494" s="30">
        <f t="shared" si="183"/>
        <v>65.45</v>
      </c>
      <c r="W494" s="18">
        <f t="shared" si="184"/>
        <v>35</v>
      </c>
      <c r="X494" s="19">
        <v>62</v>
      </c>
      <c r="Y494" s="18">
        <f t="shared" si="185"/>
        <v>33.155080213903744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117.39</v>
      </c>
      <c r="D495" s="19"/>
      <c r="E495" s="19">
        <v>364</v>
      </c>
      <c r="F495" s="45">
        <f t="shared" si="180"/>
        <v>3.1007751937984498</v>
      </c>
      <c r="G495" s="31"/>
      <c r="H495" s="45" t="e">
        <f t="shared" si="181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82"/>
        <v>#DIV/0!</v>
      </c>
      <c r="V495" s="30">
        <f t="shared" si="183"/>
        <v>127.39999999999999</v>
      </c>
      <c r="W495" s="18">
        <f t="shared" si="184"/>
        <v>35</v>
      </c>
      <c r="X495" s="19">
        <v>127</v>
      </c>
      <c r="Y495" s="18">
        <f t="shared" si="185"/>
        <v>34.890109890109891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1196.0999999999999</v>
      </c>
      <c r="D496" s="19"/>
      <c r="E496" s="19">
        <v>2087</v>
      </c>
      <c r="F496" s="45">
        <f t="shared" si="180"/>
        <v>1.7448373881782462</v>
      </c>
      <c r="G496" s="31"/>
      <c r="H496" s="45" t="e">
        <f t="shared" si="181"/>
        <v>#DIV/0!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82"/>
        <v>#DIV/0!</v>
      </c>
      <c r="V496" s="30">
        <f t="shared" si="183"/>
        <v>730.44999999999993</v>
      </c>
      <c r="W496" s="18">
        <f t="shared" si="184"/>
        <v>35</v>
      </c>
      <c r="X496" s="19">
        <v>700</v>
      </c>
      <c r="Y496" s="18">
        <f t="shared" si="185"/>
        <v>33.540967896502153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1113.1500000000001</v>
      </c>
      <c r="D497" s="19"/>
      <c r="E497" s="19">
        <v>1121</v>
      </c>
      <c r="F497" s="45">
        <f t="shared" si="180"/>
        <v>1.007052059470871</v>
      </c>
      <c r="G497" s="31"/>
      <c r="H497" s="45" t="e">
        <f t="shared" si="181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82"/>
        <v>#DIV/0!</v>
      </c>
      <c r="V497" s="30">
        <f t="shared" si="183"/>
        <v>392.34999999999997</v>
      </c>
      <c r="W497" s="18">
        <f t="shared" si="184"/>
        <v>35</v>
      </c>
      <c r="X497" s="19">
        <v>20</v>
      </c>
      <c r="Y497" s="18">
        <f t="shared" si="185"/>
        <v>1.784121320249777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372.57</v>
      </c>
      <c r="D498" s="19"/>
      <c r="E498" s="19">
        <v>365</v>
      </c>
      <c r="F498" s="45">
        <f t="shared" si="180"/>
        <v>0.97968167055855282</v>
      </c>
      <c r="G498" s="31"/>
      <c r="H498" s="45" t="e">
        <f t="shared" si="181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82"/>
        <v>#DIV/0!</v>
      </c>
      <c r="V498" s="30">
        <f t="shared" si="183"/>
        <v>127.74999999999999</v>
      </c>
      <c r="W498" s="18">
        <f t="shared" si="184"/>
        <v>35</v>
      </c>
      <c r="X498" s="19">
        <v>20</v>
      </c>
      <c r="Y498" s="18">
        <f t="shared" si="185"/>
        <v>5.4794520547945202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146.416</v>
      </c>
      <c r="D499" s="19"/>
      <c r="E499" s="19">
        <v>71</v>
      </c>
      <c r="F499" s="45">
        <f t="shared" si="180"/>
        <v>0.48491968090919024</v>
      </c>
      <c r="G499" s="31"/>
      <c r="H499" s="45" t="e">
        <f t="shared" si="181"/>
        <v>#DIV/0!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82"/>
        <v>#DIV/0!</v>
      </c>
      <c r="V499" s="30">
        <f t="shared" si="183"/>
        <v>24.849999999999998</v>
      </c>
      <c r="W499" s="18">
        <f t="shared" si="184"/>
        <v>35</v>
      </c>
      <c r="X499" s="19">
        <v>24</v>
      </c>
      <c r="Y499" s="18">
        <f t="shared" si="185"/>
        <v>33.802816901408448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>
        <v>0</v>
      </c>
      <c r="F500" s="45" t="e">
        <f t="shared" si="180"/>
        <v>#DIV/0!</v>
      </c>
      <c r="G500" s="31"/>
      <c r="H500" s="45" t="e">
        <f t="shared" si="181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82"/>
        <v>#DIV/0!</v>
      </c>
      <c r="V500" s="30">
        <f t="shared" si="183"/>
        <v>0</v>
      </c>
      <c r="W500" s="18" t="e">
        <f t="shared" si="184"/>
        <v>#DIV/0!</v>
      </c>
      <c r="X500" s="19">
        <v>0</v>
      </c>
      <c r="Y500" s="18" t="e">
        <f t="shared" si="185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>
        <v>545</v>
      </c>
      <c r="F501" s="45">
        <f t="shared" si="180"/>
        <v>0.54238030313585384</v>
      </c>
      <c r="G501" s="31"/>
      <c r="H501" s="45" t="e">
        <f t="shared" si="181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82"/>
        <v>#DIV/0!</v>
      </c>
      <c r="V501" s="30">
        <f t="shared" si="183"/>
        <v>190.75</v>
      </c>
      <c r="W501" s="18">
        <f t="shared" si="184"/>
        <v>35</v>
      </c>
      <c r="X501" s="19">
        <v>190</v>
      </c>
      <c r="Y501" s="18">
        <f t="shared" si="185"/>
        <v>34.862385321100916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>
        <v>0</v>
      </c>
      <c r="F502" s="45" t="e">
        <f t="shared" si="180"/>
        <v>#DIV/0!</v>
      </c>
      <c r="G502" s="31"/>
      <c r="H502" s="45" t="e">
        <f t="shared" si="181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82"/>
        <v>#DIV/0!</v>
      </c>
      <c r="V502" s="30">
        <f t="shared" si="183"/>
        <v>0</v>
      </c>
      <c r="W502" s="18" t="e">
        <f t="shared" si="184"/>
        <v>#DIV/0!</v>
      </c>
      <c r="X502" s="19">
        <v>0</v>
      </c>
      <c r="Y502" s="18" t="e">
        <f t="shared" si="185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>
        <v>0</v>
      </c>
      <c r="F503" s="45" t="e">
        <f t="shared" si="180"/>
        <v>#DIV/0!</v>
      </c>
      <c r="G503" s="31"/>
      <c r="H503" s="45" t="e">
        <f t="shared" si="181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82"/>
        <v>#DIV/0!</v>
      </c>
      <c r="V503" s="30">
        <f t="shared" si="183"/>
        <v>0</v>
      </c>
      <c r="W503" s="18" t="e">
        <f t="shared" si="184"/>
        <v>#DIV/0!</v>
      </c>
      <c r="X503" s="19">
        <v>0</v>
      </c>
      <c r="Y503" s="18" t="e">
        <f t="shared" si="185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>
        <v>717</v>
      </c>
      <c r="F504" s="45">
        <f t="shared" si="180"/>
        <v>0.85429961729283521</v>
      </c>
      <c r="G504" s="31"/>
      <c r="H504" s="45" t="e">
        <f t="shared" si="181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82"/>
        <v>#DIV/0!</v>
      </c>
      <c r="V504" s="30">
        <f t="shared" si="183"/>
        <v>250.95</v>
      </c>
      <c r="W504" s="18">
        <f t="shared" si="184"/>
        <v>35</v>
      </c>
      <c r="X504" s="19">
        <v>250</v>
      </c>
      <c r="Y504" s="18">
        <f t="shared" si="185"/>
        <v>34.867503486750351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13445.466999999999</v>
      </c>
      <c r="D505" s="29">
        <f t="shared" ref="D505:E505" si="186">SUM(D484:D504)</f>
        <v>0</v>
      </c>
      <c r="E505" s="97">
        <f t="shared" si="186"/>
        <v>25188.799999999999</v>
      </c>
      <c r="F505" s="46">
        <f t="shared" si="170"/>
        <v>1.8734046203080936</v>
      </c>
      <c r="G505" s="29">
        <f>SUM(G484:G504)</f>
        <v>0</v>
      </c>
      <c r="H505" s="46" t="e">
        <f t="shared" si="174"/>
        <v>#DIV/0!</v>
      </c>
      <c r="I505" s="29">
        <f t="shared" ref="I505:T505" si="187">SUM(I484:I504)</f>
        <v>0</v>
      </c>
      <c r="J505" s="29">
        <f t="shared" si="187"/>
        <v>0</v>
      </c>
      <c r="K505" s="29">
        <f t="shared" si="187"/>
        <v>0</v>
      </c>
      <c r="L505" s="29">
        <f t="shared" si="187"/>
        <v>0</v>
      </c>
      <c r="M505" s="29">
        <f t="shared" si="187"/>
        <v>0</v>
      </c>
      <c r="N505" s="29">
        <f t="shared" si="187"/>
        <v>0</v>
      </c>
      <c r="O505" s="29">
        <f t="shared" si="187"/>
        <v>0</v>
      </c>
      <c r="P505" s="29">
        <f t="shared" si="187"/>
        <v>0</v>
      </c>
      <c r="Q505" s="29">
        <f t="shared" si="187"/>
        <v>0</v>
      </c>
      <c r="R505" s="29">
        <f t="shared" si="187"/>
        <v>0</v>
      </c>
      <c r="S505" s="29">
        <f t="shared" si="187"/>
        <v>0</v>
      </c>
      <c r="T505" s="29">
        <f t="shared" si="187"/>
        <v>0</v>
      </c>
      <c r="U505" s="47" t="e">
        <f t="shared" si="175"/>
        <v>#DIV/0!</v>
      </c>
      <c r="V505" s="109">
        <f>SUM(V484:V504)</f>
        <v>8816.08</v>
      </c>
      <c r="W505" s="88">
        <f>V505/E505*100</f>
        <v>35</v>
      </c>
      <c r="X505" s="29">
        <f>SUM(X484:X504)</f>
        <v>8222</v>
      </c>
      <c r="Y505" s="88">
        <f t="shared" si="173"/>
        <v>32.641491456520363</v>
      </c>
      <c r="Z505" s="29">
        <f t="shared" ref="Z505:AE505" si="188">SUM(Z484:Z504)</f>
        <v>0</v>
      </c>
      <c r="AA505" s="29">
        <f t="shared" si="188"/>
        <v>0</v>
      </c>
      <c r="AB505" s="29">
        <f t="shared" si="188"/>
        <v>0</v>
      </c>
      <c r="AC505" s="29">
        <f t="shared" si="188"/>
        <v>0</v>
      </c>
      <c r="AD505" s="29">
        <f t="shared" si="188"/>
        <v>0</v>
      </c>
      <c r="AE505" s="29">
        <f t="shared" si="188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110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>
        <v>710.5</v>
      </c>
      <c r="D507" s="19"/>
      <c r="E507" s="19">
        <v>459</v>
      </c>
      <c r="F507" s="45">
        <f>E507/C507</f>
        <v>0.64602392681210419</v>
      </c>
      <c r="G507" s="31"/>
      <c r="H507" s="45" t="e">
        <f t="shared" ref="H507:H565" si="189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30">
        <f t="shared" ref="V507:V510" si="190">E507*0.35</f>
        <v>160.64999999999998</v>
      </c>
      <c r="W507" s="18">
        <f t="shared" ref="W507:W530" si="191">V507/E507*100</f>
        <v>35</v>
      </c>
      <c r="X507" s="19">
        <v>0</v>
      </c>
      <c r="Y507" s="18">
        <f t="shared" ref="Y507:Y531" si="192">X507/E507*100</f>
        <v>0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>
        <v>428.37</v>
      </c>
      <c r="D508" s="19"/>
      <c r="E508" s="19">
        <v>95</v>
      </c>
      <c r="F508" s="45">
        <f>E508/C508</f>
        <v>0.22177089898919158</v>
      </c>
      <c r="G508" s="31"/>
      <c r="H508" s="45" t="e">
        <f t="shared" si="189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30">
        <f t="shared" si="190"/>
        <v>33.25</v>
      </c>
      <c r="W508" s="18">
        <f t="shared" si="191"/>
        <v>35</v>
      </c>
      <c r="X508" s="19">
        <v>10</v>
      </c>
      <c r="Y508" s="18">
        <f t="shared" si="192"/>
        <v>10.526315789473683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>
        <v>634.40000000000009</v>
      </c>
      <c r="D509" s="19"/>
      <c r="E509" s="19">
        <v>203</v>
      </c>
      <c r="F509" s="45">
        <f>E509/C509</f>
        <v>0.31998738965952078</v>
      </c>
      <c r="G509" s="31"/>
      <c r="H509" s="45" t="e">
        <f t="shared" si="189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30">
        <f t="shared" si="190"/>
        <v>71.05</v>
      </c>
      <c r="W509" s="18">
        <f t="shared" si="191"/>
        <v>35</v>
      </c>
      <c r="X509" s="19">
        <v>10</v>
      </c>
      <c r="Y509" s="18">
        <f t="shared" si="192"/>
        <v>4.9261083743842367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>
        <v>817.1</v>
      </c>
      <c r="D510" s="19"/>
      <c r="E510" s="19">
        <v>149</v>
      </c>
      <c r="F510" s="45">
        <f>E510/C510</f>
        <v>0.18235222127034634</v>
      </c>
      <c r="G510" s="31"/>
      <c r="H510" s="45" t="e">
        <f t="shared" si="189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30">
        <f t="shared" si="190"/>
        <v>52.15</v>
      </c>
      <c r="W510" s="18">
        <f t="shared" si="191"/>
        <v>35</v>
      </c>
      <c r="X510" s="19">
        <v>20</v>
      </c>
      <c r="Y510" s="18">
        <f t="shared" si="192"/>
        <v>13.422818791946309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2590.37</v>
      </c>
      <c r="D511" s="19">
        <f t="shared" ref="D511:E511" si="193">D507+D508+D509+D510</f>
        <v>0</v>
      </c>
      <c r="E511" s="19">
        <f t="shared" si="193"/>
        <v>906</v>
      </c>
      <c r="F511" s="45">
        <f>E511/C511</f>
        <v>0.34975698452344645</v>
      </c>
      <c r="G511" s="31">
        <f>G507+G508+G509+G510</f>
        <v>0</v>
      </c>
      <c r="H511" s="45" t="e">
        <f t="shared" si="189"/>
        <v>#DIV/0!</v>
      </c>
      <c r="I511" s="31">
        <f t="shared" ref="I511:T511" si="194">I507+I508+I509+I510</f>
        <v>0</v>
      </c>
      <c r="J511" s="31">
        <f t="shared" si="194"/>
        <v>0</v>
      </c>
      <c r="K511" s="31">
        <f t="shared" si="194"/>
        <v>0</v>
      </c>
      <c r="L511" s="31">
        <f t="shared" si="194"/>
        <v>0</v>
      </c>
      <c r="M511" s="31">
        <f t="shared" si="194"/>
        <v>0</v>
      </c>
      <c r="N511" s="31">
        <f t="shared" si="194"/>
        <v>0</v>
      </c>
      <c r="O511" s="19">
        <f t="shared" si="194"/>
        <v>0</v>
      </c>
      <c r="P511" s="19">
        <f t="shared" si="194"/>
        <v>0</v>
      </c>
      <c r="Q511" s="19">
        <f t="shared" si="194"/>
        <v>0</v>
      </c>
      <c r="R511" s="19">
        <f t="shared" si="194"/>
        <v>0</v>
      </c>
      <c r="S511" s="19">
        <f t="shared" si="194"/>
        <v>0</v>
      </c>
      <c r="T511" s="19">
        <f t="shared" si="194"/>
        <v>0</v>
      </c>
      <c r="U511" s="54" t="e">
        <f>O511/G511*100</f>
        <v>#DIV/0!</v>
      </c>
      <c r="V511" s="30">
        <f>V507+V508+V509+V510</f>
        <v>317.09999999999997</v>
      </c>
      <c r="W511" s="18">
        <f t="shared" si="191"/>
        <v>35</v>
      </c>
      <c r="X511" s="19">
        <f>X507+X508+X509+X510</f>
        <v>40</v>
      </c>
      <c r="Y511" s="18">
        <f t="shared" si="192"/>
        <v>4.4150110375275942</v>
      </c>
      <c r="Z511" s="19">
        <f t="shared" ref="Z511:AE511" si="195">Z507+Z508+Z509+Z510</f>
        <v>0</v>
      </c>
      <c r="AA511" s="19">
        <f t="shared" si="195"/>
        <v>0</v>
      </c>
      <c r="AB511" s="19">
        <f t="shared" si="195"/>
        <v>0</v>
      </c>
      <c r="AC511" s="19">
        <f t="shared" si="195"/>
        <v>0</v>
      </c>
      <c r="AD511" s="19">
        <f t="shared" si="195"/>
        <v>0</v>
      </c>
      <c r="AE511" s="19">
        <f t="shared" si="195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>
        <v>0</v>
      </c>
      <c r="D513" s="19"/>
      <c r="E513" s="19">
        <v>0</v>
      </c>
      <c r="F513" s="45" t="e">
        <f t="shared" ref="F513:F529" si="196">E513/C513</f>
        <v>#DIV/0!</v>
      </c>
      <c r="G513" s="31"/>
      <c r="H513" s="45" t="e">
        <f t="shared" si="189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97">O513/G513*100</f>
        <v>#DIV/0!</v>
      </c>
      <c r="V513" s="30">
        <f t="shared" ref="V513:V530" si="198">E513*0.35</f>
        <v>0</v>
      </c>
      <c r="W513" s="18" t="e">
        <f t="shared" si="191"/>
        <v>#DIV/0!</v>
      </c>
      <c r="X513" s="19">
        <v>0</v>
      </c>
      <c r="Y513" s="18" t="e">
        <f t="shared" si="192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>
        <v>109.4</v>
      </c>
      <c r="D514" s="19"/>
      <c r="E514" s="19">
        <v>163</v>
      </c>
      <c r="F514" s="45">
        <f t="shared" si="196"/>
        <v>1.4899451553930529</v>
      </c>
      <c r="G514" s="31"/>
      <c r="H514" s="45" t="e">
        <f t="shared" si="189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97"/>
        <v>#DIV/0!</v>
      </c>
      <c r="V514" s="30">
        <f t="shared" si="198"/>
        <v>57.05</v>
      </c>
      <c r="W514" s="18">
        <f t="shared" si="191"/>
        <v>35</v>
      </c>
      <c r="X514" s="19">
        <v>10</v>
      </c>
      <c r="Y514" s="18">
        <f t="shared" si="192"/>
        <v>6.1349693251533743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>
        <v>0</v>
      </c>
      <c r="D515" s="19"/>
      <c r="E515" s="19">
        <v>0</v>
      </c>
      <c r="F515" s="45" t="e">
        <f t="shared" si="196"/>
        <v>#DIV/0!</v>
      </c>
      <c r="G515" s="31"/>
      <c r="H515" s="45" t="e">
        <f t="shared" si="189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97"/>
        <v>#DIV/0!</v>
      </c>
      <c r="V515" s="30">
        <f t="shared" si="198"/>
        <v>0</v>
      </c>
      <c r="W515" s="18" t="e">
        <f t="shared" si="191"/>
        <v>#DIV/0!</v>
      </c>
      <c r="X515" s="19">
        <v>0</v>
      </c>
      <c r="Y515" s="18" t="e">
        <f t="shared" si="192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>
        <v>114.3</v>
      </c>
      <c r="D516" s="19"/>
      <c r="E516" s="19">
        <v>337</v>
      </c>
      <c r="F516" s="45">
        <f t="shared" si="196"/>
        <v>2.9483814523184604</v>
      </c>
      <c r="G516" s="31"/>
      <c r="H516" s="45" t="e">
        <f t="shared" si="189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97"/>
        <v>#DIV/0!</v>
      </c>
      <c r="V516" s="30">
        <f t="shared" si="198"/>
        <v>117.94999999999999</v>
      </c>
      <c r="W516" s="18">
        <f t="shared" si="191"/>
        <v>35</v>
      </c>
      <c r="X516" s="19">
        <v>117</v>
      </c>
      <c r="Y516" s="18">
        <f t="shared" si="192"/>
        <v>34.718100890207715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>
        <v>326.75</v>
      </c>
      <c r="D517" s="19"/>
      <c r="E517" s="19">
        <v>1316</v>
      </c>
      <c r="F517" s="45">
        <f t="shared" si="196"/>
        <v>4.0275439938791129</v>
      </c>
      <c r="G517" s="31"/>
      <c r="H517" s="45" t="e">
        <f t="shared" si="189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97"/>
        <v>#DIV/0!</v>
      </c>
      <c r="V517" s="30">
        <f t="shared" si="198"/>
        <v>460.59999999999997</v>
      </c>
      <c r="W517" s="18">
        <f t="shared" si="191"/>
        <v>35</v>
      </c>
      <c r="X517" s="19">
        <v>460</v>
      </c>
      <c r="Y517" s="18">
        <f t="shared" si="192"/>
        <v>34.954407294832826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>
        <v>1236.4000000000001</v>
      </c>
      <c r="D518" s="19"/>
      <c r="E518" s="19">
        <v>360</v>
      </c>
      <c r="F518" s="45">
        <f t="shared" si="196"/>
        <v>0.29116790682626981</v>
      </c>
      <c r="G518" s="31"/>
      <c r="H518" s="45" t="e">
        <f t="shared" si="189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97"/>
        <v>#DIV/0!</v>
      </c>
      <c r="V518" s="30">
        <f t="shared" si="198"/>
        <v>125.99999999999999</v>
      </c>
      <c r="W518" s="18">
        <f t="shared" si="191"/>
        <v>35</v>
      </c>
      <c r="X518" s="19">
        <v>92</v>
      </c>
      <c r="Y518" s="18">
        <f t="shared" si="192"/>
        <v>25.555555555555554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>
        <v>0</v>
      </c>
      <c r="D519" s="19"/>
      <c r="E519" s="19">
        <v>0</v>
      </c>
      <c r="F519" s="45" t="e">
        <f t="shared" si="196"/>
        <v>#DIV/0!</v>
      </c>
      <c r="G519" s="31"/>
      <c r="H519" s="45" t="e">
        <f t="shared" si="189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97"/>
        <v>#DIV/0!</v>
      </c>
      <c r="V519" s="30">
        <f t="shared" si="198"/>
        <v>0</v>
      </c>
      <c r="W519" s="18" t="e">
        <f t="shared" si="191"/>
        <v>#DIV/0!</v>
      </c>
      <c r="X519" s="19">
        <v>0</v>
      </c>
      <c r="Y519" s="18" t="e">
        <f t="shared" si="192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>
        <v>222.7</v>
      </c>
      <c r="D520" s="19"/>
      <c r="E520" s="19">
        <v>482</v>
      </c>
      <c r="F520" s="45">
        <f t="shared" si="196"/>
        <v>2.1643466546924115</v>
      </c>
      <c r="G520" s="31"/>
      <c r="H520" s="45" t="e">
        <f t="shared" si="189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97"/>
        <v>#DIV/0!</v>
      </c>
      <c r="V520" s="30">
        <f t="shared" si="198"/>
        <v>168.7</v>
      </c>
      <c r="W520" s="18">
        <f t="shared" si="191"/>
        <v>35</v>
      </c>
      <c r="X520" s="19">
        <v>168</v>
      </c>
      <c r="Y520" s="18">
        <f t="shared" si="192"/>
        <v>34.854771784232362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>
        <v>690.4</v>
      </c>
      <c r="D521" s="19"/>
      <c r="E521" s="27">
        <v>700.8</v>
      </c>
      <c r="F521" s="45">
        <f t="shared" si="196"/>
        <v>1.0150637311703361</v>
      </c>
      <c r="G521" s="31"/>
      <c r="H521" s="45" t="e">
        <f t="shared" si="189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97"/>
        <v>#DIV/0!</v>
      </c>
      <c r="V521" s="30">
        <f t="shared" si="198"/>
        <v>245.27999999999997</v>
      </c>
      <c r="W521" s="18">
        <f t="shared" si="191"/>
        <v>35</v>
      </c>
      <c r="X521" s="19">
        <v>245</v>
      </c>
      <c r="Y521" s="18">
        <f t="shared" si="192"/>
        <v>34.960045662100455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>
        <v>667.25</v>
      </c>
      <c r="D522" s="19"/>
      <c r="E522" s="19">
        <v>610</v>
      </c>
      <c r="F522" s="45">
        <f t="shared" si="196"/>
        <v>0.91420007493443234</v>
      </c>
      <c r="G522" s="31"/>
      <c r="H522" s="45" t="e">
        <f t="shared" si="189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97"/>
        <v>#DIV/0!</v>
      </c>
      <c r="V522" s="30">
        <f t="shared" si="198"/>
        <v>213.5</v>
      </c>
      <c r="W522" s="18">
        <f t="shared" si="191"/>
        <v>35</v>
      </c>
      <c r="X522" s="19">
        <v>0</v>
      </c>
      <c r="Y522" s="18">
        <f t="shared" si="192"/>
        <v>0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>
        <v>0</v>
      </c>
      <c r="D523" s="19"/>
      <c r="E523" s="19">
        <v>0</v>
      </c>
      <c r="F523" s="45" t="e">
        <f t="shared" si="196"/>
        <v>#DIV/0!</v>
      </c>
      <c r="G523" s="31"/>
      <c r="H523" s="45" t="e">
        <f t="shared" si="189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97"/>
        <v>#DIV/0!</v>
      </c>
      <c r="V523" s="30">
        <f t="shared" si="198"/>
        <v>0</v>
      </c>
      <c r="W523" s="18" t="e">
        <f t="shared" si="191"/>
        <v>#DIV/0!</v>
      </c>
      <c r="X523" s="19">
        <v>0</v>
      </c>
      <c r="Y523" s="18" t="e">
        <f t="shared" si="192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>
        <v>1034.5</v>
      </c>
      <c r="D524" s="19"/>
      <c r="E524" s="19">
        <v>2150</v>
      </c>
      <c r="F524" s="45">
        <f t="shared" si="196"/>
        <v>2.0782986950217497</v>
      </c>
      <c r="G524" s="31"/>
      <c r="H524" s="45" t="e">
        <f t="shared" si="189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97"/>
        <v>#DIV/0!</v>
      </c>
      <c r="V524" s="30">
        <f t="shared" si="198"/>
        <v>752.5</v>
      </c>
      <c r="W524" s="18">
        <f t="shared" si="191"/>
        <v>35</v>
      </c>
      <c r="X524" s="19">
        <v>550</v>
      </c>
      <c r="Y524" s="18">
        <f t="shared" si="192"/>
        <v>25.581395348837212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>
        <v>2160</v>
      </c>
      <c r="D525" s="19"/>
      <c r="E525" s="19">
        <v>2665</v>
      </c>
      <c r="F525" s="45">
        <f t="shared" si="196"/>
        <v>1.2337962962962963</v>
      </c>
      <c r="G525" s="31"/>
      <c r="H525" s="45" t="e">
        <f t="shared" si="189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97"/>
        <v>#DIV/0!</v>
      </c>
      <c r="V525" s="30">
        <f t="shared" si="198"/>
        <v>932.74999999999989</v>
      </c>
      <c r="W525" s="18">
        <f t="shared" si="191"/>
        <v>35</v>
      </c>
      <c r="X525" s="19">
        <v>200</v>
      </c>
      <c r="Y525" s="18">
        <f t="shared" si="192"/>
        <v>7.5046904315197001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>
        <v>65</v>
      </c>
      <c r="D526" s="19"/>
      <c r="E526" s="19">
        <v>21</v>
      </c>
      <c r="F526" s="45">
        <f t="shared" si="196"/>
        <v>0.32307692307692309</v>
      </c>
      <c r="G526" s="31"/>
      <c r="H526" s="45" t="e">
        <f t="shared" si="189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97"/>
        <v>#DIV/0!</v>
      </c>
      <c r="V526" s="30">
        <f t="shared" si="198"/>
        <v>7.35</v>
      </c>
      <c r="W526" s="18">
        <f t="shared" si="191"/>
        <v>35</v>
      </c>
      <c r="X526" s="19">
        <v>0</v>
      </c>
      <c r="Y526" s="18">
        <f t="shared" si="192"/>
        <v>0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>
        <v>3610.3599999999997</v>
      </c>
      <c r="D527" s="19"/>
      <c r="E527" s="19">
        <v>4447</v>
      </c>
      <c r="F527" s="45">
        <f t="shared" si="196"/>
        <v>1.2317331235666251</v>
      </c>
      <c r="G527" s="31"/>
      <c r="H527" s="45" t="e">
        <f t="shared" si="189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97"/>
        <v>#DIV/0!</v>
      </c>
      <c r="V527" s="30">
        <f t="shared" si="198"/>
        <v>1556.4499999999998</v>
      </c>
      <c r="W527" s="18">
        <f t="shared" si="191"/>
        <v>35</v>
      </c>
      <c r="X527" s="19">
        <v>1000</v>
      </c>
      <c r="Y527" s="18">
        <f t="shared" si="192"/>
        <v>22.487069934787495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>
        <v>25.386000000000003</v>
      </c>
      <c r="D528" s="19"/>
      <c r="E528" s="19">
        <v>12</v>
      </c>
      <c r="F528" s="45">
        <f t="shared" si="196"/>
        <v>0.47270148900969033</v>
      </c>
      <c r="G528" s="31"/>
      <c r="H528" s="45" t="e">
        <f t="shared" si="189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97"/>
        <v>#DIV/0!</v>
      </c>
      <c r="V528" s="30">
        <f t="shared" si="198"/>
        <v>4.1999999999999993</v>
      </c>
      <c r="W528" s="18">
        <f t="shared" si="191"/>
        <v>34.999999999999993</v>
      </c>
      <c r="X528" s="19">
        <v>0</v>
      </c>
      <c r="Y528" s="18">
        <f t="shared" si="192"/>
        <v>0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>
        <v>124.82</v>
      </c>
      <c r="D529" s="19"/>
      <c r="E529" s="19">
        <v>323</v>
      </c>
      <c r="F529" s="45">
        <f t="shared" si="196"/>
        <v>2.5877263259093097</v>
      </c>
      <c r="G529" s="31"/>
      <c r="H529" s="45" t="e">
        <f t="shared" si="189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97"/>
        <v>#DIV/0!</v>
      </c>
      <c r="V529" s="30">
        <f t="shared" si="198"/>
        <v>113.05</v>
      </c>
      <c r="W529" s="18">
        <f t="shared" si="191"/>
        <v>35</v>
      </c>
      <c r="X529" s="19">
        <v>0</v>
      </c>
      <c r="Y529" s="18">
        <f t="shared" si="192"/>
        <v>0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>
        <v>369.03499999999997</v>
      </c>
      <c r="D530" s="19"/>
      <c r="E530" s="19">
        <v>504</v>
      </c>
      <c r="F530" s="45">
        <f>E530/C530</f>
        <v>1.3657241183085616</v>
      </c>
      <c r="G530" s="31"/>
      <c r="H530" s="45" t="e">
        <f t="shared" si="189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30">
        <f t="shared" si="198"/>
        <v>176.39999999999998</v>
      </c>
      <c r="W530" s="18">
        <f t="shared" si="191"/>
        <v>35</v>
      </c>
      <c r="X530" s="19">
        <v>176</v>
      </c>
      <c r="Y530" s="18">
        <f t="shared" si="192"/>
        <v>34.920634920634917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10756.301000000001</v>
      </c>
      <c r="D531" s="29">
        <f t="shared" ref="D531:E531" si="199">SUM(D513:D530)</f>
        <v>0</v>
      </c>
      <c r="E531" s="97">
        <f t="shared" si="199"/>
        <v>14090.8</v>
      </c>
      <c r="F531" s="46">
        <f t="shared" ref="F531:F585" si="200">E531/C531</f>
        <v>1.310004247742788</v>
      </c>
      <c r="G531" s="29">
        <f>SUM(G513:G530)</f>
        <v>0</v>
      </c>
      <c r="H531" s="46" t="e">
        <f t="shared" si="189"/>
        <v>#DIV/0!</v>
      </c>
      <c r="I531" s="29">
        <f t="shared" ref="I531:T531" si="201">SUM(I513:I530)</f>
        <v>0</v>
      </c>
      <c r="J531" s="29">
        <f t="shared" si="201"/>
        <v>0</v>
      </c>
      <c r="K531" s="29">
        <f t="shared" si="201"/>
        <v>0</v>
      </c>
      <c r="L531" s="29">
        <f t="shared" si="201"/>
        <v>0</v>
      </c>
      <c r="M531" s="29">
        <f t="shared" si="201"/>
        <v>0</v>
      </c>
      <c r="N531" s="29">
        <f t="shared" si="201"/>
        <v>0</v>
      </c>
      <c r="O531" s="29">
        <f t="shared" si="201"/>
        <v>0</v>
      </c>
      <c r="P531" s="29">
        <f t="shared" si="201"/>
        <v>0</v>
      </c>
      <c r="Q531" s="29">
        <f t="shared" si="201"/>
        <v>0</v>
      </c>
      <c r="R531" s="29">
        <f t="shared" si="201"/>
        <v>0</v>
      </c>
      <c r="S531" s="29">
        <f t="shared" si="201"/>
        <v>0</v>
      </c>
      <c r="T531" s="29">
        <f t="shared" si="201"/>
        <v>0</v>
      </c>
      <c r="U531" s="47" t="e">
        <f t="shared" ref="U531" si="202">O531/G531*100</f>
        <v>#DIV/0!</v>
      </c>
      <c r="V531" s="109">
        <f>SUM(V513:V530)</f>
        <v>4931.7799999999988</v>
      </c>
      <c r="W531" s="88">
        <f>V531/E531*100</f>
        <v>34.999999999999993</v>
      </c>
      <c r="X531" s="29">
        <f>SUM(X513:X530)</f>
        <v>3018</v>
      </c>
      <c r="Y531" s="88">
        <f t="shared" si="192"/>
        <v>21.418230334686463</v>
      </c>
      <c r="Z531" s="29">
        <f t="shared" ref="Z531:AE531" si="203">SUM(Z513:Z530)</f>
        <v>0</v>
      </c>
      <c r="AA531" s="29">
        <f t="shared" si="203"/>
        <v>0</v>
      </c>
      <c r="AB531" s="29">
        <f t="shared" si="203"/>
        <v>0</v>
      </c>
      <c r="AC531" s="29">
        <f t="shared" si="203"/>
        <v>0</v>
      </c>
      <c r="AD531" s="29">
        <f t="shared" si="203"/>
        <v>0</v>
      </c>
      <c r="AE531" s="29">
        <f t="shared" si="203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>
        <v>44.6</v>
      </c>
      <c r="D533" s="62"/>
      <c r="E533" s="62">
        <v>77</v>
      </c>
      <c r="F533" s="45">
        <f t="shared" ref="F533:F551" si="204">E533/C533</f>
        <v>1.7264573991031389</v>
      </c>
      <c r="G533" s="31"/>
      <c r="H533" s="45" t="e">
        <f t="shared" ref="H533:H551" si="205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206">O533/G533*100</f>
        <v>#DIV/0!</v>
      </c>
      <c r="V533" s="30">
        <f t="shared" ref="V533:V551" si="207">E533*0.35</f>
        <v>26.95</v>
      </c>
      <c r="W533" s="18">
        <f t="shared" ref="W533:W551" si="208">V533/E533*100</f>
        <v>35</v>
      </c>
      <c r="X533" s="19">
        <v>26</v>
      </c>
      <c r="Y533" s="18">
        <f t="shared" ref="Y533:Y552" si="209">X533/E533*100</f>
        <v>33.766233766233768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>
        <v>92.17</v>
      </c>
      <c r="D534" s="62"/>
      <c r="E534" s="62">
        <v>128</v>
      </c>
      <c r="F534" s="45">
        <f t="shared" si="204"/>
        <v>1.3887382011500489</v>
      </c>
      <c r="G534" s="31"/>
      <c r="H534" s="45" t="e">
        <f t="shared" si="205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206"/>
        <v>#DIV/0!</v>
      </c>
      <c r="V534" s="30">
        <f t="shared" si="207"/>
        <v>44.8</v>
      </c>
      <c r="W534" s="18">
        <f t="shared" si="208"/>
        <v>35</v>
      </c>
      <c r="X534" s="19">
        <v>44</v>
      </c>
      <c r="Y534" s="18">
        <f t="shared" si="209"/>
        <v>34.375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>
        <v>150.76</v>
      </c>
      <c r="D535" s="62"/>
      <c r="E535" s="62">
        <v>263</v>
      </c>
      <c r="F535" s="45">
        <f t="shared" si="204"/>
        <v>1.7444945608914832</v>
      </c>
      <c r="G535" s="31"/>
      <c r="H535" s="45" t="e">
        <f t="shared" si="205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206"/>
        <v>#DIV/0!</v>
      </c>
      <c r="V535" s="30">
        <f t="shared" si="207"/>
        <v>92.05</v>
      </c>
      <c r="W535" s="18">
        <f t="shared" si="208"/>
        <v>35</v>
      </c>
      <c r="X535" s="19">
        <v>92</v>
      </c>
      <c r="Y535" s="18">
        <f t="shared" si="209"/>
        <v>34.980988593155892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>
        <v>499</v>
      </c>
      <c r="D536" s="62"/>
      <c r="E536" s="62">
        <v>544</v>
      </c>
      <c r="F536" s="45">
        <f t="shared" si="204"/>
        <v>1.0901803607214429</v>
      </c>
      <c r="G536" s="31"/>
      <c r="H536" s="45" t="e">
        <f t="shared" si="205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206"/>
        <v>#DIV/0!</v>
      </c>
      <c r="V536" s="30">
        <f t="shared" si="207"/>
        <v>190.39999999999998</v>
      </c>
      <c r="W536" s="18">
        <f t="shared" si="208"/>
        <v>35</v>
      </c>
      <c r="X536" s="19">
        <v>190</v>
      </c>
      <c r="Y536" s="18">
        <f t="shared" si="209"/>
        <v>34.92647058823529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>
        <v>73.77</v>
      </c>
      <c r="D537" s="62"/>
      <c r="E537" s="62">
        <v>73</v>
      </c>
      <c r="F537" s="45">
        <f t="shared" si="204"/>
        <v>0.98956215263657321</v>
      </c>
      <c r="G537" s="31"/>
      <c r="H537" s="45" t="e">
        <f t="shared" si="205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206"/>
        <v>#DIV/0!</v>
      </c>
      <c r="V537" s="30">
        <f t="shared" si="207"/>
        <v>25.549999999999997</v>
      </c>
      <c r="W537" s="18">
        <f t="shared" si="208"/>
        <v>35</v>
      </c>
      <c r="X537" s="19">
        <v>25</v>
      </c>
      <c r="Y537" s="18">
        <f t="shared" si="209"/>
        <v>34.246575342465754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>
        <v>49.7</v>
      </c>
      <c r="D538" s="62"/>
      <c r="E538" s="62">
        <v>20</v>
      </c>
      <c r="F538" s="45">
        <f t="shared" si="204"/>
        <v>0.40241448692152915</v>
      </c>
      <c r="G538" s="31"/>
      <c r="H538" s="45" t="e">
        <f t="shared" si="205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206"/>
        <v>#DIV/0!</v>
      </c>
      <c r="V538" s="30">
        <f t="shared" si="207"/>
        <v>7</v>
      </c>
      <c r="W538" s="18">
        <f t="shared" si="208"/>
        <v>35</v>
      </c>
      <c r="X538" s="19">
        <v>7</v>
      </c>
      <c r="Y538" s="18">
        <f t="shared" si="209"/>
        <v>35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764</v>
      </c>
      <c r="C539" s="62">
        <v>250.04</v>
      </c>
      <c r="D539" s="62"/>
      <c r="E539" s="62">
        <v>620</v>
      </c>
      <c r="F539" s="45">
        <f t="shared" si="204"/>
        <v>2.4796032634778435</v>
      </c>
      <c r="G539" s="31"/>
      <c r="H539" s="45" t="e">
        <f t="shared" si="205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206"/>
        <v>#DIV/0!</v>
      </c>
      <c r="V539" s="30">
        <f t="shared" si="207"/>
        <v>217</v>
      </c>
      <c r="W539" s="18">
        <f t="shared" si="208"/>
        <v>35</v>
      </c>
      <c r="X539" s="19">
        <v>217</v>
      </c>
      <c r="Y539" s="18">
        <f t="shared" si="209"/>
        <v>35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765</v>
      </c>
      <c r="C540" s="62">
        <v>743.6</v>
      </c>
      <c r="D540" s="62"/>
      <c r="E540" s="62">
        <v>1676</v>
      </c>
      <c r="F540" s="45">
        <f t="shared" si="204"/>
        <v>2.2538999462076386</v>
      </c>
      <c r="G540" s="31"/>
      <c r="H540" s="45" t="e">
        <f t="shared" si="205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206"/>
        <v>#DIV/0!</v>
      </c>
      <c r="V540" s="30">
        <f t="shared" si="207"/>
        <v>586.59999999999991</v>
      </c>
      <c r="W540" s="18">
        <f t="shared" si="208"/>
        <v>34.999999999999993</v>
      </c>
      <c r="X540" s="19">
        <v>586</v>
      </c>
      <c r="Y540" s="18">
        <f t="shared" si="209"/>
        <v>34.964200477326969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766</v>
      </c>
      <c r="C541" s="62">
        <v>45.64</v>
      </c>
      <c r="D541" s="62"/>
      <c r="E541" s="62">
        <v>65</v>
      </c>
      <c r="F541" s="45">
        <f t="shared" si="204"/>
        <v>1.4241893076248904</v>
      </c>
      <c r="G541" s="31"/>
      <c r="H541" s="45" t="e">
        <f t="shared" si="205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206"/>
        <v>#DIV/0!</v>
      </c>
      <c r="V541" s="30">
        <f t="shared" si="207"/>
        <v>22.75</v>
      </c>
      <c r="W541" s="18">
        <f t="shared" si="208"/>
        <v>35</v>
      </c>
      <c r="X541" s="19">
        <v>22</v>
      </c>
      <c r="Y541" s="18">
        <f t="shared" si="209"/>
        <v>33.846153846153847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>
        <v>24</v>
      </c>
      <c r="D542" s="62"/>
      <c r="E542" s="62">
        <v>9</v>
      </c>
      <c r="F542" s="45">
        <f t="shared" si="204"/>
        <v>0.375</v>
      </c>
      <c r="G542" s="31"/>
      <c r="H542" s="45" t="e">
        <f t="shared" si="205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206"/>
        <v>#DIV/0!</v>
      </c>
      <c r="V542" s="30">
        <f t="shared" si="207"/>
        <v>3.15</v>
      </c>
      <c r="W542" s="18">
        <f t="shared" si="208"/>
        <v>35</v>
      </c>
      <c r="X542" s="19">
        <v>0</v>
      </c>
      <c r="Y542" s="18">
        <f t="shared" si="209"/>
        <v>0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>
        <v>161.72</v>
      </c>
      <c r="D543" s="62"/>
      <c r="E543" s="62">
        <v>219</v>
      </c>
      <c r="F543" s="45">
        <f t="shared" si="204"/>
        <v>1.3541924313628493</v>
      </c>
      <c r="G543" s="31"/>
      <c r="H543" s="45" t="e">
        <f t="shared" si="205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206"/>
        <v>#DIV/0!</v>
      </c>
      <c r="V543" s="30">
        <f t="shared" si="207"/>
        <v>76.649999999999991</v>
      </c>
      <c r="W543" s="18">
        <f t="shared" si="208"/>
        <v>35</v>
      </c>
      <c r="X543" s="19">
        <v>76</v>
      </c>
      <c r="Y543" s="18">
        <f t="shared" si="209"/>
        <v>34.703196347031962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>
        <v>546</v>
      </c>
      <c r="D544" s="62"/>
      <c r="E544" s="62">
        <v>394</v>
      </c>
      <c r="F544" s="45">
        <f t="shared" si="204"/>
        <v>0.7216117216117216</v>
      </c>
      <c r="G544" s="31"/>
      <c r="H544" s="45" t="e">
        <f t="shared" si="205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206"/>
        <v>#DIV/0!</v>
      </c>
      <c r="V544" s="30">
        <f t="shared" si="207"/>
        <v>137.89999999999998</v>
      </c>
      <c r="W544" s="18">
        <f t="shared" si="208"/>
        <v>34.999999999999993</v>
      </c>
      <c r="X544" s="19">
        <v>137</v>
      </c>
      <c r="Y544" s="18">
        <f t="shared" si="209"/>
        <v>34.771573604060912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>
        <v>193.37</v>
      </c>
      <c r="D545" s="62"/>
      <c r="E545" s="62">
        <v>278</v>
      </c>
      <c r="F545" s="45">
        <f t="shared" si="204"/>
        <v>1.4376583751357501</v>
      </c>
      <c r="G545" s="31"/>
      <c r="H545" s="45" t="e">
        <f t="shared" si="205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206"/>
        <v>#DIV/0!</v>
      </c>
      <c r="V545" s="30">
        <f t="shared" si="207"/>
        <v>97.3</v>
      </c>
      <c r="W545" s="18">
        <f t="shared" si="208"/>
        <v>35</v>
      </c>
      <c r="X545" s="19">
        <v>97</v>
      </c>
      <c r="Y545" s="18">
        <f t="shared" si="209"/>
        <v>34.89208633093525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>
        <v>41.832999999999998</v>
      </c>
      <c r="D546" s="62"/>
      <c r="E546" s="62">
        <v>13</v>
      </c>
      <c r="F546" s="45">
        <f t="shared" si="204"/>
        <v>0.31075944828245644</v>
      </c>
      <c r="G546" s="31"/>
      <c r="H546" s="45" t="e">
        <f t="shared" si="205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206"/>
        <v>#DIV/0!</v>
      </c>
      <c r="V546" s="30">
        <f t="shared" si="207"/>
        <v>4.55</v>
      </c>
      <c r="W546" s="18">
        <f t="shared" si="208"/>
        <v>35</v>
      </c>
      <c r="X546" s="19">
        <v>0</v>
      </c>
      <c r="Y546" s="18">
        <f t="shared" si="209"/>
        <v>0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>
        <v>53.516999999999996</v>
      </c>
      <c r="D547" s="62"/>
      <c r="E547" s="62">
        <v>13</v>
      </c>
      <c r="F547" s="45">
        <f t="shared" si="204"/>
        <v>0.24291346674888356</v>
      </c>
      <c r="G547" s="31"/>
      <c r="H547" s="45" t="e">
        <f t="shared" si="205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206"/>
        <v>#DIV/0!</v>
      </c>
      <c r="V547" s="30">
        <f t="shared" si="207"/>
        <v>4.55</v>
      </c>
      <c r="W547" s="18">
        <f t="shared" si="208"/>
        <v>35</v>
      </c>
      <c r="X547" s="19">
        <v>0</v>
      </c>
      <c r="Y547" s="18">
        <f t="shared" si="209"/>
        <v>0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>
        <v>577.04200000000003</v>
      </c>
      <c r="D548" s="62"/>
      <c r="E548" s="62">
        <v>545</v>
      </c>
      <c r="F548" s="45">
        <f t="shared" si="204"/>
        <v>0.9444719795092904</v>
      </c>
      <c r="G548" s="31"/>
      <c r="H548" s="45" t="e">
        <f t="shared" si="205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206"/>
        <v>#DIV/0!</v>
      </c>
      <c r="V548" s="30">
        <f t="shared" si="207"/>
        <v>190.75</v>
      </c>
      <c r="W548" s="18">
        <f t="shared" si="208"/>
        <v>35</v>
      </c>
      <c r="X548" s="19">
        <v>80</v>
      </c>
      <c r="Y548" s="18">
        <f t="shared" si="209"/>
        <v>14.678899082568808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>
        <v>855.93499999999995</v>
      </c>
      <c r="D549" s="62"/>
      <c r="E549" s="62">
        <v>526</v>
      </c>
      <c r="F549" s="45">
        <f t="shared" si="204"/>
        <v>0.61453264558640552</v>
      </c>
      <c r="G549" s="31"/>
      <c r="H549" s="45" t="e">
        <f t="shared" si="205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206"/>
        <v>#DIV/0!</v>
      </c>
      <c r="V549" s="30">
        <f t="shared" si="207"/>
        <v>184.1</v>
      </c>
      <c r="W549" s="18">
        <f t="shared" si="208"/>
        <v>35</v>
      </c>
      <c r="X549" s="19">
        <v>30</v>
      </c>
      <c r="Y549" s="18">
        <f t="shared" si="209"/>
        <v>5.7034220532319395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>
        <v>1325.902</v>
      </c>
      <c r="D550" s="62"/>
      <c r="E550" s="62">
        <v>525</v>
      </c>
      <c r="F550" s="45">
        <f t="shared" si="204"/>
        <v>0.39595686559036791</v>
      </c>
      <c r="G550" s="31"/>
      <c r="H550" s="45" t="e">
        <f t="shared" si="205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206"/>
        <v>#DIV/0!</v>
      </c>
      <c r="V550" s="30">
        <f t="shared" si="207"/>
        <v>183.75</v>
      </c>
      <c r="W550" s="18">
        <f t="shared" si="208"/>
        <v>35</v>
      </c>
      <c r="X550" s="19">
        <v>183</v>
      </c>
      <c r="Y550" s="18">
        <f t="shared" si="209"/>
        <v>34.857142857142861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>
        <v>63.454999999999998</v>
      </c>
      <c r="D551" s="62"/>
      <c r="E551" s="62">
        <v>111</v>
      </c>
      <c r="F551" s="45">
        <f t="shared" si="204"/>
        <v>1.749271137026239</v>
      </c>
      <c r="G551" s="31"/>
      <c r="H551" s="45" t="e">
        <f t="shared" si="205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206"/>
        <v>#DIV/0!</v>
      </c>
      <c r="V551" s="30">
        <f t="shared" si="207"/>
        <v>38.849999999999994</v>
      </c>
      <c r="W551" s="18">
        <f t="shared" si="208"/>
        <v>34.999999999999993</v>
      </c>
      <c r="X551" s="19">
        <v>38</v>
      </c>
      <c r="Y551" s="18">
        <f t="shared" si="209"/>
        <v>34.234234234234236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5792.0540000000001</v>
      </c>
      <c r="D552" s="102">
        <f t="shared" ref="D552:E552" si="210">SUM(D533:D551)</f>
        <v>0</v>
      </c>
      <c r="E552" s="102">
        <f t="shared" si="210"/>
        <v>6099</v>
      </c>
      <c r="F552" s="46">
        <f t="shared" si="200"/>
        <v>1.0529943263650512</v>
      </c>
      <c r="G552" s="29">
        <f>SUM(G533:G551)</f>
        <v>0</v>
      </c>
      <c r="H552" s="46" t="e">
        <f t="shared" si="189"/>
        <v>#DIV/0!</v>
      </c>
      <c r="I552" s="29">
        <f t="shared" ref="I552:T552" si="211">SUM(I533:I551)</f>
        <v>0</v>
      </c>
      <c r="J552" s="29">
        <f t="shared" si="211"/>
        <v>0</v>
      </c>
      <c r="K552" s="29">
        <f t="shared" si="211"/>
        <v>0</v>
      </c>
      <c r="L552" s="29">
        <f t="shared" si="211"/>
        <v>0</v>
      </c>
      <c r="M552" s="29">
        <f t="shared" si="211"/>
        <v>0</v>
      </c>
      <c r="N552" s="29">
        <f t="shared" si="211"/>
        <v>0</v>
      </c>
      <c r="O552" s="29">
        <f t="shared" si="211"/>
        <v>0</v>
      </c>
      <c r="P552" s="29">
        <f t="shared" si="211"/>
        <v>0</v>
      </c>
      <c r="Q552" s="29">
        <f t="shared" si="211"/>
        <v>0</v>
      </c>
      <c r="R552" s="29">
        <f t="shared" si="211"/>
        <v>0</v>
      </c>
      <c r="S552" s="29">
        <f t="shared" si="211"/>
        <v>0</v>
      </c>
      <c r="T552" s="29">
        <f t="shared" si="211"/>
        <v>0</v>
      </c>
      <c r="U552" s="47" t="e">
        <f t="shared" si="206"/>
        <v>#DIV/0!</v>
      </c>
      <c r="V552" s="109">
        <f>SUM(V533:V551)</f>
        <v>2134.65</v>
      </c>
      <c r="W552" s="88">
        <f>V552/E552*100</f>
        <v>35</v>
      </c>
      <c r="X552" s="29">
        <f>SUM(X533:X551)</f>
        <v>1850</v>
      </c>
      <c r="Y552" s="88">
        <f t="shared" si="209"/>
        <v>30.332841449417934</v>
      </c>
      <c r="Z552" s="29">
        <f t="shared" ref="Z552:AE552" si="212">SUM(Z533:Z551)</f>
        <v>0</v>
      </c>
      <c r="AA552" s="29">
        <f t="shared" si="212"/>
        <v>0</v>
      </c>
      <c r="AB552" s="29">
        <f t="shared" si="212"/>
        <v>0</v>
      </c>
      <c r="AC552" s="29">
        <f t="shared" si="212"/>
        <v>0</v>
      </c>
      <c r="AD552" s="29">
        <f t="shared" si="212"/>
        <v>0</v>
      </c>
      <c r="AE552" s="29">
        <f t="shared" si="212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41.900000000000006</v>
      </c>
      <c r="D554" s="62"/>
      <c r="E554" s="27">
        <v>57.963956043956053</v>
      </c>
      <c r="F554" s="45">
        <f>E554/C554</f>
        <v>1.3833879724094522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30">
        <f t="shared" ref="V554:V564" si="213">E554*0.35</f>
        <v>20.287384615384617</v>
      </c>
      <c r="W554" s="18">
        <f>V554/E554*100</f>
        <v>35</v>
      </c>
      <c r="X554" s="19">
        <v>16</v>
      </c>
      <c r="Y554" s="18">
        <f>X554/E554*100</f>
        <v>27.603360936694266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114.8</v>
      </c>
      <c r="D555" s="62"/>
      <c r="E555" s="27">
        <v>190.50671031096559</v>
      </c>
      <c r="F555" s="45">
        <f>E555/C555</f>
        <v>1.6594661176913379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30">
        <f t="shared" si="213"/>
        <v>66.677348608837946</v>
      </c>
      <c r="W555" s="18">
        <f>V555/E555*100</f>
        <v>34.999999999999993</v>
      </c>
      <c r="X555" s="19">
        <v>55</v>
      </c>
      <c r="Y555" s="18">
        <f>X555/E555*100</f>
        <v>28.870374124996999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48.900000000000006</v>
      </c>
      <c r="D556" s="62"/>
      <c r="E556" s="27">
        <v>77.543668202764991</v>
      </c>
      <c r="F556" s="45">
        <f>E556/C556</f>
        <v>1.5857600859461141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30">
        <f t="shared" si="213"/>
        <v>27.140283870967746</v>
      </c>
      <c r="W556" s="18">
        <f>V556/E556*100</f>
        <v>35</v>
      </c>
      <c r="X556" s="19">
        <v>22</v>
      </c>
      <c r="Y556" s="18">
        <f>X556/E556*100</f>
        <v>28.371110768803611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90.03</v>
      </c>
      <c r="D557" s="62"/>
      <c r="E557" s="27">
        <v>141</v>
      </c>
      <c r="F557" s="45">
        <f t="shared" ref="F557:F563" si="214">E557/C557</f>
        <v>1.5661446184605132</v>
      </c>
      <c r="G557" s="31"/>
      <c r="H557" s="45" t="e">
        <f t="shared" ref="H557:H563" si="215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216">O557/G557*100</f>
        <v>#DIV/0!</v>
      </c>
      <c r="V557" s="30">
        <f t="shared" si="213"/>
        <v>49.349999999999994</v>
      </c>
      <c r="W557" s="18">
        <f t="shared" ref="W557:W563" si="217">V557/E557*100</f>
        <v>35</v>
      </c>
      <c r="X557" s="19">
        <v>48</v>
      </c>
      <c r="Y557" s="18">
        <f t="shared" ref="Y557:Y563" si="218">X557/E557*100</f>
        <v>34.042553191489361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141.19999999999999</v>
      </c>
      <c r="D558" s="62"/>
      <c r="E558" s="27">
        <v>361.75850467289717</v>
      </c>
      <c r="F558" s="45">
        <f t="shared" si="214"/>
        <v>2.5620290699213681</v>
      </c>
      <c r="G558" s="31"/>
      <c r="H558" s="45" t="e">
        <f t="shared" si="215"/>
        <v>#DIV/0!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216"/>
        <v>#DIV/0!</v>
      </c>
      <c r="V558" s="30">
        <f t="shared" si="213"/>
        <v>126.615476635514</v>
      </c>
      <c r="W558" s="18">
        <f t="shared" si="217"/>
        <v>35</v>
      </c>
      <c r="X558" s="19">
        <v>120</v>
      </c>
      <c r="Y558" s="18">
        <f t="shared" si="218"/>
        <v>33.171300314972349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123.60299999999999</v>
      </c>
      <c r="D559" s="62"/>
      <c r="E559" s="27">
        <v>145.63117956521737</v>
      </c>
      <c r="F559" s="45">
        <f t="shared" si="214"/>
        <v>1.1782171918579434</v>
      </c>
      <c r="G559" s="31"/>
      <c r="H559" s="45" t="e">
        <f t="shared" si="215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216"/>
        <v>#DIV/0!</v>
      </c>
      <c r="V559" s="30">
        <f t="shared" si="213"/>
        <v>50.970912847826078</v>
      </c>
      <c r="W559" s="18">
        <f t="shared" si="217"/>
        <v>35</v>
      </c>
      <c r="X559" s="19">
        <v>40</v>
      </c>
      <c r="Y559" s="18">
        <f t="shared" si="218"/>
        <v>27.466645617662511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/>
      <c r="E560" s="27">
        <v>678.62708465608455</v>
      </c>
      <c r="F560" s="45">
        <f t="shared" si="214"/>
        <v>1.1419046543564038</v>
      </c>
      <c r="G560" s="31"/>
      <c r="H560" s="45" t="e">
        <f t="shared" si="215"/>
        <v>#DIV/0!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216"/>
        <v>#DIV/0!</v>
      </c>
      <c r="V560" s="30">
        <f t="shared" si="213"/>
        <v>237.51947962962959</v>
      </c>
      <c r="W560" s="18">
        <f t="shared" si="217"/>
        <v>35</v>
      </c>
      <c r="X560" s="19">
        <v>100</v>
      </c>
      <c r="Y560" s="18">
        <f t="shared" si="218"/>
        <v>14.735633496072165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13.658999999999999</v>
      </c>
      <c r="D561" s="62"/>
      <c r="E561" s="27">
        <v>15</v>
      </c>
      <c r="F561" s="45">
        <f t="shared" si="214"/>
        <v>1.0981770261366133</v>
      </c>
      <c r="G561" s="31"/>
      <c r="H561" s="45" t="e">
        <f t="shared" si="215"/>
        <v>#DIV/0!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216"/>
        <v>#DIV/0!</v>
      </c>
      <c r="V561" s="30">
        <f t="shared" si="213"/>
        <v>5.25</v>
      </c>
      <c r="W561" s="18">
        <f t="shared" si="217"/>
        <v>35</v>
      </c>
      <c r="X561" s="19">
        <v>4</v>
      </c>
      <c r="Y561" s="18">
        <f t="shared" si="218"/>
        <v>26.666666666666668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13.767000000000001</v>
      </c>
      <c r="D562" s="62"/>
      <c r="E562" s="27">
        <v>6</v>
      </c>
      <c r="F562" s="45">
        <f t="shared" si="214"/>
        <v>0.43582479843103067</v>
      </c>
      <c r="G562" s="31"/>
      <c r="H562" s="45" t="e">
        <f t="shared" si="215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216"/>
        <v>#DIV/0!</v>
      </c>
      <c r="V562" s="30">
        <f t="shared" si="213"/>
        <v>2.0999999999999996</v>
      </c>
      <c r="W562" s="18">
        <f t="shared" si="217"/>
        <v>34.999999999999993</v>
      </c>
      <c r="X562" s="19">
        <v>2</v>
      </c>
      <c r="Y562" s="18">
        <f t="shared" si="218"/>
        <v>33.333333333333329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31.899000000000001</v>
      </c>
      <c r="D563" s="62"/>
      <c r="E563" s="27">
        <v>46</v>
      </c>
      <c r="F563" s="45">
        <f t="shared" si="214"/>
        <v>1.4420514749678672</v>
      </c>
      <c r="G563" s="31"/>
      <c r="H563" s="45" t="e">
        <f t="shared" si="215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216"/>
        <v>#DIV/0!</v>
      </c>
      <c r="V563" s="30">
        <f t="shared" si="213"/>
        <v>16.099999999999998</v>
      </c>
      <c r="W563" s="18">
        <f t="shared" si="217"/>
        <v>35</v>
      </c>
      <c r="X563" s="19">
        <v>15</v>
      </c>
      <c r="Y563" s="18">
        <f t="shared" si="218"/>
        <v>32.608695652173914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629.51</v>
      </c>
      <c r="D564" s="62"/>
      <c r="E564" s="27">
        <v>645</v>
      </c>
      <c r="F564" s="45">
        <f>E564/C564</f>
        <v>1.024606439929469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30">
        <f t="shared" si="213"/>
        <v>225.74999999999997</v>
      </c>
      <c r="W564" s="18">
        <f>V564/E564*100</f>
        <v>35</v>
      </c>
      <c r="X564" s="19">
        <v>220</v>
      </c>
      <c r="Y564" s="18">
        <f>X564/E564*100</f>
        <v>34.108527131782942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1843.5620000000001</v>
      </c>
      <c r="D565" s="102">
        <f t="shared" ref="D565:E565" si="219">SUM(D554:D564)</f>
        <v>0</v>
      </c>
      <c r="E565" s="97">
        <f t="shared" si="219"/>
        <v>2365.0311034518859</v>
      </c>
      <c r="F565" s="46">
        <f t="shared" si="200"/>
        <v>1.2828595422621456</v>
      </c>
      <c r="G565" s="97">
        <f>SUM(G554:G564)</f>
        <v>0</v>
      </c>
      <c r="H565" s="46" t="e">
        <f t="shared" si="189"/>
        <v>#DIV/0!</v>
      </c>
      <c r="I565" s="97">
        <f t="shared" ref="I565:T565" si="220">SUM(I554:I564)</f>
        <v>0</v>
      </c>
      <c r="J565" s="97">
        <f t="shared" si="220"/>
        <v>0</v>
      </c>
      <c r="K565" s="97">
        <f t="shared" si="220"/>
        <v>0</v>
      </c>
      <c r="L565" s="97">
        <f t="shared" si="220"/>
        <v>0</v>
      </c>
      <c r="M565" s="97">
        <f t="shared" si="220"/>
        <v>0</v>
      </c>
      <c r="N565" s="97">
        <f t="shared" si="220"/>
        <v>0</v>
      </c>
      <c r="O565" s="97">
        <f t="shared" si="220"/>
        <v>0</v>
      </c>
      <c r="P565" s="97">
        <f t="shared" si="220"/>
        <v>0</v>
      </c>
      <c r="Q565" s="97">
        <f t="shared" si="220"/>
        <v>0</v>
      </c>
      <c r="R565" s="97">
        <f t="shared" si="220"/>
        <v>0</v>
      </c>
      <c r="S565" s="97">
        <f t="shared" si="220"/>
        <v>0</v>
      </c>
      <c r="T565" s="97">
        <f t="shared" si="220"/>
        <v>0</v>
      </c>
      <c r="U565" s="97" t="e">
        <f>SUM(U554:U564)</f>
        <v>#DIV/0!</v>
      </c>
      <c r="V565" s="109">
        <f>SUM(V554:V564)</f>
        <v>827.76088620815995</v>
      </c>
      <c r="W565" s="88">
        <f>V565/E565*100</f>
        <v>35</v>
      </c>
      <c r="X565" s="97">
        <f>SUM(X554:X564)</f>
        <v>642</v>
      </c>
      <c r="Y565" s="88">
        <f t="shared" ref="Y565:Y620" si="221">X565/E565*100</f>
        <v>27.145520372352294</v>
      </c>
      <c r="Z565" s="97">
        <f t="shared" ref="Z565:AE565" si="222">SUM(Z554:Z564)</f>
        <v>0</v>
      </c>
      <c r="AA565" s="97">
        <f t="shared" si="222"/>
        <v>0</v>
      </c>
      <c r="AB565" s="97">
        <f t="shared" si="222"/>
        <v>0</v>
      </c>
      <c r="AC565" s="97">
        <f t="shared" si="222"/>
        <v>0</v>
      </c>
      <c r="AD565" s="97">
        <f t="shared" si="222"/>
        <v>0</v>
      </c>
      <c r="AE565" s="97">
        <f t="shared" si="222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110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632.11900000000003</v>
      </c>
      <c r="D567" s="62"/>
      <c r="E567" s="62">
        <v>632</v>
      </c>
      <c r="F567" s="45">
        <f t="shared" ref="F567:F584" si="223">E567/C567</f>
        <v>0.99981174430763819</v>
      </c>
      <c r="G567" s="31"/>
      <c r="H567" s="45" t="e">
        <f t="shared" ref="H567:H620" si="224">G567/D567*100</f>
        <v>#DIV/0!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225">O567/G567*100</f>
        <v>#DIV/0!</v>
      </c>
      <c r="V567" s="30">
        <f t="shared" ref="V567:V584" si="226">E567*0.35</f>
        <v>221.2</v>
      </c>
      <c r="W567" s="18">
        <f t="shared" ref="W567:W584" si="227">V567/E567*100</f>
        <v>35</v>
      </c>
      <c r="X567" s="19">
        <v>220</v>
      </c>
      <c r="Y567" s="18">
        <f t="shared" ref="Y567:Y584" si="228">X567/E567*100</f>
        <v>34.810126582278485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/>
      <c r="E568" s="19">
        <v>819</v>
      </c>
      <c r="F568" s="45">
        <f t="shared" si="223"/>
        <v>3.3648315529991781</v>
      </c>
      <c r="G568" s="31"/>
      <c r="H568" s="45" t="e">
        <f t="shared" si="224"/>
        <v>#DIV/0!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225"/>
        <v>#DIV/0!</v>
      </c>
      <c r="V568" s="30">
        <f t="shared" si="226"/>
        <v>286.64999999999998</v>
      </c>
      <c r="W568" s="18">
        <f t="shared" si="227"/>
        <v>35</v>
      </c>
      <c r="X568" s="19">
        <v>283</v>
      </c>
      <c r="Y568" s="18">
        <f t="shared" si="228"/>
        <v>34.554334554334552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/>
      <c r="E569" s="27">
        <v>1144.3</v>
      </c>
      <c r="F569" s="45">
        <f t="shared" si="223"/>
        <v>1.6574449594438008</v>
      </c>
      <c r="G569" s="31"/>
      <c r="H569" s="45" t="e">
        <f t="shared" si="224"/>
        <v>#DIV/0!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225"/>
        <v>#DIV/0!</v>
      </c>
      <c r="V569" s="30">
        <f t="shared" si="226"/>
        <v>400.50499999999994</v>
      </c>
      <c r="W569" s="18">
        <f t="shared" si="227"/>
        <v>35</v>
      </c>
      <c r="X569" s="19">
        <v>400</v>
      </c>
      <c r="Y569" s="18">
        <f t="shared" si="228"/>
        <v>34.955868216376821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/>
      <c r="E570" s="27">
        <v>500.6</v>
      </c>
      <c r="F570" s="45">
        <f t="shared" si="223"/>
        <v>0.67266863746304761</v>
      </c>
      <c r="G570" s="31"/>
      <c r="H570" s="45" t="e">
        <f t="shared" si="224"/>
        <v>#DIV/0!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225"/>
        <v>#DIV/0!</v>
      </c>
      <c r="V570" s="30">
        <f t="shared" si="226"/>
        <v>175.21</v>
      </c>
      <c r="W570" s="18">
        <f t="shared" si="227"/>
        <v>35</v>
      </c>
      <c r="X570" s="19">
        <v>175</v>
      </c>
      <c r="Y570" s="18">
        <f t="shared" si="228"/>
        <v>34.958050339592489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235.09999999999997</v>
      </c>
      <c r="D571" s="19"/>
      <c r="E571" s="19">
        <v>330</v>
      </c>
      <c r="F571" s="45">
        <f t="shared" si="223"/>
        <v>1.4036580178647386</v>
      </c>
      <c r="G571" s="31"/>
      <c r="H571" s="45" t="e">
        <f t="shared" si="224"/>
        <v>#DIV/0!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225"/>
        <v>#DIV/0!</v>
      </c>
      <c r="V571" s="30">
        <f t="shared" si="226"/>
        <v>115.49999999999999</v>
      </c>
      <c r="W571" s="18">
        <f t="shared" si="227"/>
        <v>35</v>
      </c>
      <c r="X571" s="19">
        <v>115</v>
      </c>
      <c r="Y571" s="18">
        <f t="shared" si="228"/>
        <v>34.848484848484851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>
        <v>0</v>
      </c>
      <c r="F572" s="45" t="e">
        <f t="shared" si="223"/>
        <v>#DIV/0!</v>
      </c>
      <c r="G572" s="31"/>
      <c r="H572" s="45" t="e">
        <f t="shared" si="224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225"/>
        <v>#DIV/0!</v>
      </c>
      <c r="V572" s="30">
        <f t="shared" si="226"/>
        <v>0</v>
      </c>
      <c r="W572" s="18" t="e">
        <f t="shared" si="227"/>
        <v>#DIV/0!</v>
      </c>
      <c r="X572" s="19">
        <v>0</v>
      </c>
      <c r="Y572" s="18" t="e">
        <f t="shared" si="228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2895.17</v>
      </c>
      <c r="D573" s="19"/>
      <c r="E573" s="19">
        <v>1023</v>
      </c>
      <c r="F573" s="45">
        <f t="shared" si="223"/>
        <v>0.35334712642090099</v>
      </c>
      <c r="G573" s="31"/>
      <c r="H573" s="45" t="e">
        <f t="shared" si="224"/>
        <v>#DIV/0!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225"/>
        <v>#DIV/0!</v>
      </c>
      <c r="V573" s="30">
        <f t="shared" si="226"/>
        <v>358.04999999999995</v>
      </c>
      <c r="W573" s="18">
        <f t="shared" si="227"/>
        <v>35</v>
      </c>
      <c r="X573" s="19">
        <v>320</v>
      </c>
      <c r="Y573" s="18">
        <f t="shared" si="228"/>
        <v>31.280547409579668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75.046999999999997</v>
      </c>
      <c r="D574" s="19"/>
      <c r="E574" s="19">
        <v>292</v>
      </c>
      <c r="F574" s="45">
        <f t="shared" si="223"/>
        <v>3.8908950391088255</v>
      </c>
      <c r="G574" s="31"/>
      <c r="H574" s="45" t="e">
        <f t="shared" si="224"/>
        <v>#DIV/0!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225"/>
        <v>#DIV/0!</v>
      </c>
      <c r="V574" s="30">
        <f t="shared" si="226"/>
        <v>102.19999999999999</v>
      </c>
      <c r="W574" s="18">
        <f t="shared" si="227"/>
        <v>35</v>
      </c>
      <c r="X574" s="19">
        <v>102</v>
      </c>
      <c r="Y574" s="18">
        <f t="shared" si="228"/>
        <v>34.93150684931507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/>
      <c r="E575" s="19">
        <v>86</v>
      </c>
      <c r="F575" s="45">
        <f t="shared" si="223"/>
        <v>0.31548518686994675</v>
      </c>
      <c r="G575" s="31"/>
      <c r="H575" s="45" t="e">
        <f t="shared" si="224"/>
        <v>#DIV/0!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225"/>
        <v>#DIV/0!</v>
      </c>
      <c r="V575" s="30">
        <f t="shared" si="226"/>
        <v>30.099999999999998</v>
      </c>
      <c r="W575" s="18">
        <f t="shared" si="227"/>
        <v>35</v>
      </c>
      <c r="X575" s="19">
        <v>20</v>
      </c>
      <c r="Y575" s="18">
        <f t="shared" si="228"/>
        <v>23.255813953488371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/>
      <c r="E576" s="19">
        <v>163</v>
      </c>
      <c r="F576" s="45">
        <f t="shared" si="223"/>
        <v>0.17184014438789064</v>
      </c>
      <c r="G576" s="31"/>
      <c r="H576" s="45" t="e">
        <f t="shared" si="224"/>
        <v>#DIV/0!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225"/>
        <v>#DIV/0!</v>
      </c>
      <c r="V576" s="30">
        <f t="shared" si="226"/>
        <v>57.05</v>
      </c>
      <c r="W576" s="18">
        <f t="shared" si="227"/>
        <v>35</v>
      </c>
      <c r="X576" s="19">
        <v>30</v>
      </c>
      <c r="Y576" s="18">
        <f t="shared" si="228"/>
        <v>18.404907975460123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66.599999999999994</v>
      </c>
      <c r="D577" s="19"/>
      <c r="E577" s="19">
        <v>15</v>
      </c>
      <c r="F577" s="45">
        <f t="shared" si="223"/>
        <v>0.22522522522522526</v>
      </c>
      <c r="G577" s="31"/>
      <c r="H577" s="45" t="e">
        <f t="shared" si="224"/>
        <v>#DIV/0!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225"/>
        <v>#DIV/0!</v>
      </c>
      <c r="V577" s="30">
        <f t="shared" si="226"/>
        <v>5.25</v>
      </c>
      <c r="W577" s="18">
        <f t="shared" si="227"/>
        <v>35</v>
      </c>
      <c r="X577" s="19">
        <v>0</v>
      </c>
      <c r="Y577" s="18">
        <f t="shared" si="228"/>
        <v>0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3047.4749999999999</v>
      </c>
      <c r="D578" s="19"/>
      <c r="E578" s="19">
        <v>585</v>
      </c>
      <c r="F578" s="45">
        <f t="shared" si="223"/>
        <v>0.19196219821327493</v>
      </c>
      <c r="G578" s="31"/>
      <c r="H578" s="45" t="e">
        <f t="shared" si="224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225"/>
        <v>#DIV/0!</v>
      </c>
      <c r="V578" s="30">
        <f t="shared" si="226"/>
        <v>204.75</v>
      </c>
      <c r="W578" s="18">
        <f t="shared" si="227"/>
        <v>35</v>
      </c>
      <c r="X578" s="19">
        <v>0</v>
      </c>
      <c r="Y578" s="18">
        <f t="shared" si="228"/>
        <v>0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0</v>
      </c>
      <c r="D579" s="19"/>
      <c r="E579" s="19">
        <v>0</v>
      </c>
      <c r="F579" s="45" t="e">
        <f t="shared" si="223"/>
        <v>#DIV/0!</v>
      </c>
      <c r="G579" s="31"/>
      <c r="H579" s="45" t="e">
        <f t="shared" si="224"/>
        <v>#DIV/0!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225"/>
        <v>#DIV/0!</v>
      </c>
      <c r="V579" s="30">
        <f t="shared" si="226"/>
        <v>0</v>
      </c>
      <c r="W579" s="18" t="e">
        <f t="shared" si="227"/>
        <v>#DIV/0!</v>
      </c>
      <c r="X579" s="19">
        <v>0</v>
      </c>
      <c r="Y579" s="18" t="e">
        <f t="shared" si="228"/>
        <v>#DIV/0!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1390.2</v>
      </c>
      <c r="D580" s="19"/>
      <c r="E580" s="19">
        <v>667</v>
      </c>
      <c r="F580" s="45">
        <f t="shared" si="223"/>
        <v>0.47978708099554018</v>
      </c>
      <c r="G580" s="31"/>
      <c r="H580" s="45" t="e">
        <f t="shared" si="224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225"/>
        <v>#DIV/0!</v>
      </c>
      <c r="V580" s="30">
        <f t="shared" si="226"/>
        <v>233.45</v>
      </c>
      <c r="W580" s="18">
        <f t="shared" si="227"/>
        <v>35</v>
      </c>
      <c r="X580" s="19">
        <v>233</v>
      </c>
      <c r="Y580" s="18">
        <f t="shared" si="228"/>
        <v>34.932533733133432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0</v>
      </c>
      <c r="D581" s="19"/>
      <c r="E581" s="19">
        <v>0</v>
      </c>
      <c r="F581" s="45" t="e">
        <f t="shared" si="223"/>
        <v>#DIV/0!</v>
      </c>
      <c r="G581" s="31"/>
      <c r="H581" s="45" t="e">
        <f t="shared" si="224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225"/>
        <v>#DIV/0!</v>
      </c>
      <c r="V581" s="30">
        <f t="shared" si="226"/>
        <v>0</v>
      </c>
      <c r="W581" s="18" t="e">
        <f t="shared" si="227"/>
        <v>#DIV/0!</v>
      </c>
      <c r="X581" s="19">
        <v>0</v>
      </c>
      <c r="Y581" s="18" t="e">
        <f t="shared" si="228"/>
        <v>#DIV/0!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1506</v>
      </c>
      <c r="D582" s="19"/>
      <c r="E582" s="19">
        <v>716</v>
      </c>
      <c r="F582" s="45">
        <f t="shared" si="223"/>
        <v>0.47543160690571051</v>
      </c>
      <c r="G582" s="31"/>
      <c r="H582" s="45" t="e">
        <f t="shared" si="224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225"/>
        <v>#DIV/0!</v>
      </c>
      <c r="V582" s="30">
        <f t="shared" si="226"/>
        <v>250.6</v>
      </c>
      <c r="W582" s="18">
        <f t="shared" si="227"/>
        <v>35</v>
      </c>
      <c r="X582" s="19">
        <v>250</v>
      </c>
      <c r="Y582" s="18">
        <f t="shared" si="228"/>
        <v>34.916201117318437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0</v>
      </c>
      <c r="D583" s="19"/>
      <c r="E583" s="19">
        <v>0</v>
      </c>
      <c r="F583" s="45" t="e">
        <f t="shared" si="223"/>
        <v>#DIV/0!</v>
      </c>
      <c r="G583" s="31"/>
      <c r="H583" s="45" t="e">
        <f t="shared" si="224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225"/>
        <v>#DIV/0!</v>
      </c>
      <c r="V583" s="30">
        <f t="shared" si="226"/>
        <v>0</v>
      </c>
      <c r="W583" s="18" t="e">
        <f t="shared" si="227"/>
        <v>#DIV/0!</v>
      </c>
      <c r="X583" s="19">
        <v>0</v>
      </c>
      <c r="Y583" s="18" t="e">
        <f t="shared" si="228"/>
        <v>#DIV/0!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>
        <v>1358</v>
      </c>
      <c r="F584" s="45">
        <f t="shared" si="223"/>
        <v>1.2862284523584013</v>
      </c>
      <c r="G584" s="31"/>
      <c r="H584" s="45" t="e">
        <f t="shared" si="224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225"/>
        <v>#DIV/0!</v>
      </c>
      <c r="V584" s="30">
        <f t="shared" si="226"/>
        <v>475.29999999999995</v>
      </c>
      <c r="W584" s="18">
        <f t="shared" si="227"/>
        <v>35</v>
      </c>
      <c r="X584" s="19">
        <v>475</v>
      </c>
      <c r="Y584" s="18">
        <f t="shared" si="228"/>
        <v>34.977908689248892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13802.663</v>
      </c>
      <c r="D585" s="29">
        <f t="shared" ref="D585:E585" si="229">SUM(D567:D584)</f>
        <v>0</v>
      </c>
      <c r="E585" s="97">
        <f t="shared" si="229"/>
        <v>8330.9</v>
      </c>
      <c r="F585" s="46">
        <f t="shared" si="200"/>
        <v>0.60357193390869568</v>
      </c>
      <c r="G585" s="29">
        <f>SUM(G567:G584)</f>
        <v>0</v>
      </c>
      <c r="H585" s="46" t="e">
        <f t="shared" si="224"/>
        <v>#DIV/0!</v>
      </c>
      <c r="I585" s="29">
        <f t="shared" ref="I585:T585" si="230">SUM(I567:I584)</f>
        <v>0</v>
      </c>
      <c r="J585" s="29">
        <f t="shared" si="230"/>
        <v>0</v>
      </c>
      <c r="K585" s="29">
        <f t="shared" si="230"/>
        <v>0</v>
      </c>
      <c r="L585" s="29">
        <f t="shared" si="230"/>
        <v>0</v>
      </c>
      <c r="M585" s="29">
        <f t="shared" si="230"/>
        <v>0</v>
      </c>
      <c r="N585" s="29">
        <f t="shared" si="230"/>
        <v>0</v>
      </c>
      <c r="O585" s="29">
        <f t="shared" si="230"/>
        <v>0</v>
      </c>
      <c r="P585" s="29">
        <f t="shared" si="230"/>
        <v>0</v>
      </c>
      <c r="Q585" s="29">
        <f t="shared" si="230"/>
        <v>0</v>
      </c>
      <c r="R585" s="29">
        <f t="shared" si="230"/>
        <v>0</v>
      </c>
      <c r="S585" s="29">
        <f t="shared" si="230"/>
        <v>0</v>
      </c>
      <c r="T585" s="29">
        <f t="shared" si="230"/>
        <v>0</v>
      </c>
      <c r="U585" s="47" t="e">
        <f t="shared" si="206"/>
        <v>#DIV/0!</v>
      </c>
      <c r="V585" s="109">
        <f>SUM(V567:V584)</f>
        <v>2915.8149999999996</v>
      </c>
      <c r="W585" s="88">
        <f>V585/E585*100</f>
        <v>35</v>
      </c>
      <c r="X585" s="29">
        <f>SUM(X567:X584)</f>
        <v>2623</v>
      </c>
      <c r="Y585" s="88">
        <f t="shared" si="221"/>
        <v>31.485193676553553</v>
      </c>
      <c r="Z585" s="29">
        <f t="shared" ref="Z585:AE585" si="231">SUM(Z567:Z584)</f>
        <v>0</v>
      </c>
      <c r="AA585" s="29">
        <f t="shared" si="231"/>
        <v>0</v>
      </c>
      <c r="AB585" s="29">
        <f t="shared" si="231"/>
        <v>0</v>
      </c>
      <c r="AC585" s="29">
        <f t="shared" si="231"/>
        <v>0</v>
      </c>
      <c r="AD585" s="29">
        <f t="shared" si="231"/>
        <v>0</v>
      </c>
      <c r="AE585" s="29">
        <f t="shared" si="231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110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138</v>
      </c>
      <c r="D587" s="19"/>
      <c r="E587" s="19">
        <v>39</v>
      </c>
      <c r="F587" s="45">
        <f>E587/C587</f>
        <v>0.28260869565217389</v>
      </c>
      <c r="G587" s="31"/>
      <c r="H587" s="45" t="e">
        <f>G587/D587*100</f>
        <v>#DIV/0!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30">
        <f t="shared" ref="V587:V592" si="232">E587*0.35</f>
        <v>13.649999999999999</v>
      </c>
      <c r="W587" s="18">
        <f>V587/E587*100</f>
        <v>35</v>
      </c>
      <c r="X587" s="19">
        <v>10</v>
      </c>
      <c r="Y587" s="18">
        <f>X587/E587*100</f>
        <v>25.641025641025639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137.904</v>
      </c>
      <c r="D588" s="19"/>
      <c r="E588" s="19">
        <v>78</v>
      </c>
      <c r="F588" s="45">
        <f>E588/C588</f>
        <v>0.56561085972850678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30">
        <f t="shared" si="232"/>
        <v>27.299999999999997</v>
      </c>
      <c r="W588" s="18">
        <f>V588/E588*100</f>
        <v>35</v>
      </c>
      <c r="X588" s="19">
        <v>15</v>
      </c>
      <c r="Y588" s="18">
        <f>X588/E588*100</f>
        <v>19.230769230769234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241.73000000000002</v>
      </c>
      <c r="D589" s="19"/>
      <c r="E589" s="19">
        <v>163</v>
      </c>
      <c r="F589" s="45">
        <f>E589/C589</f>
        <v>0.67430604393331395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30">
        <f t="shared" si="232"/>
        <v>57.05</v>
      </c>
      <c r="W589" s="18">
        <f>V589/E589*100</f>
        <v>35</v>
      </c>
      <c r="X589" s="19">
        <v>48</v>
      </c>
      <c r="Y589" s="18">
        <f>X589/E589*100</f>
        <v>29.447852760736197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557.79999999999995</v>
      </c>
      <c r="D590" s="19"/>
      <c r="E590" s="19">
        <v>275</v>
      </c>
      <c r="F590" s="45">
        <f t="shared" ref="F590:F620" si="233">E590/C590</f>
        <v>0.4930082466833991</v>
      </c>
      <c r="G590" s="31"/>
      <c r="H590" s="45" t="e">
        <f t="shared" ref="H590:H592" si="234">G590/D590*100</f>
        <v>#DIV/0!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35">O590/G590*100</f>
        <v>#DIV/0!</v>
      </c>
      <c r="V590" s="30">
        <f t="shared" si="232"/>
        <v>96.25</v>
      </c>
      <c r="W590" s="18">
        <f t="shared" ref="W590:W592" si="236">V590/E590*100</f>
        <v>35</v>
      </c>
      <c r="X590" s="19">
        <v>90</v>
      </c>
      <c r="Y590" s="18">
        <f t="shared" ref="Y590:Y592" si="237">X590/E590*100</f>
        <v>32.727272727272727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509.72200000000004</v>
      </c>
      <c r="D591" s="19"/>
      <c r="E591" s="19">
        <v>280</v>
      </c>
      <c r="F591" s="45">
        <f t="shared" si="233"/>
        <v>0.54931904057505854</v>
      </c>
      <c r="G591" s="31"/>
      <c r="H591" s="45" t="e">
        <f t="shared" si="23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35"/>
        <v>#DIV/0!</v>
      </c>
      <c r="V591" s="30">
        <f t="shared" si="232"/>
        <v>98</v>
      </c>
      <c r="W591" s="18">
        <f t="shared" si="236"/>
        <v>35</v>
      </c>
      <c r="X591" s="19">
        <v>98</v>
      </c>
      <c r="Y591" s="18">
        <f t="shared" si="237"/>
        <v>35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303.06</v>
      </c>
      <c r="D592" s="19"/>
      <c r="E592" s="19">
        <v>141</v>
      </c>
      <c r="F592" s="45">
        <f t="shared" si="233"/>
        <v>0.46525440506830329</v>
      </c>
      <c r="G592" s="31"/>
      <c r="H592" s="45" t="e">
        <f t="shared" si="234"/>
        <v>#DIV/0!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35"/>
        <v>#DIV/0!</v>
      </c>
      <c r="V592" s="30">
        <f t="shared" si="232"/>
        <v>49.349999999999994</v>
      </c>
      <c r="W592" s="18">
        <f t="shared" si="236"/>
        <v>35</v>
      </c>
      <c r="X592" s="19">
        <v>49</v>
      </c>
      <c r="Y592" s="18">
        <f t="shared" si="237"/>
        <v>34.751773049645394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1888.2159999999999</v>
      </c>
      <c r="D593" s="29">
        <f t="shared" ref="D593:E593" si="238">SUM(D587:D592)</f>
        <v>0</v>
      </c>
      <c r="E593" s="29">
        <f t="shared" si="238"/>
        <v>976</v>
      </c>
      <c r="F593" s="46">
        <f t="shared" si="233"/>
        <v>0.5168900168201096</v>
      </c>
      <c r="G593" s="29">
        <f>SUM(G587:G592)</f>
        <v>0</v>
      </c>
      <c r="H593" s="46" t="e">
        <f t="shared" si="224"/>
        <v>#DIV/0!</v>
      </c>
      <c r="I593" s="29">
        <f t="shared" ref="I593:T593" si="239">SUM(I587:I592)</f>
        <v>0</v>
      </c>
      <c r="J593" s="29">
        <f t="shared" si="239"/>
        <v>0</v>
      </c>
      <c r="K593" s="29">
        <f t="shared" si="239"/>
        <v>0</v>
      </c>
      <c r="L593" s="29">
        <f t="shared" si="239"/>
        <v>0</v>
      </c>
      <c r="M593" s="29">
        <f t="shared" si="239"/>
        <v>0</v>
      </c>
      <c r="N593" s="29">
        <f t="shared" si="239"/>
        <v>0</v>
      </c>
      <c r="O593" s="29">
        <f t="shared" si="239"/>
        <v>0</v>
      </c>
      <c r="P593" s="29">
        <f t="shared" si="239"/>
        <v>0</v>
      </c>
      <c r="Q593" s="29">
        <f t="shared" si="239"/>
        <v>0</v>
      </c>
      <c r="R593" s="29">
        <f t="shared" si="239"/>
        <v>0</v>
      </c>
      <c r="S593" s="29">
        <f t="shared" si="239"/>
        <v>0</v>
      </c>
      <c r="T593" s="29">
        <f t="shared" si="239"/>
        <v>0</v>
      </c>
      <c r="U593" s="47" t="e">
        <f t="shared" si="206"/>
        <v>#DIV/0!</v>
      </c>
      <c r="V593" s="109">
        <f>SUM(V587:V592)</f>
        <v>341.6</v>
      </c>
      <c r="W593" s="88">
        <f>V593/E593*100</f>
        <v>35</v>
      </c>
      <c r="X593" s="29">
        <f>SUM(X587:X592)</f>
        <v>310</v>
      </c>
      <c r="Y593" s="88">
        <f t="shared" si="221"/>
        <v>31.762295081967213</v>
      </c>
      <c r="Z593" s="29">
        <f t="shared" ref="Z593:AE593" si="240">SUM(Z587:Z592)</f>
        <v>0</v>
      </c>
      <c r="AA593" s="29">
        <f t="shared" si="240"/>
        <v>0</v>
      </c>
      <c r="AB593" s="29">
        <f t="shared" si="240"/>
        <v>0</v>
      </c>
      <c r="AC593" s="29">
        <f t="shared" si="240"/>
        <v>0</v>
      </c>
      <c r="AD593" s="29">
        <f t="shared" si="240"/>
        <v>0</v>
      </c>
      <c r="AE593" s="29">
        <f t="shared" si="24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59</v>
      </c>
      <c r="D595" s="19"/>
      <c r="E595" s="19">
        <v>143</v>
      </c>
      <c r="F595" s="45">
        <f t="shared" ref="F595:F618" si="241">E595/C595</f>
        <v>2.4237288135593222</v>
      </c>
      <c r="G595" s="31"/>
      <c r="H595" s="45" t="e">
        <f t="shared" ref="H595:H617" si="24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30">
        <f t="shared" ref="V595:V619" si="243">E595*0.35</f>
        <v>50.05</v>
      </c>
      <c r="W595" s="18">
        <f t="shared" ref="W595:W619" si="244">V595/E595*100</f>
        <v>35</v>
      </c>
      <c r="X595" s="19">
        <v>50</v>
      </c>
      <c r="Y595" s="18">
        <f t="shared" ref="Y595:Y618" si="245">X595/E595*100</f>
        <v>34.965034965034967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>
        <v>0</v>
      </c>
      <c r="F596" s="45" t="e">
        <f t="shared" si="241"/>
        <v>#DIV/0!</v>
      </c>
      <c r="G596" s="31"/>
      <c r="H596" s="45" t="e">
        <f t="shared" si="24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30">
        <f t="shared" si="243"/>
        <v>0</v>
      </c>
      <c r="W596" s="18" t="e">
        <f t="shared" si="244"/>
        <v>#DIV/0!</v>
      </c>
      <c r="X596" s="19">
        <v>0</v>
      </c>
      <c r="Y596" s="18" t="e">
        <f t="shared" si="245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>
        <v>0</v>
      </c>
      <c r="F597" s="45" t="e">
        <f t="shared" si="241"/>
        <v>#DIV/0!</v>
      </c>
      <c r="G597" s="31"/>
      <c r="H597" s="45" t="e">
        <f t="shared" si="24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46">O597/G597*100</f>
        <v>#DIV/0!</v>
      </c>
      <c r="V597" s="30">
        <f t="shared" si="243"/>
        <v>0</v>
      </c>
      <c r="W597" s="18" t="e">
        <f t="shared" si="244"/>
        <v>#DIV/0!</v>
      </c>
      <c r="X597" s="19">
        <v>0</v>
      </c>
      <c r="Y597" s="18" t="e">
        <f t="shared" si="245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/>
      <c r="E598" s="19">
        <v>77</v>
      </c>
      <c r="F598" s="45">
        <f t="shared" si="241"/>
        <v>1.0658914728682172</v>
      </c>
      <c r="G598" s="31"/>
      <c r="H598" s="45" t="e">
        <f t="shared" si="242"/>
        <v>#DIV/0!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46"/>
        <v>#DIV/0!</v>
      </c>
      <c r="V598" s="30">
        <f t="shared" si="243"/>
        <v>26.95</v>
      </c>
      <c r="W598" s="18">
        <f t="shared" si="244"/>
        <v>35</v>
      </c>
      <c r="X598" s="19">
        <v>26</v>
      </c>
      <c r="Y598" s="18">
        <f t="shared" si="245"/>
        <v>33.766233766233768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976.43000000000006</v>
      </c>
      <c r="D599" s="19"/>
      <c r="E599" s="19">
        <v>1895</v>
      </c>
      <c r="F599" s="45">
        <f t="shared" si="241"/>
        <v>1.9407433200536648</v>
      </c>
      <c r="G599" s="31"/>
      <c r="H599" s="45" t="e">
        <f t="shared" si="242"/>
        <v>#DIV/0!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46"/>
        <v>#DIV/0!</v>
      </c>
      <c r="V599" s="30">
        <f t="shared" si="243"/>
        <v>663.25</v>
      </c>
      <c r="W599" s="18">
        <f t="shared" si="244"/>
        <v>35</v>
      </c>
      <c r="X599" s="19">
        <v>600</v>
      </c>
      <c r="Y599" s="18">
        <f t="shared" si="245"/>
        <v>31.662269129287601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50.38</v>
      </c>
      <c r="D600" s="19"/>
      <c r="E600" s="19">
        <v>143</v>
      </c>
      <c r="F600" s="45">
        <f t="shared" si="241"/>
        <v>2.838427947598253</v>
      </c>
      <c r="G600" s="31"/>
      <c r="H600" s="45" t="e">
        <f t="shared" si="24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46"/>
        <v>#DIV/0!</v>
      </c>
      <c r="V600" s="30">
        <f t="shared" si="243"/>
        <v>50.05</v>
      </c>
      <c r="W600" s="18">
        <f t="shared" si="244"/>
        <v>35</v>
      </c>
      <c r="X600" s="19">
        <v>50</v>
      </c>
      <c r="Y600" s="18">
        <f t="shared" si="245"/>
        <v>34.965034965034967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200</v>
      </c>
      <c r="D601" s="19"/>
      <c r="E601" s="19">
        <v>311</v>
      </c>
      <c r="F601" s="45">
        <f t="shared" si="241"/>
        <v>1.5549999999999999</v>
      </c>
      <c r="G601" s="31"/>
      <c r="H601" s="45" t="e">
        <f t="shared" si="242"/>
        <v>#DIV/0!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46"/>
        <v>#DIV/0!</v>
      </c>
      <c r="V601" s="30">
        <f t="shared" si="243"/>
        <v>108.85</v>
      </c>
      <c r="W601" s="18">
        <f t="shared" si="244"/>
        <v>35</v>
      </c>
      <c r="X601" s="19">
        <v>108</v>
      </c>
      <c r="Y601" s="18">
        <f t="shared" si="245"/>
        <v>34.726688102893895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351.06</v>
      </c>
      <c r="D602" s="19"/>
      <c r="E602" s="19">
        <v>525</v>
      </c>
      <c r="F602" s="45">
        <f t="shared" si="241"/>
        <v>1.4954708596821056</v>
      </c>
      <c r="G602" s="31"/>
      <c r="H602" s="45" t="e">
        <f t="shared" si="242"/>
        <v>#DIV/0!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46"/>
        <v>#DIV/0!</v>
      </c>
      <c r="V602" s="30">
        <f t="shared" si="243"/>
        <v>183.75</v>
      </c>
      <c r="W602" s="18">
        <f t="shared" si="244"/>
        <v>35</v>
      </c>
      <c r="X602" s="19">
        <v>183</v>
      </c>
      <c r="Y602" s="18">
        <f t="shared" si="245"/>
        <v>34.857142857142861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473.3</v>
      </c>
      <c r="D603" s="19"/>
      <c r="E603" s="19">
        <v>1137</v>
      </c>
      <c r="F603" s="45">
        <f t="shared" si="241"/>
        <v>2.4022818508345658</v>
      </c>
      <c r="G603" s="31"/>
      <c r="H603" s="45" t="e">
        <f t="shared" si="242"/>
        <v>#DIV/0!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46"/>
        <v>#DIV/0!</v>
      </c>
      <c r="V603" s="30">
        <f t="shared" si="243"/>
        <v>397.95</v>
      </c>
      <c r="W603" s="18">
        <f t="shared" si="244"/>
        <v>35</v>
      </c>
      <c r="X603" s="19">
        <v>397</v>
      </c>
      <c r="Y603" s="18">
        <f t="shared" si="245"/>
        <v>34.91644678979771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125</v>
      </c>
      <c r="D604" s="19"/>
      <c r="E604" s="19">
        <v>107</v>
      </c>
      <c r="F604" s="45">
        <f t="shared" si="241"/>
        <v>0.85599999999999998</v>
      </c>
      <c r="G604" s="31"/>
      <c r="H604" s="45" t="e">
        <f t="shared" si="242"/>
        <v>#DIV/0!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46"/>
        <v>#DIV/0!</v>
      </c>
      <c r="V604" s="30">
        <f t="shared" si="243"/>
        <v>37.449999999999996</v>
      </c>
      <c r="W604" s="18">
        <f t="shared" si="244"/>
        <v>35</v>
      </c>
      <c r="X604" s="19">
        <v>37</v>
      </c>
      <c r="Y604" s="18">
        <f t="shared" si="245"/>
        <v>34.579439252336449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39.770000000000003</v>
      </c>
      <c r="D605" s="19"/>
      <c r="E605" s="19">
        <v>57</v>
      </c>
      <c r="F605" s="45">
        <f t="shared" si="241"/>
        <v>1.4332411365350766</v>
      </c>
      <c r="G605" s="31"/>
      <c r="H605" s="45" t="e">
        <f t="shared" si="242"/>
        <v>#DIV/0!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46"/>
        <v>#DIV/0!</v>
      </c>
      <c r="V605" s="30">
        <f t="shared" si="243"/>
        <v>19.95</v>
      </c>
      <c r="W605" s="18">
        <f t="shared" si="244"/>
        <v>35</v>
      </c>
      <c r="X605" s="19">
        <v>19</v>
      </c>
      <c r="Y605" s="18">
        <f t="shared" si="245"/>
        <v>33.333333333333329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165.02</v>
      </c>
      <c r="D606" s="19"/>
      <c r="E606" s="19">
        <v>186</v>
      </c>
      <c r="F606" s="45">
        <f t="shared" si="241"/>
        <v>1.12713610471458</v>
      </c>
      <c r="G606" s="31"/>
      <c r="H606" s="45" t="e">
        <f t="shared" si="242"/>
        <v>#DIV/0!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46"/>
        <v>#DIV/0!</v>
      </c>
      <c r="V606" s="30">
        <f t="shared" si="243"/>
        <v>65.099999999999994</v>
      </c>
      <c r="W606" s="18">
        <f t="shared" si="244"/>
        <v>35</v>
      </c>
      <c r="X606" s="19">
        <v>40</v>
      </c>
      <c r="Y606" s="18">
        <f t="shared" si="245"/>
        <v>21.50537634408602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757.39</v>
      </c>
      <c r="D607" s="19"/>
      <c r="E607" s="19">
        <v>2257</v>
      </c>
      <c r="F607" s="45">
        <f t="shared" si="241"/>
        <v>2.9799706888128972</v>
      </c>
      <c r="G607" s="31"/>
      <c r="H607" s="45" t="e">
        <f t="shared" si="242"/>
        <v>#DIV/0!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46"/>
        <v>#DIV/0!</v>
      </c>
      <c r="V607" s="30">
        <f t="shared" si="243"/>
        <v>789.94999999999993</v>
      </c>
      <c r="W607" s="18">
        <f t="shared" si="244"/>
        <v>35</v>
      </c>
      <c r="X607" s="19">
        <v>781</v>
      </c>
      <c r="Y607" s="18">
        <f t="shared" si="245"/>
        <v>34.603455914931324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/>
      <c r="E608" s="19">
        <v>874</v>
      </c>
      <c r="F608" s="45">
        <f t="shared" si="241"/>
        <v>1.5972222222222221</v>
      </c>
      <c r="G608" s="31"/>
      <c r="H608" s="45" t="e">
        <f t="shared" si="242"/>
        <v>#DIV/0!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46"/>
        <v>#DIV/0!</v>
      </c>
      <c r="V608" s="30">
        <f t="shared" si="243"/>
        <v>305.89999999999998</v>
      </c>
      <c r="W608" s="18">
        <f t="shared" si="244"/>
        <v>35</v>
      </c>
      <c r="X608" s="19">
        <v>305</v>
      </c>
      <c r="Y608" s="18">
        <f t="shared" si="245"/>
        <v>34.897025171624712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105</v>
      </c>
      <c r="D609" s="19"/>
      <c r="E609" s="19">
        <v>261</v>
      </c>
      <c r="F609" s="45">
        <f t="shared" si="241"/>
        <v>2.4857142857142858</v>
      </c>
      <c r="G609" s="31"/>
      <c r="H609" s="45" t="e">
        <f t="shared" si="24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46"/>
        <v>#DIV/0!</v>
      </c>
      <c r="V609" s="30">
        <f t="shared" si="243"/>
        <v>91.35</v>
      </c>
      <c r="W609" s="18">
        <f t="shared" si="244"/>
        <v>35</v>
      </c>
      <c r="X609" s="19">
        <v>91</v>
      </c>
      <c r="Y609" s="18">
        <f t="shared" si="245"/>
        <v>34.865900383141764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/>
      <c r="E610" s="19">
        <v>3014</v>
      </c>
      <c r="F610" s="45">
        <f t="shared" si="241"/>
        <v>2.0297253069168244</v>
      </c>
      <c r="G610" s="31"/>
      <c r="H610" s="45" t="e">
        <f t="shared" si="242"/>
        <v>#DIV/0!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46"/>
        <v>#DIV/0!</v>
      </c>
      <c r="V610" s="30">
        <f t="shared" si="243"/>
        <v>1054.8999999999999</v>
      </c>
      <c r="W610" s="18">
        <f t="shared" si="244"/>
        <v>35</v>
      </c>
      <c r="X610" s="19">
        <v>1000</v>
      </c>
      <c r="Y610" s="18">
        <f t="shared" si="245"/>
        <v>33.178500331785003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>
        <v>0</v>
      </c>
      <c r="F611" s="45" t="e">
        <f t="shared" si="241"/>
        <v>#DIV/0!</v>
      </c>
      <c r="G611" s="31"/>
      <c r="H611" s="45" t="e">
        <f t="shared" si="24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46"/>
        <v>#DIV/0!</v>
      </c>
      <c r="V611" s="30">
        <f t="shared" si="243"/>
        <v>0</v>
      </c>
      <c r="W611" s="18" t="e">
        <f t="shared" si="244"/>
        <v>#DIV/0!</v>
      </c>
      <c r="X611" s="19">
        <v>0</v>
      </c>
      <c r="Y611" s="18" t="e">
        <f t="shared" si="245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/>
      <c r="E612" s="19">
        <v>166</v>
      </c>
      <c r="F612" s="45">
        <f t="shared" si="241"/>
        <v>2.7438016528925622</v>
      </c>
      <c r="G612" s="31"/>
      <c r="H612" s="45" t="e">
        <f t="shared" si="24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46"/>
        <v>#DIV/0!</v>
      </c>
      <c r="V612" s="30">
        <f t="shared" si="243"/>
        <v>58.099999999999994</v>
      </c>
      <c r="W612" s="18">
        <f t="shared" si="244"/>
        <v>35</v>
      </c>
      <c r="X612" s="19">
        <v>55</v>
      </c>
      <c r="Y612" s="18">
        <f t="shared" si="245"/>
        <v>33.132530120481931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/>
      <c r="E613" s="19">
        <v>68</v>
      </c>
      <c r="F613" s="45">
        <f t="shared" si="241"/>
        <v>3.1775700934579434</v>
      </c>
      <c r="G613" s="31"/>
      <c r="H613" s="45" t="e">
        <f t="shared" si="24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46"/>
        <v>#DIV/0!</v>
      </c>
      <c r="V613" s="30">
        <f t="shared" si="243"/>
        <v>23.799999999999997</v>
      </c>
      <c r="W613" s="18">
        <f t="shared" si="244"/>
        <v>35</v>
      </c>
      <c r="X613" s="19">
        <v>23</v>
      </c>
      <c r="Y613" s="18">
        <f t="shared" si="245"/>
        <v>33.82352941176471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/>
      <c r="E614" s="19">
        <v>1018</v>
      </c>
      <c r="F614" s="45">
        <f t="shared" si="241"/>
        <v>1.377723643253485</v>
      </c>
      <c r="G614" s="31"/>
      <c r="H614" s="45" t="e">
        <f t="shared" si="242"/>
        <v>#DIV/0!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46"/>
        <v>#DIV/0!</v>
      </c>
      <c r="V614" s="30">
        <f t="shared" si="243"/>
        <v>356.29999999999995</v>
      </c>
      <c r="W614" s="18">
        <f t="shared" si="244"/>
        <v>35</v>
      </c>
      <c r="X614" s="19">
        <v>356</v>
      </c>
      <c r="Y614" s="18">
        <f t="shared" si="245"/>
        <v>34.970530451866402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/>
      <c r="E615" s="19">
        <v>2037</v>
      </c>
      <c r="F615" s="45">
        <f t="shared" si="241"/>
        <v>1.1630230606290715</v>
      </c>
      <c r="G615" s="31"/>
      <c r="H615" s="45" t="e">
        <f t="shared" si="242"/>
        <v>#DIV/0!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46"/>
        <v>#DIV/0!</v>
      </c>
      <c r="V615" s="30">
        <f t="shared" si="243"/>
        <v>712.94999999999993</v>
      </c>
      <c r="W615" s="18">
        <f t="shared" si="244"/>
        <v>35</v>
      </c>
      <c r="X615" s="19">
        <v>150</v>
      </c>
      <c r="Y615" s="18">
        <f t="shared" si="245"/>
        <v>7.363770250368189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97.32</v>
      </c>
      <c r="D616" s="19"/>
      <c r="E616" s="19">
        <v>264</v>
      </c>
      <c r="F616" s="45">
        <f t="shared" si="241"/>
        <v>2.7127003699136871</v>
      </c>
      <c r="G616" s="31"/>
      <c r="H616" s="45" t="e">
        <f t="shared" si="242"/>
        <v>#DIV/0!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46"/>
        <v>#DIV/0!</v>
      </c>
      <c r="V616" s="30">
        <f t="shared" si="243"/>
        <v>92.399999999999991</v>
      </c>
      <c r="W616" s="18">
        <f t="shared" si="244"/>
        <v>35</v>
      </c>
      <c r="X616" s="19">
        <v>92</v>
      </c>
      <c r="Y616" s="18">
        <f t="shared" si="245"/>
        <v>34.848484848484851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>
        <v>147</v>
      </c>
      <c r="F617" s="45">
        <f t="shared" si="241"/>
        <v>3.0098280098280097</v>
      </c>
      <c r="G617" s="31"/>
      <c r="H617" s="45" t="e">
        <f t="shared" si="24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46"/>
        <v>#DIV/0!</v>
      </c>
      <c r="V617" s="30">
        <f t="shared" si="243"/>
        <v>51.449999999999996</v>
      </c>
      <c r="W617" s="18">
        <f t="shared" si="244"/>
        <v>35</v>
      </c>
      <c r="X617" s="19">
        <v>51</v>
      </c>
      <c r="Y617" s="18">
        <f t="shared" si="245"/>
        <v>34.693877551020407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864.59</v>
      </c>
      <c r="D618" s="19"/>
      <c r="E618" s="19">
        <v>2426</v>
      </c>
      <c r="F618" s="45">
        <f t="shared" si="241"/>
        <v>2.8059542673405891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30">
        <f t="shared" si="243"/>
        <v>849.09999999999991</v>
      </c>
      <c r="W618" s="18">
        <f t="shared" si="244"/>
        <v>35</v>
      </c>
      <c r="X618" s="19">
        <v>845</v>
      </c>
      <c r="Y618" s="18">
        <f t="shared" si="245"/>
        <v>34.83099752679307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>
        <v>726</v>
      </c>
      <c r="F619" s="45">
        <f t="shared" si="233"/>
        <v>3.0450465564969385</v>
      </c>
      <c r="G619" s="31"/>
      <c r="H619" s="45" t="e">
        <f t="shared" si="224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47">O619/G619*100</f>
        <v>#DIV/0!</v>
      </c>
      <c r="V619" s="30">
        <f t="shared" si="243"/>
        <v>254.1</v>
      </c>
      <c r="W619" s="18">
        <f t="shared" si="244"/>
        <v>35</v>
      </c>
      <c r="X619" s="19">
        <v>181</v>
      </c>
      <c r="Y619" s="18">
        <f t="shared" si="221"/>
        <v>24.931129476584022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9228.16</v>
      </c>
      <c r="D620" s="29">
        <f t="shared" ref="D620:E620" si="248">SUM(D595:D619)</f>
        <v>0</v>
      </c>
      <c r="E620" s="29">
        <f t="shared" si="248"/>
        <v>17839</v>
      </c>
      <c r="F620" s="46">
        <f t="shared" si="233"/>
        <v>1.9331047576114848</v>
      </c>
      <c r="G620" s="29">
        <f>SUM(G595:G619)</f>
        <v>0</v>
      </c>
      <c r="H620" s="46" t="e">
        <f t="shared" si="224"/>
        <v>#DIV/0!</v>
      </c>
      <c r="I620" s="29">
        <f t="shared" ref="I620:T620" si="249">SUM(I595:I619)</f>
        <v>0</v>
      </c>
      <c r="J620" s="29">
        <f t="shared" si="249"/>
        <v>0</v>
      </c>
      <c r="K620" s="29">
        <f t="shared" si="249"/>
        <v>0</v>
      </c>
      <c r="L620" s="29">
        <f t="shared" si="249"/>
        <v>0</v>
      </c>
      <c r="M620" s="29">
        <f t="shared" si="249"/>
        <v>0</v>
      </c>
      <c r="N620" s="29">
        <f t="shared" si="249"/>
        <v>0</v>
      </c>
      <c r="O620" s="29">
        <f t="shared" si="249"/>
        <v>0</v>
      </c>
      <c r="P620" s="29">
        <f t="shared" si="249"/>
        <v>0</v>
      </c>
      <c r="Q620" s="29">
        <f t="shared" si="249"/>
        <v>0</v>
      </c>
      <c r="R620" s="29">
        <f t="shared" si="249"/>
        <v>0</v>
      </c>
      <c r="S620" s="29">
        <f t="shared" si="249"/>
        <v>0</v>
      </c>
      <c r="T620" s="29">
        <f t="shared" si="249"/>
        <v>0</v>
      </c>
      <c r="U620" s="29" t="e">
        <f>SUM(U595:U619)</f>
        <v>#DIV/0!</v>
      </c>
      <c r="V620" s="109">
        <f>SUM(V595:V619)</f>
        <v>6243.65</v>
      </c>
      <c r="W620" s="88">
        <f>V620/E620*100</f>
        <v>35</v>
      </c>
      <c r="X620" s="29">
        <f>SUM(X595:X619)</f>
        <v>5440</v>
      </c>
      <c r="Y620" s="88">
        <f t="shared" si="221"/>
        <v>30.494982902629069</v>
      </c>
      <c r="Z620" s="29">
        <f t="shared" ref="Z620:AE620" si="250">SUM(Z595:Z619)</f>
        <v>0</v>
      </c>
      <c r="AA620" s="29">
        <f t="shared" si="250"/>
        <v>0</v>
      </c>
      <c r="AB620" s="29">
        <f t="shared" si="250"/>
        <v>0</v>
      </c>
      <c r="AC620" s="29">
        <f t="shared" si="250"/>
        <v>0</v>
      </c>
      <c r="AD620" s="29">
        <f t="shared" si="250"/>
        <v>0</v>
      </c>
      <c r="AE620" s="29">
        <f t="shared" si="250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>
        <v>0</v>
      </c>
      <c r="D622" s="19"/>
      <c r="E622" s="27">
        <v>0</v>
      </c>
      <c r="F622" s="45" t="e">
        <f t="shared" ref="F622:F667" si="251">E622/C622</f>
        <v>#DIV/0!</v>
      </c>
      <c r="G622" s="31"/>
      <c r="H622" s="45" t="e">
        <f t="shared" ref="H622:H667" si="252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>
        <f t="shared" ref="V622:V648" si="253">E622*0.35</f>
        <v>0</v>
      </c>
      <c r="W622" s="18" t="e">
        <f t="shared" ref="W622:W667" si="254">V622/E622*100</f>
        <v>#DIV/0!</v>
      </c>
      <c r="X622" s="19"/>
      <c r="Y622" s="18" t="e">
        <f t="shared" ref="Y622:Y667" si="255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>
        <v>0</v>
      </c>
      <c r="D623" s="19"/>
      <c r="E623" s="27">
        <v>0</v>
      </c>
      <c r="F623" s="45" t="e">
        <f t="shared" si="251"/>
        <v>#DIV/0!</v>
      </c>
      <c r="G623" s="31"/>
      <c r="H623" s="45" t="e">
        <f t="shared" si="252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56">O623/G623*100</f>
        <v>#DIV/0!</v>
      </c>
      <c r="V623" s="19">
        <f t="shared" si="253"/>
        <v>0</v>
      </c>
      <c r="W623" s="18" t="e">
        <f t="shared" si="254"/>
        <v>#DIV/0!</v>
      </c>
      <c r="X623" s="19"/>
      <c r="Y623" s="18" t="e">
        <f t="shared" si="255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>
        <v>0</v>
      </c>
      <c r="D624" s="19"/>
      <c r="E624" s="27">
        <v>0</v>
      </c>
      <c r="F624" s="45" t="e">
        <f t="shared" si="251"/>
        <v>#DIV/0!</v>
      </c>
      <c r="G624" s="31"/>
      <c r="H624" s="45" t="e">
        <f t="shared" si="252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56"/>
        <v>#DIV/0!</v>
      </c>
      <c r="V624" s="19">
        <f t="shared" si="253"/>
        <v>0</v>
      </c>
      <c r="W624" s="18" t="e">
        <f t="shared" si="254"/>
        <v>#DIV/0!</v>
      </c>
      <c r="X624" s="19"/>
      <c r="Y624" s="18" t="e">
        <f t="shared" si="255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>
        <v>0</v>
      </c>
      <c r="D625" s="19"/>
      <c r="E625" s="27">
        <v>0</v>
      </c>
      <c r="F625" s="45" t="e">
        <f t="shared" si="251"/>
        <v>#DIV/0!</v>
      </c>
      <c r="G625" s="31"/>
      <c r="H625" s="45" t="e">
        <f t="shared" si="252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56"/>
        <v>#DIV/0!</v>
      </c>
      <c r="V625" s="19">
        <f t="shared" si="253"/>
        <v>0</v>
      </c>
      <c r="W625" s="18" t="e">
        <f t="shared" si="254"/>
        <v>#DIV/0!</v>
      </c>
      <c r="X625" s="19"/>
      <c r="Y625" s="18" t="e">
        <f t="shared" si="255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>
        <v>0</v>
      </c>
      <c r="D626" s="19"/>
      <c r="E626" s="27">
        <v>0</v>
      </c>
      <c r="F626" s="45" t="e">
        <f t="shared" si="251"/>
        <v>#DIV/0!</v>
      </c>
      <c r="G626" s="31"/>
      <c r="H626" s="45" t="e">
        <f t="shared" si="252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56"/>
        <v>#DIV/0!</v>
      </c>
      <c r="V626" s="19">
        <f t="shared" si="253"/>
        <v>0</v>
      </c>
      <c r="W626" s="18" t="e">
        <f t="shared" si="254"/>
        <v>#DIV/0!</v>
      </c>
      <c r="X626" s="19"/>
      <c r="Y626" s="18" t="e">
        <f t="shared" si="255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>
        <v>0</v>
      </c>
      <c r="D627" s="19"/>
      <c r="E627" s="27">
        <v>0</v>
      </c>
      <c r="F627" s="45" t="e">
        <f t="shared" si="251"/>
        <v>#DIV/0!</v>
      </c>
      <c r="G627" s="31"/>
      <c r="H627" s="45" t="e">
        <f t="shared" si="252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56"/>
        <v>#DIV/0!</v>
      </c>
      <c r="V627" s="19">
        <f t="shared" si="253"/>
        <v>0</v>
      </c>
      <c r="W627" s="18" t="e">
        <f t="shared" si="254"/>
        <v>#DIV/0!</v>
      </c>
      <c r="X627" s="19"/>
      <c r="Y627" s="18" t="e">
        <f t="shared" si="255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>
        <v>0</v>
      </c>
      <c r="D628" s="19"/>
      <c r="E628" s="27">
        <v>0</v>
      </c>
      <c r="F628" s="45" t="e">
        <f t="shared" si="251"/>
        <v>#DIV/0!</v>
      </c>
      <c r="G628" s="31"/>
      <c r="H628" s="45" t="e">
        <f t="shared" si="252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56"/>
        <v>#DIV/0!</v>
      </c>
      <c r="V628" s="19">
        <f t="shared" si="253"/>
        <v>0</v>
      </c>
      <c r="W628" s="18" t="e">
        <f t="shared" si="254"/>
        <v>#DIV/0!</v>
      </c>
      <c r="X628" s="19"/>
      <c r="Y628" s="18" t="e">
        <f t="shared" si="255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>
        <v>0</v>
      </c>
      <c r="D629" s="19"/>
      <c r="E629" s="27">
        <v>0</v>
      </c>
      <c r="F629" s="45" t="e">
        <f t="shared" si="251"/>
        <v>#DIV/0!</v>
      </c>
      <c r="G629" s="31"/>
      <c r="H629" s="45" t="e">
        <f t="shared" si="252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56"/>
        <v>#DIV/0!</v>
      </c>
      <c r="V629" s="19">
        <f t="shared" si="253"/>
        <v>0</v>
      </c>
      <c r="W629" s="18" t="e">
        <f t="shared" si="254"/>
        <v>#DIV/0!</v>
      </c>
      <c r="X629" s="19"/>
      <c r="Y629" s="18" t="e">
        <f t="shared" si="255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>
        <v>0</v>
      </c>
      <c r="D630" s="19"/>
      <c r="E630" s="27">
        <v>0</v>
      </c>
      <c r="F630" s="45" t="e">
        <f t="shared" si="251"/>
        <v>#DIV/0!</v>
      </c>
      <c r="G630" s="31"/>
      <c r="H630" s="45" t="e">
        <f t="shared" si="252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56"/>
        <v>#DIV/0!</v>
      </c>
      <c r="V630" s="19">
        <f t="shared" si="253"/>
        <v>0</v>
      </c>
      <c r="W630" s="18" t="e">
        <f t="shared" si="254"/>
        <v>#DIV/0!</v>
      </c>
      <c r="X630" s="19"/>
      <c r="Y630" s="18" t="e">
        <f t="shared" si="255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>
        <v>0</v>
      </c>
      <c r="D631" s="19"/>
      <c r="E631" s="27">
        <v>0</v>
      </c>
      <c r="F631" s="45" t="e">
        <f t="shared" si="251"/>
        <v>#DIV/0!</v>
      </c>
      <c r="G631" s="31"/>
      <c r="H631" s="45" t="e">
        <f t="shared" si="252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56"/>
        <v>#DIV/0!</v>
      </c>
      <c r="V631" s="19">
        <f t="shared" si="253"/>
        <v>0</v>
      </c>
      <c r="W631" s="18" t="e">
        <f t="shared" si="254"/>
        <v>#DIV/0!</v>
      </c>
      <c r="X631" s="19"/>
      <c r="Y631" s="18" t="e">
        <f t="shared" si="255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>
        <v>0</v>
      </c>
      <c r="D632" s="19"/>
      <c r="E632" s="27">
        <v>0</v>
      </c>
      <c r="F632" s="45" t="e">
        <f t="shared" si="251"/>
        <v>#DIV/0!</v>
      </c>
      <c r="G632" s="31"/>
      <c r="H632" s="45" t="e">
        <f t="shared" si="252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56"/>
        <v>#DIV/0!</v>
      </c>
      <c r="V632" s="19">
        <f t="shared" si="253"/>
        <v>0</v>
      </c>
      <c r="W632" s="18" t="e">
        <f t="shared" si="254"/>
        <v>#DIV/0!</v>
      </c>
      <c r="X632" s="19"/>
      <c r="Y632" s="18" t="e">
        <f t="shared" si="255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>
        <v>0</v>
      </c>
      <c r="D633" s="19"/>
      <c r="E633" s="27">
        <v>0</v>
      </c>
      <c r="F633" s="45" t="e">
        <f t="shared" si="251"/>
        <v>#DIV/0!</v>
      </c>
      <c r="G633" s="31"/>
      <c r="H633" s="45" t="e">
        <f t="shared" si="252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56"/>
        <v>#DIV/0!</v>
      </c>
      <c r="V633" s="19">
        <f t="shared" si="253"/>
        <v>0</v>
      </c>
      <c r="W633" s="18" t="e">
        <f t="shared" si="254"/>
        <v>#DIV/0!</v>
      </c>
      <c r="X633" s="19"/>
      <c r="Y633" s="18" t="e">
        <f t="shared" si="255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>
        <v>0</v>
      </c>
      <c r="D634" s="19"/>
      <c r="E634" s="27">
        <v>0</v>
      </c>
      <c r="F634" s="45" t="e">
        <f t="shared" si="251"/>
        <v>#DIV/0!</v>
      </c>
      <c r="G634" s="31"/>
      <c r="H634" s="45" t="e">
        <f t="shared" si="252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56"/>
        <v>#DIV/0!</v>
      </c>
      <c r="V634" s="19">
        <f t="shared" si="253"/>
        <v>0</v>
      </c>
      <c r="W634" s="18" t="e">
        <f t="shared" si="254"/>
        <v>#DIV/0!</v>
      </c>
      <c r="X634" s="19"/>
      <c r="Y634" s="18" t="e">
        <f t="shared" si="255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>
        <v>0</v>
      </c>
      <c r="D635" s="19"/>
      <c r="E635" s="27">
        <v>0</v>
      </c>
      <c r="F635" s="45" t="e">
        <f t="shared" si="251"/>
        <v>#DIV/0!</v>
      </c>
      <c r="G635" s="31"/>
      <c r="H635" s="45" t="e">
        <f t="shared" si="252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56"/>
        <v>#DIV/0!</v>
      </c>
      <c r="V635" s="19">
        <f t="shared" si="253"/>
        <v>0</v>
      </c>
      <c r="W635" s="18" t="e">
        <f t="shared" si="254"/>
        <v>#DIV/0!</v>
      </c>
      <c r="X635" s="19"/>
      <c r="Y635" s="18" t="e">
        <f t="shared" si="255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>
        <v>0</v>
      </c>
      <c r="D636" s="19"/>
      <c r="E636" s="27">
        <v>0</v>
      </c>
      <c r="F636" s="45" t="e">
        <f t="shared" si="251"/>
        <v>#DIV/0!</v>
      </c>
      <c r="G636" s="31"/>
      <c r="H636" s="45" t="e">
        <f t="shared" si="252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56"/>
        <v>#DIV/0!</v>
      </c>
      <c r="V636" s="19">
        <f t="shared" si="253"/>
        <v>0</v>
      </c>
      <c r="W636" s="18" t="e">
        <f t="shared" si="254"/>
        <v>#DIV/0!</v>
      </c>
      <c r="X636" s="19"/>
      <c r="Y636" s="18" t="e">
        <f t="shared" si="255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>
        <v>0</v>
      </c>
      <c r="D637" s="19"/>
      <c r="E637" s="27">
        <v>0</v>
      </c>
      <c r="F637" s="45" t="e">
        <f t="shared" si="251"/>
        <v>#DIV/0!</v>
      </c>
      <c r="G637" s="31"/>
      <c r="H637" s="45" t="e">
        <f t="shared" si="252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56"/>
        <v>#DIV/0!</v>
      </c>
      <c r="V637" s="19">
        <f t="shared" si="253"/>
        <v>0</v>
      </c>
      <c r="W637" s="18" t="e">
        <f t="shared" si="254"/>
        <v>#DIV/0!</v>
      </c>
      <c r="X637" s="19"/>
      <c r="Y637" s="18" t="e">
        <f t="shared" si="255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>
        <v>0</v>
      </c>
      <c r="D638" s="19"/>
      <c r="E638" s="27">
        <v>0</v>
      </c>
      <c r="F638" s="45" t="e">
        <f t="shared" si="251"/>
        <v>#DIV/0!</v>
      </c>
      <c r="G638" s="31"/>
      <c r="H638" s="45" t="e">
        <f t="shared" si="252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56"/>
        <v>#DIV/0!</v>
      </c>
      <c r="V638" s="19">
        <f t="shared" si="253"/>
        <v>0</v>
      </c>
      <c r="W638" s="18" t="e">
        <f t="shared" si="254"/>
        <v>#DIV/0!</v>
      </c>
      <c r="X638" s="19"/>
      <c r="Y638" s="18" t="e">
        <f t="shared" si="255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>
        <v>0</v>
      </c>
      <c r="D639" s="19"/>
      <c r="E639" s="27">
        <v>0</v>
      </c>
      <c r="F639" s="45" t="e">
        <f t="shared" si="251"/>
        <v>#DIV/0!</v>
      </c>
      <c r="G639" s="31"/>
      <c r="H639" s="45" t="e">
        <f t="shared" si="252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56"/>
        <v>#DIV/0!</v>
      </c>
      <c r="V639" s="19">
        <f t="shared" si="253"/>
        <v>0</v>
      </c>
      <c r="W639" s="18" t="e">
        <f t="shared" si="254"/>
        <v>#DIV/0!</v>
      </c>
      <c r="X639" s="19"/>
      <c r="Y639" s="18" t="e">
        <f t="shared" si="255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>
        <v>0</v>
      </c>
      <c r="D640" s="19"/>
      <c r="E640" s="27">
        <v>0</v>
      </c>
      <c r="F640" s="45" t="e">
        <f t="shared" si="251"/>
        <v>#DIV/0!</v>
      </c>
      <c r="G640" s="31"/>
      <c r="H640" s="45" t="e">
        <f t="shared" si="252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56"/>
        <v>#DIV/0!</v>
      </c>
      <c r="V640" s="19">
        <f t="shared" si="253"/>
        <v>0</v>
      </c>
      <c r="W640" s="18" t="e">
        <f t="shared" si="254"/>
        <v>#DIV/0!</v>
      </c>
      <c r="X640" s="19"/>
      <c r="Y640" s="18" t="e">
        <f t="shared" si="255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>
        <v>0</v>
      </c>
      <c r="D641" s="19"/>
      <c r="E641" s="27">
        <v>0</v>
      </c>
      <c r="F641" s="45" t="e">
        <f t="shared" si="251"/>
        <v>#DIV/0!</v>
      </c>
      <c r="G641" s="31"/>
      <c r="H641" s="45" t="e">
        <f t="shared" si="252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56"/>
        <v>#DIV/0!</v>
      </c>
      <c r="V641" s="19">
        <f t="shared" si="253"/>
        <v>0</v>
      </c>
      <c r="W641" s="18" t="e">
        <f t="shared" si="254"/>
        <v>#DIV/0!</v>
      </c>
      <c r="X641" s="19"/>
      <c r="Y641" s="18" t="e">
        <f t="shared" si="255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>
        <v>0</v>
      </c>
      <c r="D642" s="19"/>
      <c r="E642" s="27">
        <v>0</v>
      </c>
      <c r="F642" s="45" t="e">
        <f t="shared" si="251"/>
        <v>#DIV/0!</v>
      </c>
      <c r="G642" s="31"/>
      <c r="H642" s="45" t="e">
        <f t="shared" si="252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56"/>
        <v>#DIV/0!</v>
      </c>
      <c r="V642" s="19">
        <f t="shared" si="253"/>
        <v>0</v>
      </c>
      <c r="W642" s="18" t="e">
        <f t="shared" si="254"/>
        <v>#DIV/0!</v>
      </c>
      <c r="X642" s="19"/>
      <c r="Y642" s="18" t="e">
        <f t="shared" si="255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>
        <v>0</v>
      </c>
      <c r="D643" s="19"/>
      <c r="E643" s="27">
        <v>0</v>
      </c>
      <c r="F643" s="45" t="e">
        <f t="shared" si="251"/>
        <v>#DIV/0!</v>
      </c>
      <c r="G643" s="31"/>
      <c r="H643" s="45" t="e">
        <f t="shared" si="252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56"/>
        <v>#DIV/0!</v>
      </c>
      <c r="V643" s="19">
        <f t="shared" si="253"/>
        <v>0</v>
      </c>
      <c r="W643" s="18" t="e">
        <f t="shared" si="254"/>
        <v>#DIV/0!</v>
      </c>
      <c r="X643" s="19"/>
      <c r="Y643" s="18" t="e">
        <f t="shared" si="255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>
        <v>869.28100000000006</v>
      </c>
      <c r="D644" s="19"/>
      <c r="E644" s="27">
        <v>180.9075692307693</v>
      </c>
      <c r="F644" s="45">
        <f t="shared" si="251"/>
        <v>0.20811172593300589</v>
      </c>
      <c r="G644" s="31"/>
      <c r="H644" s="45" t="e">
        <f t="shared" si="252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56"/>
        <v>#DIV/0!</v>
      </c>
      <c r="V644" s="27">
        <f t="shared" si="253"/>
        <v>63.317649230769248</v>
      </c>
      <c r="W644" s="18">
        <f t="shared" si="254"/>
        <v>35</v>
      </c>
      <c r="X644" s="19"/>
      <c r="Y644" s="18">
        <f t="shared" si="255"/>
        <v>0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>
        <v>251.25400000000002</v>
      </c>
      <c r="D645" s="19"/>
      <c r="E645" s="27">
        <v>46.288319999999999</v>
      </c>
      <c r="F645" s="45">
        <f t="shared" si="251"/>
        <v>0.18422918640101249</v>
      </c>
      <c r="G645" s="31"/>
      <c r="H645" s="45" t="e">
        <f t="shared" si="252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56"/>
        <v>#DIV/0!</v>
      </c>
      <c r="V645" s="27">
        <f t="shared" si="253"/>
        <v>16.200911999999999</v>
      </c>
      <c r="W645" s="18">
        <f t="shared" si="254"/>
        <v>35</v>
      </c>
      <c r="X645" s="19"/>
      <c r="Y645" s="18">
        <f t="shared" si="255"/>
        <v>0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>
        <v>268.83000000000004</v>
      </c>
      <c r="D646" s="19"/>
      <c r="E646" s="27">
        <v>163</v>
      </c>
      <c r="F646" s="45">
        <f t="shared" si="251"/>
        <v>0.60633113863780075</v>
      </c>
      <c r="G646" s="31"/>
      <c r="H646" s="45" t="e">
        <f t="shared" si="252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56"/>
        <v>#DIV/0!</v>
      </c>
      <c r="V646" s="27">
        <f t="shared" si="253"/>
        <v>57.05</v>
      </c>
      <c r="W646" s="18">
        <f t="shared" si="254"/>
        <v>35</v>
      </c>
      <c r="X646" s="19">
        <v>15</v>
      </c>
      <c r="Y646" s="18">
        <f t="shared" si="255"/>
        <v>9.2024539877300615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>
        <v>0</v>
      </c>
      <c r="D647" s="19"/>
      <c r="E647" s="27">
        <v>0</v>
      </c>
      <c r="F647" s="45" t="e">
        <f t="shared" si="251"/>
        <v>#DIV/0!</v>
      </c>
      <c r="G647" s="31"/>
      <c r="H647" s="45" t="e">
        <f t="shared" si="252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56"/>
        <v>#DIV/0!</v>
      </c>
      <c r="V647" s="27">
        <f t="shared" si="253"/>
        <v>0</v>
      </c>
      <c r="W647" s="18" t="e">
        <f t="shared" si="254"/>
        <v>#DIV/0!</v>
      </c>
      <c r="X647" s="19"/>
      <c r="Y647" s="18" t="e">
        <f t="shared" si="255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>
        <v>5267.7579999999998</v>
      </c>
      <c r="D648" s="19"/>
      <c r="E648" s="27">
        <v>0</v>
      </c>
      <c r="F648" s="45">
        <f t="shared" si="251"/>
        <v>0</v>
      </c>
      <c r="G648" s="31"/>
      <c r="H648" s="45" t="e">
        <f t="shared" si="252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56"/>
        <v>#DIV/0!</v>
      </c>
      <c r="V648" s="27">
        <f t="shared" si="253"/>
        <v>0</v>
      </c>
      <c r="W648" s="18" t="e">
        <f t="shared" si="254"/>
        <v>#DIV/0!</v>
      </c>
      <c r="X648" s="19"/>
      <c r="Y648" s="18" t="e">
        <f t="shared" si="255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6657.1229999999996</v>
      </c>
      <c r="D649" s="19">
        <f t="shared" ref="D649:E649" si="257">SUM(D622:D648)</f>
        <v>0</v>
      </c>
      <c r="E649" s="27">
        <f t="shared" si="257"/>
        <v>390.1958892307693</v>
      </c>
      <c r="F649" s="45">
        <f t="shared" si="251"/>
        <v>5.8613291241692442E-2</v>
      </c>
      <c r="G649" s="31">
        <f>SUM(G622:G648)</f>
        <v>0</v>
      </c>
      <c r="H649" s="45" t="e">
        <f t="shared" si="252"/>
        <v>#DIV/0!</v>
      </c>
      <c r="I649" s="31">
        <f t="shared" ref="I649:T649" si="258">SUM(I622:I648)</f>
        <v>0</v>
      </c>
      <c r="J649" s="31">
        <f t="shared" si="258"/>
        <v>0</v>
      </c>
      <c r="K649" s="31">
        <f t="shared" si="258"/>
        <v>0</v>
      </c>
      <c r="L649" s="31">
        <f t="shared" si="258"/>
        <v>0</v>
      </c>
      <c r="M649" s="31">
        <f t="shared" si="258"/>
        <v>0</v>
      </c>
      <c r="N649" s="31">
        <f t="shared" si="258"/>
        <v>0</v>
      </c>
      <c r="O649" s="19">
        <f t="shared" si="258"/>
        <v>0</v>
      </c>
      <c r="P649" s="19">
        <f t="shared" si="258"/>
        <v>0</v>
      </c>
      <c r="Q649" s="19">
        <f t="shared" si="258"/>
        <v>0</v>
      </c>
      <c r="R649" s="19">
        <f t="shared" si="258"/>
        <v>0</v>
      </c>
      <c r="S649" s="19">
        <f t="shared" si="258"/>
        <v>0</v>
      </c>
      <c r="T649" s="19">
        <f t="shared" si="258"/>
        <v>0</v>
      </c>
      <c r="U649" s="54" t="e">
        <f t="shared" si="256"/>
        <v>#DIV/0!</v>
      </c>
      <c r="V649" s="27">
        <f>SUM(V622:V648)</f>
        <v>136.56856123076926</v>
      </c>
      <c r="W649" s="18">
        <f t="shared" si="254"/>
        <v>35</v>
      </c>
      <c r="X649" s="19">
        <f>SUM(X622:X648)</f>
        <v>15</v>
      </c>
      <c r="Y649" s="18">
        <f t="shared" si="255"/>
        <v>3.8442229695374142</v>
      </c>
      <c r="Z649" s="19">
        <f t="shared" ref="Z649:AE649" si="259">SUM(Z622:Z648)</f>
        <v>0</v>
      </c>
      <c r="AA649" s="19">
        <f t="shared" si="259"/>
        <v>0</v>
      </c>
      <c r="AB649" s="19">
        <f t="shared" si="259"/>
        <v>0</v>
      </c>
      <c r="AC649" s="19">
        <f t="shared" si="259"/>
        <v>0</v>
      </c>
      <c r="AD649" s="19">
        <f t="shared" si="259"/>
        <v>0</v>
      </c>
      <c r="AE649" s="19">
        <f t="shared" si="259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>
        <v>0</v>
      </c>
      <c r="F651" s="45" t="e">
        <f t="shared" si="251"/>
        <v>#DIV/0!</v>
      </c>
      <c r="G651" s="31"/>
      <c r="H651" s="45" t="e">
        <f t="shared" si="252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30">
        <f t="shared" ref="V651:V666" si="260">E651*0.35</f>
        <v>0</v>
      </c>
      <c r="W651" s="18" t="e">
        <f t="shared" si="254"/>
        <v>#DIV/0!</v>
      </c>
      <c r="X651" s="19">
        <v>0</v>
      </c>
      <c r="Y651" s="18" t="e">
        <f t="shared" si="255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26.6</v>
      </c>
      <c r="D652" s="19"/>
      <c r="E652" s="19">
        <v>62</v>
      </c>
      <c r="F652" s="45">
        <f t="shared" si="251"/>
        <v>2.3308270676691727</v>
      </c>
      <c r="G652" s="31"/>
      <c r="H652" s="45" t="e">
        <f t="shared" si="252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61">O652/G652*100</f>
        <v>#DIV/0!</v>
      </c>
      <c r="V652" s="30">
        <f t="shared" si="260"/>
        <v>21.7</v>
      </c>
      <c r="W652" s="18">
        <f t="shared" si="254"/>
        <v>35</v>
      </c>
      <c r="X652" s="19">
        <v>5</v>
      </c>
      <c r="Y652" s="18">
        <f t="shared" si="255"/>
        <v>8.064516129032258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33.300000000000004</v>
      </c>
      <c r="D653" s="19"/>
      <c r="E653" s="19">
        <v>25</v>
      </c>
      <c r="F653" s="45">
        <f t="shared" si="251"/>
        <v>0.75075075075075071</v>
      </c>
      <c r="G653" s="31"/>
      <c r="H653" s="45" t="e">
        <f t="shared" si="252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61"/>
        <v>#DIV/0!</v>
      </c>
      <c r="V653" s="30">
        <f t="shared" si="260"/>
        <v>8.75</v>
      </c>
      <c r="W653" s="18">
        <f t="shared" si="254"/>
        <v>35</v>
      </c>
      <c r="X653" s="19">
        <v>8</v>
      </c>
      <c r="Y653" s="18">
        <f t="shared" si="255"/>
        <v>32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23</v>
      </c>
      <c r="D654" s="19"/>
      <c r="E654" s="19">
        <v>29</v>
      </c>
      <c r="F654" s="45">
        <f t="shared" si="251"/>
        <v>1.2608695652173914</v>
      </c>
      <c r="G654" s="31"/>
      <c r="H654" s="45" t="e">
        <f t="shared" si="252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61"/>
        <v>#DIV/0!</v>
      </c>
      <c r="V654" s="30">
        <f t="shared" si="260"/>
        <v>10.149999999999999</v>
      </c>
      <c r="W654" s="18">
        <f t="shared" si="254"/>
        <v>35</v>
      </c>
      <c r="X654" s="19">
        <v>10</v>
      </c>
      <c r="Y654" s="18">
        <f t="shared" si="255"/>
        <v>34.482758620689658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19</v>
      </c>
      <c r="D655" s="19"/>
      <c r="E655" s="19">
        <v>19</v>
      </c>
      <c r="F655" s="45">
        <f t="shared" si="251"/>
        <v>1</v>
      </c>
      <c r="G655" s="31"/>
      <c r="H655" s="45" t="e">
        <f t="shared" si="252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61"/>
        <v>#DIV/0!</v>
      </c>
      <c r="V655" s="30">
        <f t="shared" si="260"/>
        <v>6.6499999999999995</v>
      </c>
      <c r="W655" s="18">
        <f t="shared" si="254"/>
        <v>35</v>
      </c>
      <c r="X655" s="19">
        <v>6</v>
      </c>
      <c r="Y655" s="18">
        <f t="shared" si="255"/>
        <v>31.578947368421051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443</v>
      </c>
      <c r="D656" s="19"/>
      <c r="E656" s="19">
        <v>973</v>
      </c>
      <c r="F656" s="45">
        <f t="shared" si="251"/>
        <v>2.1963882618510158</v>
      </c>
      <c r="G656" s="31"/>
      <c r="H656" s="45" t="e">
        <f t="shared" si="252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61"/>
        <v>#DIV/0!</v>
      </c>
      <c r="V656" s="30">
        <f t="shared" si="260"/>
        <v>340.54999999999995</v>
      </c>
      <c r="W656" s="18">
        <f t="shared" si="254"/>
        <v>35</v>
      </c>
      <c r="X656" s="19">
        <v>340</v>
      </c>
      <c r="Y656" s="18">
        <f t="shared" si="255"/>
        <v>34.943473792394656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163</v>
      </c>
      <c r="D657" s="19"/>
      <c r="E657" s="19">
        <v>454</v>
      </c>
      <c r="F657" s="45">
        <f t="shared" si="251"/>
        <v>2.7852760736196318</v>
      </c>
      <c r="G657" s="31"/>
      <c r="H657" s="45" t="e">
        <f t="shared" si="252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61"/>
        <v>#DIV/0!</v>
      </c>
      <c r="V657" s="30">
        <f t="shared" si="260"/>
        <v>158.89999999999998</v>
      </c>
      <c r="W657" s="18">
        <f t="shared" si="254"/>
        <v>34.999999999999993</v>
      </c>
      <c r="X657" s="19">
        <v>80</v>
      </c>
      <c r="Y657" s="18">
        <f t="shared" si="255"/>
        <v>17.621145374449341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/>
      <c r="E658" s="27">
        <v>637.5</v>
      </c>
      <c r="F658" s="45">
        <f t="shared" si="251"/>
        <v>1.5760197775030902</v>
      </c>
      <c r="G658" s="31"/>
      <c r="H658" s="45" t="e">
        <f t="shared" si="252"/>
        <v>#DIV/0!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61"/>
        <v>#DIV/0!</v>
      </c>
      <c r="V658" s="30">
        <f t="shared" si="260"/>
        <v>223.125</v>
      </c>
      <c r="W658" s="18">
        <f t="shared" si="254"/>
        <v>35</v>
      </c>
      <c r="X658" s="19">
        <v>223</v>
      </c>
      <c r="Y658" s="18">
        <f t="shared" si="255"/>
        <v>34.980392156862742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12.9</v>
      </c>
      <c r="D659" s="19"/>
      <c r="E659" s="27">
        <v>6</v>
      </c>
      <c r="F659" s="45">
        <f t="shared" si="251"/>
        <v>0.46511627906976744</v>
      </c>
      <c r="G659" s="31"/>
      <c r="H659" s="45" t="e">
        <f t="shared" si="252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61"/>
        <v>#DIV/0!</v>
      </c>
      <c r="V659" s="30">
        <f t="shared" si="260"/>
        <v>2.0999999999999996</v>
      </c>
      <c r="W659" s="18">
        <f t="shared" si="254"/>
        <v>34.999999999999993</v>
      </c>
      <c r="X659" s="19">
        <v>0</v>
      </c>
      <c r="Y659" s="18">
        <f t="shared" si="255"/>
        <v>0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27.1</v>
      </c>
      <c r="D660" s="19"/>
      <c r="E660" s="27">
        <v>23</v>
      </c>
      <c r="F660" s="45">
        <f t="shared" si="251"/>
        <v>0.84870848708487079</v>
      </c>
      <c r="G660" s="31"/>
      <c r="H660" s="45" t="e">
        <f t="shared" si="252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61"/>
        <v>#DIV/0!</v>
      </c>
      <c r="V660" s="30">
        <f t="shared" si="260"/>
        <v>8.0499999999999989</v>
      </c>
      <c r="W660" s="18">
        <f t="shared" si="254"/>
        <v>35</v>
      </c>
      <c r="X660" s="19">
        <v>0</v>
      </c>
      <c r="Y660" s="18">
        <f t="shared" si="255"/>
        <v>0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23.5</v>
      </c>
      <c r="D661" s="19"/>
      <c r="E661" s="27">
        <v>21</v>
      </c>
      <c r="F661" s="45">
        <f t="shared" si="251"/>
        <v>0.8936170212765957</v>
      </c>
      <c r="G661" s="31"/>
      <c r="H661" s="45" t="e">
        <f t="shared" si="252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61"/>
        <v>#DIV/0!</v>
      </c>
      <c r="V661" s="30">
        <f t="shared" si="260"/>
        <v>7.35</v>
      </c>
      <c r="W661" s="18">
        <f t="shared" si="254"/>
        <v>35</v>
      </c>
      <c r="X661" s="19">
        <v>5</v>
      </c>
      <c r="Y661" s="18">
        <f t="shared" si="255"/>
        <v>23.809523809523807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112.35900000000001</v>
      </c>
      <c r="D662" s="19"/>
      <c r="E662" s="27">
        <v>123</v>
      </c>
      <c r="F662" s="45">
        <f t="shared" si="251"/>
        <v>1.0947053640562838</v>
      </c>
      <c r="G662" s="31"/>
      <c r="H662" s="45" t="e">
        <f t="shared" si="252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61"/>
        <v>#DIV/0!</v>
      </c>
      <c r="V662" s="30">
        <f t="shared" si="260"/>
        <v>43.05</v>
      </c>
      <c r="W662" s="18">
        <f t="shared" si="254"/>
        <v>35</v>
      </c>
      <c r="X662" s="19">
        <v>43</v>
      </c>
      <c r="Y662" s="18">
        <f t="shared" si="255"/>
        <v>34.959349593495936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89" t="s">
        <v>594</v>
      </c>
      <c r="C663" s="19">
        <v>76.394999999999996</v>
      </c>
      <c r="D663" s="19"/>
      <c r="E663" s="27">
        <v>59</v>
      </c>
      <c r="F663" s="45">
        <f t="shared" si="251"/>
        <v>0.77230185221545922</v>
      </c>
      <c r="G663" s="31"/>
      <c r="H663" s="45" t="e">
        <f t="shared" si="252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61"/>
        <v>#DIV/0!</v>
      </c>
      <c r="V663" s="30">
        <f t="shared" si="260"/>
        <v>20.65</v>
      </c>
      <c r="W663" s="18">
        <f t="shared" si="254"/>
        <v>35</v>
      </c>
      <c r="X663" s="19">
        <v>10</v>
      </c>
      <c r="Y663" s="18">
        <f t="shared" si="255"/>
        <v>16.949152542372879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0</v>
      </c>
      <c r="D664" s="19"/>
      <c r="E664" s="27">
        <v>0</v>
      </c>
      <c r="F664" s="45" t="e">
        <f t="shared" si="251"/>
        <v>#DIV/0!</v>
      </c>
      <c r="G664" s="31"/>
      <c r="H664" s="45" t="e">
        <f t="shared" si="252"/>
        <v>#DIV/0!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61"/>
        <v>#DIV/0!</v>
      </c>
      <c r="V664" s="30">
        <f t="shared" si="260"/>
        <v>0</v>
      </c>
      <c r="W664" s="18" t="e">
        <f t="shared" si="254"/>
        <v>#DIV/0!</v>
      </c>
      <c r="X664" s="19">
        <v>0</v>
      </c>
      <c r="Y664" s="18" t="e">
        <f t="shared" si="255"/>
        <v>#DIV/0!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27">
        <v>1109</v>
      </c>
      <c r="F665" s="45">
        <f t="shared" si="251"/>
        <v>2.3766153054882886</v>
      </c>
      <c r="G665" s="31"/>
      <c r="H665" s="45" t="e">
        <f t="shared" si="252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61"/>
        <v>#DIV/0!</v>
      </c>
      <c r="V665" s="30">
        <f t="shared" si="260"/>
        <v>388.15</v>
      </c>
      <c r="W665" s="18">
        <f t="shared" si="254"/>
        <v>35</v>
      </c>
      <c r="X665" s="19">
        <v>388</v>
      </c>
      <c r="Y665" s="18">
        <f t="shared" si="255"/>
        <v>34.98647430117223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27">
        <v>23</v>
      </c>
      <c r="F666" s="45">
        <f t="shared" si="251"/>
        <v>0.48127223268466202</v>
      </c>
      <c r="G666" s="19"/>
      <c r="H666" s="45" t="e">
        <f t="shared" si="252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61"/>
        <v>#DIV/0!</v>
      </c>
      <c r="V666" s="30">
        <f t="shared" si="260"/>
        <v>8.0499999999999989</v>
      </c>
      <c r="W666" s="18">
        <f t="shared" si="254"/>
        <v>35</v>
      </c>
      <c r="X666" s="19">
        <v>8</v>
      </c>
      <c r="Y666" s="18">
        <f t="shared" si="255"/>
        <v>34.782608695652172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1879.0740000000001</v>
      </c>
      <c r="D667" s="29">
        <f t="shared" ref="D667:E667" si="262">SUM(D651:D666)</f>
        <v>0</v>
      </c>
      <c r="E667" s="97">
        <f t="shared" si="262"/>
        <v>3563.5</v>
      </c>
      <c r="F667" s="45">
        <f t="shared" si="251"/>
        <v>1.8964128075850126</v>
      </c>
      <c r="G667" s="29">
        <f>SUM(G651:G666)</f>
        <v>0</v>
      </c>
      <c r="H667" s="45" t="e">
        <f t="shared" si="252"/>
        <v>#DIV/0!</v>
      </c>
      <c r="I667" s="29">
        <f t="shared" ref="I667:T667" si="263">SUM(I651:I666)</f>
        <v>0</v>
      </c>
      <c r="J667" s="29">
        <f t="shared" si="263"/>
        <v>0</v>
      </c>
      <c r="K667" s="29">
        <f t="shared" si="263"/>
        <v>0</v>
      </c>
      <c r="L667" s="29">
        <f t="shared" si="263"/>
        <v>0</v>
      </c>
      <c r="M667" s="29">
        <f t="shared" si="263"/>
        <v>0</v>
      </c>
      <c r="N667" s="29">
        <f t="shared" si="263"/>
        <v>0</v>
      </c>
      <c r="O667" s="29">
        <f t="shared" si="263"/>
        <v>0</v>
      </c>
      <c r="P667" s="29">
        <f t="shared" si="263"/>
        <v>0</v>
      </c>
      <c r="Q667" s="29">
        <f t="shared" si="263"/>
        <v>0</v>
      </c>
      <c r="R667" s="29">
        <f t="shared" si="263"/>
        <v>0</v>
      </c>
      <c r="S667" s="29">
        <f t="shared" si="263"/>
        <v>0</v>
      </c>
      <c r="T667" s="29">
        <f t="shared" si="263"/>
        <v>0</v>
      </c>
      <c r="U667" s="54" t="e">
        <f t="shared" si="261"/>
        <v>#DIV/0!</v>
      </c>
      <c r="V667" s="109">
        <f>SUM(V651:V666)</f>
        <v>1247.2249999999997</v>
      </c>
      <c r="W667" s="18">
        <f t="shared" si="254"/>
        <v>34.999999999999993</v>
      </c>
      <c r="X667" s="29">
        <f>SUM(X651:X666)</f>
        <v>1126</v>
      </c>
      <c r="Y667" s="18">
        <f t="shared" si="255"/>
        <v>31.598147888312049</v>
      </c>
      <c r="Z667" s="29">
        <f t="shared" ref="Z667:AE667" si="264">SUM(Z651:Z666)</f>
        <v>0</v>
      </c>
      <c r="AA667" s="29">
        <f t="shared" si="264"/>
        <v>0</v>
      </c>
      <c r="AB667" s="29">
        <f t="shared" si="264"/>
        <v>0</v>
      </c>
      <c r="AC667" s="29">
        <f t="shared" si="264"/>
        <v>0</v>
      </c>
      <c r="AD667" s="29">
        <f t="shared" si="264"/>
        <v>0</v>
      </c>
      <c r="AE667" s="29">
        <f t="shared" si="264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>
        <v>119.83</v>
      </c>
      <c r="D669" s="19"/>
      <c r="E669" s="19">
        <v>94</v>
      </c>
      <c r="F669" s="45">
        <f t="shared" ref="F669:F674" si="265">E669/C669</f>
        <v>0.78444462989234753</v>
      </c>
      <c r="G669" s="31"/>
      <c r="H669" s="45" t="e">
        <f t="shared" ref="H669:H688" si="266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47"/>
        <v>#DIV/0!</v>
      </c>
      <c r="V669" s="30">
        <f t="shared" ref="V669:V673" si="267">E669*0.35</f>
        <v>32.9</v>
      </c>
      <c r="W669" s="18">
        <f>V669/E669*100</f>
        <v>35</v>
      </c>
      <c r="X669" s="19">
        <v>32</v>
      </c>
      <c r="Y669" s="18">
        <f t="shared" ref="Y669:Y674" si="268">X669/E669*100</f>
        <v>34.042553191489361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>
        <v>223.44</v>
      </c>
      <c r="D670" s="19"/>
      <c r="E670" s="19">
        <v>141</v>
      </c>
      <c r="F670" s="45">
        <f t="shared" si="265"/>
        <v>0.63104189044038672</v>
      </c>
      <c r="G670" s="31"/>
      <c r="H670" s="45" t="e">
        <f t="shared" si="266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47"/>
        <v>#DIV/0!</v>
      </c>
      <c r="V670" s="30">
        <f t="shared" si="267"/>
        <v>49.349999999999994</v>
      </c>
      <c r="W670" s="18">
        <f>V670/E670*100</f>
        <v>35</v>
      </c>
      <c r="X670" s="19">
        <v>49</v>
      </c>
      <c r="Y670" s="18">
        <f t="shared" si="268"/>
        <v>34.751773049645394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248.98499999999999</v>
      </c>
      <c r="D671" s="19"/>
      <c r="E671" s="19">
        <v>140</v>
      </c>
      <c r="F671" s="45">
        <f t="shared" si="265"/>
        <v>0.56228286844589037</v>
      </c>
      <c r="G671" s="31"/>
      <c r="H671" s="45" t="e">
        <f t="shared" si="266"/>
        <v>#DIV/0!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47"/>
        <v>#DIV/0!</v>
      </c>
      <c r="V671" s="30">
        <f t="shared" si="267"/>
        <v>49</v>
      </c>
      <c r="W671" s="18">
        <f>V671/E671*100</f>
        <v>35</v>
      </c>
      <c r="X671" s="19">
        <v>30</v>
      </c>
      <c r="Y671" s="18">
        <f t="shared" si="268"/>
        <v>21.428571428571427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>
        <v>611.01200000000006</v>
      </c>
      <c r="D672" s="19"/>
      <c r="E672" s="19">
        <v>119</v>
      </c>
      <c r="F672" s="45">
        <f t="shared" si="265"/>
        <v>0.19475885907314422</v>
      </c>
      <c r="G672" s="31"/>
      <c r="H672" s="45" t="e">
        <f t="shared" si="266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47"/>
        <v>#DIV/0!</v>
      </c>
      <c r="V672" s="30">
        <f t="shared" si="267"/>
        <v>41.65</v>
      </c>
      <c r="W672" s="18">
        <f t="shared" ref="W672:W673" si="269">V672/E672*100</f>
        <v>35</v>
      </c>
      <c r="X672" s="19">
        <v>41</v>
      </c>
      <c r="Y672" s="18">
        <f t="shared" si="268"/>
        <v>34.45378151260504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>
        <v>24.183999999999997</v>
      </c>
      <c r="D673" s="19"/>
      <c r="E673" s="19">
        <v>2</v>
      </c>
      <c r="F673" s="45">
        <f t="shared" si="265"/>
        <v>8.2699305325835276E-2</v>
      </c>
      <c r="G673" s="31"/>
      <c r="H673" s="45" t="e">
        <f t="shared" si="266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47"/>
        <v>#DIV/0!</v>
      </c>
      <c r="V673" s="30">
        <f t="shared" si="267"/>
        <v>0.7</v>
      </c>
      <c r="W673" s="18">
        <f t="shared" si="269"/>
        <v>35</v>
      </c>
      <c r="X673" s="19">
        <v>0</v>
      </c>
      <c r="Y673" s="18">
        <f t="shared" si="268"/>
        <v>0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1227.451</v>
      </c>
      <c r="D674" s="29">
        <f t="shared" ref="D674:E674" si="270">SUM(D669:D673)</f>
        <v>0</v>
      </c>
      <c r="E674" s="29">
        <f t="shared" si="270"/>
        <v>496</v>
      </c>
      <c r="F674" s="46">
        <f t="shared" si="265"/>
        <v>0.40408945041390654</v>
      </c>
      <c r="G674" s="29">
        <f>SUM(G669:G673)</f>
        <v>0</v>
      </c>
      <c r="H674" s="46" t="e">
        <f t="shared" si="266"/>
        <v>#DIV/0!</v>
      </c>
      <c r="I674" s="29">
        <f t="shared" ref="I674:T674" si="271">SUM(I669:I673)</f>
        <v>0</v>
      </c>
      <c r="J674" s="29">
        <f t="shared" si="271"/>
        <v>0</v>
      </c>
      <c r="K674" s="29">
        <f t="shared" si="271"/>
        <v>0</v>
      </c>
      <c r="L674" s="29">
        <f t="shared" si="271"/>
        <v>0</v>
      </c>
      <c r="M674" s="29">
        <f t="shared" si="271"/>
        <v>0</v>
      </c>
      <c r="N674" s="29">
        <f t="shared" si="271"/>
        <v>0</v>
      </c>
      <c r="O674" s="29">
        <f t="shared" si="271"/>
        <v>0</v>
      </c>
      <c r="P674" s="29">
        <f t="shared" si="271"/>
        <v>0</v>
      </c>
      <c r="Q674" s="29">
        <f t="shared" si="271"/>
        <v>0</v>
      </c>
      <c r="R674" s="29">
        <f t="shared" si="271"/>
        <v>0</v>
      </c>
      <c r="S674" s="29">
        <f t="shared" si="271"/>
        <v>0</v>
      </c>
      <c r="T674" s="29">
        <f t="shared" si="271"/>
        <v>0</v>
      </c>
      <c r="U674" s="47" t="e">
        <f t="shared" si="247"/>
        <v>#DIV/0!</v>
      </c>
      <c r="V674" s="109">
        <f>SUM(V669:V673)</f>
        <v>173.6</v>
      </c>
      <c r="W674" s="88">
        <f>V674/E674*100</f>
        <v>35</v>
      </c>
      <c r="X674" s="29">
        <f>SUM(X669:X673)</f>
        <v>152</v>
      </c>
      <c r="Y674" s="88">
        <f t="shared" si="268"/>
        <v>30.64516129032258</v>
      </c>
      <c r="Z674" s="29">
        <f t="shared" ref="Z674:AE674" si="272">SUM(Z669:Z673)</f>
        <v>0</v>
      </c>
      <c r="AA674" s="29">
        <f t="shared" si="272"/>
        <v>0</v>
      </c>
      <c r="AB674" s="29">
        <f t="shared" si="272"/>
        <v>0</v>
      </c>
      <c r="AC674" s="29">
        <f t="shared" si="272"/>
        <v>0</v>
      </c>
      <c r="AD674" s="29">
        <f t="shared" si="272"/>
        <v>0</v>
      </c>
      <c r="AE674" s="29">
        <f t="shared" si="272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110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>
        <v>1183.886</v>
      </c>
      <c r="D676" s="19"/>
      <c r="E676" s="19">
        <v>67</v>
      </c>
      <c r="F676" s="45">
        <f t="shared" ref="F676:F688" si="273">E676/C676</f>
        <v>5.6593286853632865E-2</v>
      </c>
      <c r="G676" s="31"/>
      <c r="H676" s="45" t="e">
        <f t="shared" si="266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47"/>
        <v>#DIV/0!</v>
      </c>
      <c r="V676" s="30">
        <f t="shared" ref="V676:V677" si="274">E676*0.35</f>
        <v>23.45</v>
      </c>
      <c r="W676" s="18">
        <f>V676/E676*100</f>
        <v>35</v>
      </c>
      <c r="X676" s="19">
        <v>0</v>
      </c>
      <c r="Y676" s="18">
        <f>X676/E676*100</f>
        <v>0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>
        <v>4001.9969999999998</v>
      </c>
      <c r="D677" s="19"/>
      <c r="E677" s="19">
        <v>766</v>
      </c>
      <c r="F677" s="45">
        <f t="shared" si="273"/>
        <v>0.19140444133266468</v>
      </c>
      <c r="G677" s="31"/>
      <c r="H677" s="45" t="e">
        <f t="shared" si="266"/>
        <v>#DIV/0!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47"/>
        <v>#DIV/0!</v>
      </c>
      <c r="V677" s="30">
        <f t="shared" si="274"/>
        <v>268.09999999999997</v>
      </c>
      <c r="W677" s="18">
        <f>V677/E677*100</f>
        <v>35</v>
      </c>
      <c r="X677" s="19">
        <v>0</v>
      </c>
      <c r="Y677" s="18">
        <f>X677/E677*100</f>
        <v>0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5185.8829999999998</v>
      </c>
      <c r="D678" s="29">
        <f t="shared" ref="D678:E678" si="275">SUM(D676:D677)</f>
        <v>0</v>
      </c>
      <c r="E678" s="29">
        <f t="shared" si="275"/>
        <v>833</v>
      </c>
      <c r="F678" s="46">
        <f t="shared" si="273"/>
        <v>0.16062838286170358</v>
      </c>
      <c r="G678" s="29">
        <f>SUM(G676:G677)</f>
        <v>0</v>
      </c>
      <c r="H678" s="88" t="e">
        <f>SUM(H676:H677)</f>
        <v>#DIV/0!</v>
      </c>
      <c r="I678" s="29">
        <f t="shared" ref="I678:T678" si="276">SUM(I676:I677)</f>
        <v>0</v>
      </c>
      <c r="J678" s="29">
        <f t="shared" si="276"/>
        <v>0</v>
      </c>
      <c r="K678" s="29">
        <f t="shared" si="276"/>
        <v>0</v>
      </c>
      <c r="L678" s="29">
        <f t="shared" si="276"/>
        <v>0</v>
      </c>
      <c r="M678" s="29">
        <f t="shared" si="276"/>
        <v>0</v>
      </c>
      <c r="N678" s="29">
        <f t="shared" si="276"/>
        <v>0</v>
      </c>
      <c r="O678" s="29">
        <f t="shared" si="276"/>
        <v>0</v>
      </c>
      <c r="P678" s="29">
        <f t="shared" si="276"/>
        <v>0</v>
      </c>
      <c r="Q678" s="29">
        <f t="shared" si="276"/>
        <v>0</v>
      </c>
      <c r="R678" s="29">
        <f t="shared" si="276"/>
        <v>0</v>
      </c>
      <c r="S678" s="29">
        <f t="shared" si="276"/>
        <v>0</v>
      </c>
      <c r="T678" s="29">
        <f t="shared" si="276"/>
        <v>0</v>
      </c>
      <c r="U678" s="29" t="e">
        <f>SUM(U676:U677)</f>
        <v>#DIV/0!</v>
      </c>
      <c r="V678" s="109">
        <f>SUM(V676:V677)</f>
        <v>291.54999999999995</v>
      </c>
      <c r="W678" s="88">
        <f>V678/E678*100</f>
        <v>34.999999999999993</v>
      </c>
      <c r="X678" s="29">
        <f>SUM(X676:X677)</f>
        <v>0</v>
      </c>
      <c r="Y678" s="88">
        <f>X678/E678*100</f>
        <v>0</v>
      </c>
      <c r="Z678" s="29">
        <f t="shared" ref="Z678:AE678" si="277">SUM(Z676:Z677)</f>
        <v>0</v>
      </c>
      <c r="AA678" s="29">
        <f t="shared" si="277"/>
        <v>0</v>
      </c>
      <c r="AB678" s="29">
        <f t="shared" si="277"/>
        <v>0</v>
      </c>
      <c r="AC678" s="29">
        <f t="shared" si="277"/>
        <v>0</v>
      </c>
      <c r="AD678" s="29">
        <f t="shared" si="277"/>
        <v>0</v>
      </c>
      <c r="AE678" s="29">
        <f t="shared" si="277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110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>
        <v>25.74</v>
      </c>
      <c r="D680" s="19"/>
      <c r="E680" s="19">
        <v>80</v>
      </c>
      <c r="F680" s="45">
        <f t="shared" si="273"/>
        <v>3.1080031080031083</v>
      </c>
      <c r="G680" s="31"/>
      <c r="H680" s="45" t="e">
        <f t="shared" si="266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78">O680/G680*100</f>
        <v>#DIV/0!</v>
      </c>
      <c r="V680" s="30">
        <f t="shared" ref="V680:V686" si="279">E680*0.35</f>
        <v>28</v>
      </c>
      <c r="W680" s="18">
        <f>V680/E680*100</f>
        <v>35</v>
      </c>
      <c r="X680" s="19">
        <v>28</v>
      </c>
      <c r="Y680" s="18">
        <f>X680/E680*100</f>
        <v>35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>
        <v>29.599999999999998</v>
      </c>
      <c r="D681" s="19"/>
      <c r="E681" s="27">
        <v>35.132899999999999</v>
      </c>
      <c r="F681" s="45">
        <f t="shared" si="273"/>
        <v>1.1869222972972973</v>
      </c>
      <c r="G681" s="31"/>
      <c r="H681" s="45" t="e">
        <f t="shared" si="266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78"/>
        <v>#DIV/0!</v>
      </c>
      <c r="V681" s="30">
        <f t="shared" si="279"/>
        <v>12.296514999999999</v>
      </c>
      <c r="W681" s="18">
        <f t="shared" ref="W681:W686" si="280">V681/E681*100</f>
        <v>35</v>
      </c>
      <c r="X681" s="19">
        <v>12</v>
      </c>
      <c r="Y681" s="18">
        <f t="shared" ref="Y681:Y688" si="281">X681/E681*100</f>
        <v>34.156019002131906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>
        <v>15.4</v>
      </c>
      <c r="D682" s="19"/>
      <c r="E682" s="19">
        <v>14</v>
      </c>
      <c r="F682" s="45">
        <f t="shared" si="273"/>
        <v>0.90909090909090906</v>
      </c>
      <c r="G682" s="31"/>
      <c r="H682" s="45" t="e">
        <f t="shared" si="266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78"/>
        <v>#DIV/0!</v>
      </c>
      <c r="V682" s="30">
        <f t="shared" si="279"/>
        <v>4.8999999999999995</v>
      </c>
      <c r="W682" s="18">
        <f t="shared" si="280"/>
        <v>35</v>
      </c>
      <c r="X682" s="19">
        <v>0</v>
      </c>
      <c r="Y682" s="18">
        <f t="shared" si="281"/>
        <v>0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>
        <v>98.56</v>
      </c>
      <c r="D683" s="19"/>
      <c r="E683" s="19">
        <v>238</v>
      </c>
      <c r="F683" s="45">
        <f t="shared" si="273"/>
        <v>2.4147727272727271</v>
      </c>
      <c r="G683" s="31"/>
      <c r="H683" s="45" t="e">
        <f t="shared" si="266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78"/>
        <v>#DIV/0!</v>
      </c>
      <c r="V683" s="30">
        <f t="shared" si="279"/>
        <v>83.3</v>
      </c>
      <c r="W683" s="18">
        <f t="shared" si="280"/>
        <v>35</v>
      </c>
      <c r="X683" s="19">
        <v>80</v>
      </c>
      <c r="Y683" s="18">
        <f t="shared" si="281"/>
        <v>33.613445378151262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>
        <v>0</v>
      </c>
      <c r="D684" s="19"/>
      <c r="E684" s="19">
        <v>0</v>
      </c>
      <c r="F684" s="45" t="e">
        <f t="shared" si="273"/>
        <v>#DIV/0!</v>
      </c>
      <c r="G684" s="31"/>
      <c r="H684" s="45" t="e">
        <f t="shared" si="266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78"/>
        <v>#DIV/0!</v>
      </c>
      <c r="V684" s="30">
        <f t="shared" si="279"/>
        <v>0</v>
      </c>
      <c r="W684" s="18" t="e">
        <f t="shared" si="280"/>
        <v>#DIV/0!</v>
      </c>
      <c r="X684" s="19">
        <v>0</v>
      </c>
      <c r="Y684" s="18" t="e">
        <f t="shared" si="281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>
        <v>0</v>
      </c>
      <c r="D685" s="19"/>
      <c r="E685" s="19">
        <v>0</v>
      </c>
      <c r="F685" s="45" t="e">
        <f t="shared" si="273"/>
        <v>#DIV/0!</v>
      </c>
      <c r="G685" s="31"/>
      <c r="H685" s="45" t="e">
        <f t="shared" si="266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78"/>
        <v>#DIV/0!</v>
      </c>
      <c r="V685" s="30">
        <f t="shared" si="279"/>
        <v>0</v>
      </c>
      <c r="W685" s="18" t="e">
        <f t="shared" si="280"/>
        <v>#DIV/0!</v>
      </c>
      <c r="X685" s="19">
        <v>0</v>
      </c>
      <c r="Y685" s="18" t="e">
        <f t="shared" si="281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>
        <v>0</v>
      </c>
      <c r="D686" s="19"/>
      <c r="E686" s="19">
        <v>0</v>
      </c>
      <c r="F686" s="45" t="e">
        <f t="shared" si="273"/>
        <v>#DIV/0!</v>
      </c>
      <c r="G686" s="31"/>
      <c r="H686" s="45" t="e">
        <f t="shared" si="266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78"/>
        <v>#DIV/0!</v>
      </c>
      <c r="V686" s="30">
        <f t="shared" si="279"/>
        <v>0</v>
      </c>
      <c r="W686" s="18" t="e">
        <f t="shared" si="280"/>
        <v>#DIV/0!</v>
      </c>
      <c r="X686" s="19">
        <v>0</v>
      </c>
      <c r="Y686" s="18" t="e">
        <f t="shared" si="281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169.3</v>
      </c>
      <c r="D687" s="29">
        <f t="shared" ref="D687:E687" si="282">SUM(D680:D686)</f>
        <v>0</v>
      </c>
      <c r="E687" s="97">
        <f t="shared" si="282"/>
        <v>367.13290000000001</v>
      </c>
      <c r="F687" s="46">
        <f t="shared" si="273"/>
        <v>2.1685345540460719</v>
      </c>
      <c r="G687" s="29">
        <f>SUM(G680:G686)</f>
        <v>0</v>
      </c>
      <c r="H687" s="46" t="e">
        <f t="shared" si="266"/>
        <v>#DIV/0!</v>
      </c>
      <c r="I687" s="29">
        <f t="shared" ref="I687:T687" si="283">SUM(I680:I686)</f>
        <v>0</v>
      </c>
      <c r="J687" s="29">
        <f t="shared" si="283"/>
        <v>0</v>
      </c>
      <c r="K687" s="29">
        <f t="shared" si="283"/>
        <v>0</v>
      </c>
      <c r="L687" s="29">
        <f t="shared" si="283"/>
        <v>0</v>
      </c>
      <c r="M687" s="29">
        <f t="shared" si="283"/>
        <v>0</v>
      </c>
      <c r="N687" s="29">
        <f t="shared" si="283"/>
        <v>0</v>
      </c>
      <c r="O687" s="29">
        <f t="shared" si="283"/>
        <v>0</v>
      </c>
      <c r="P687" s="29">
        <f t="shared" si="283"/>
        <v>0</v>
      </c>
      <c r="Q687" s="29">
        <f t="shared" si="283"/>
        <v>0</v>
      </c>
      <c r="R687" s="29">
        <f t="shared" si="283"/>
        <v>0</v>
      </c>
      <c r="S687" s="29">
        <f t="shared" si="283"/>
        <v>0</v>
      </c>
      <c r="T687" s="29">
        <f t="shared" si="283"/>
        <v>0</v>
      </c>
      <c r="U687" s="47" t="e">
        <f t="shared" si="278"/>
        <v>#DIV/0!</v>
      </c>
      <c r="V687" s="109">
        <f>SUM(V680:V686)</f>
        <v>128.49651499999999</v>
      </c>
      <c r="W687" s="88">
        <f>V687/E687*100</f>
        <v>35</v>
      </c>
      <c r="X687" s="29">
        <f>SUM(X680:X686)</f>
        <v>120</v>
      </c>
      <c r="Y687" s="88">
        <f t="shared" si="281"/>
        <v>32.685711359564891</v>
      </c>
      <c r="Z687" s="29">
        <f t="shared" ref="Z687:AE687" si="284">SUM(Z680:Z686)</f>
        <v>0</v>
      </c>
      <c r="AA687" s="29">
        <f t="shared" si="284"/>
        <v>0</v>
      </c>
      <c r="AB687" s="29">
        <f t="shared" si="284"/>
        <v>0</v>
      </c>
      <c r="AC687" s="29">
        <f t="shared" si="284"/>
        <v>0</v>
      </c>
      <c r="AD687" s="29">
        <f t="shared" si="284"/>
        <v>0</v>
      </c>
      <c r="AE687" s="29">
        <f t="shared" si="284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253567.77899626156</v>
      </c>
      <c r="D688" s="102">
        <f t="shared" ref="D688" si="285">D35+D95+D104+D116+D138+D159+D166+D181+D193+D210+D241+D292+D314+D330+D337+D361+D371+D381+D423+D432+D444+D482+D505+D511+D531+D552+D565+D585+D593+D620+D649+D667+D674+D678+D687</f>
        <v>51687.331014492753</v>
      </c>
      <c r="E688" s="97">
        <f>E35+E95+E104+E116+E138+E159+E166+E181+E193+E210+E241+E292+E314+E330+E337+E361+E371+E381+E423+E432+E444+E482+E505+E511+E531+E552+E565+E585+E593+E620+E649+E667+E674+E678+E687</f>
        <v>277147.92008701293</v>
      </c>
      <c r="F688" s="66">
        <f t="shared" si="273"/>
        <v>1.0929934441358933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>
        <f t="shared" si="266"/>
        <v>0</v>
      </c>
      <c r="I688" s="102">
        <f t="shared" ref="I688:T688" si="286">I35+I95+I104+I116+I138+I159+I166+I181+I193+I210+I241+I292+I314+I330+I337+I361+I371+I381+I423+I432+I444+I482+I505+I511+I531+I552+I565+I585+I593+I620+I649+I667+I674+I678+I687</f>
        <v>0</v>
      </c>
      <c r="J688" s="102">
        <f t="shared" si="286"/>
        <v>0</v>
      </c>
      <c r="K688" s="102">
        <f t="shared" si="286"/>
        <v>0</v>
      </c>
      <c r="L688" s="102">
        <f t="shared" si="286"/>
        <v>0</v>
      </c>
      <c r="M688" s="102">
        <f t="shared" si="286"/>
        <v>0</v>
      </c>
      <c r="N688" s="102">
        <f t="shared" si="286"/>
        <v>0</v>
      </c>
      <c r="O688" s="102">
        <f t="shared" si="286"/>
        <v>0</v>
      </c>
      <c r="P688" s="102">
        <f t="shared" si="286"/>
        <v>0</v>
      </c>
      <c r="Q688" s="102">
        <f t="shared" si="286"/>
        <v>0</v>
      </c>
      <c r="R688" s="102">
        <f t="shared" si="286"/>
        <v>0</v>
      </c>
      <c r="S688" s="102">
        <f t="shared" si="286"/>
        <v>0</v>
      </c>
      <c r="T688" s="102">
        <f t="shared" si="286"/>
        <v>0</v>
      </c>
      <c r="U688" s="65" t="e">
        <f t="shared" si="278"/>
        <v>#DIV/0!</v>
      </c>
      <c r="V688" s="109">
        <f>V35+V95+V104+V116+V138+V159+V166+V181+V193+V210+V241+V292+V314+V330+V337+V361+V371+V381+V423+V432+V444+V482+V505+V511+V531+V552+V565+V585+V593+V620+V649+V667+V674+V678+V687</f>
        <v>97001.772030454536</v>
      </c>
      <c r="W688" s="102">
        <f>V688/E688*100</f>
        <v>35</v>
      </c>
      <c r="X688" s="102">
        <f>X35+X95+X104+X116+X138+X159+X166+X181+X193+X210+X241+X292+X314+X330+X337+X361+X371+X381+X423+X432+X444+X482+X505+X511+X531+X552+X565+X585+X593+X620+X649+X667+X674+X678+X687</f>
        <v>73645</v>
      </c>
      <c r="Y688" s="88">
        <f t="shared" si="281"/>
        <v>26.572452709325233</v>
      </c>
      <c r="Z688" s="102">
        <f t="shared" ref="Z688:AE688" si="287">Z35+Z95+Z104+Z116+Z138+Z159+Z166+Z181+Z193+Z210+Z241+Z292+Z314+Z330+Z337+Z361+Z371+Z381+Z423+Z432+Z444+Z482+Z505+Z511+Z531+Z552+Z565+Z585+Z593+Z620+Z649+Z667+Z674+Z678+Z687</f>
        <v>0</v>
      </c>
      <c r="AA688" s="102">
        <f t="shared" si="287"/>
        <v>0</v>
      </c>
      <c r="AB688" s="102">
        <f t="shared" si="287"/>
        <v>0</v>
      </c>
      <c r="AC688" s="102">
        <f t="shared" si="287"/>
        <v>0</v>
      </c>
      <c r="AD688" s="102">
        <f t="shared" si="287"/>
        <v>0</v>
      </c>
      <c r="AE688" s="102">
        <f t="shared" si="287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  <row r="695" spans="1:31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13"/>
  <sheetViews>
    <sheetView topLeftCell="A7" zoomScale="80" zoomScaleNormal="80" workbookViewId="0">
      <selection activeCell="C14" sqref="C14"/>
    </sheetView>
  </sheetViews>
  <sheetFormatPr defaultRowHeight="15" x14ac:dyDescent="0.25"/>
  <cols>
    <col min="1" max="1" width="3.710937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  <col min="32" max="32" width="9.140625" style="84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301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21.75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59.2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98.2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/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/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/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/>
      <c r="D16" s="79"/>
      <c r="E16" s="79"/>
      <c r="F16" s="45" t="e">
        <f t="shared" si="1"/>
        <v>#DIV/0!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/>
      <c r="D17" s="19"/>
      <c r="E17" s="19"/>
      <c r="F17" s="45" t="e">
        <f t="shared" si="1"/>
        <v>#DIV/0!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/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/>
      <c r="D18" s="19"/>
      <c r="E18" s="19"/>
      <c r="F18" s="45" t="e">
        <f t="shared" si="1"/>
        <v>#DIV/0!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/>
      <c r="D19" s="19"/>
      <c r="E19" s="19"/>
      <c r="F19" s="45" t="e">
        <f t="shared" si="1"/>
        <v>#DIV/0!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/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/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/>
      <c r="D21" s="19"/>
      <c r="E21" s="19"/>
      <c r="F21" s="45" t="e">
        <f t="shared" si="1"/>
        <v>#DIV/0!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/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/>
      <c r="D22" s="19"/>
      <c r="E22" s="19"/>
      <c r="F22" s="45" t="e">
        <f t="shared" si="1"/>
        <v>#DIV/0!</v>
      </c>
      <c r="G22" s="19"/>
      <c r="H22" s="45" t="e">
        <f t="shared" si="2"/>
        <v>#DIV/0!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/>
      <c r="W22" s="45" t="e">
        <f t="shared" si="4"/>
        <v>#DIV/0!</v>
      </c>
      <c r="X22" s="19"/>
      <c r="Y22" s="45" t="e">
        <f t="shared" si="0"/>
        <v>#DIV/0!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/>
      <c r="D23" s="19"/>
      <c r="E23" s="19"/>
      <c r="F23" s="45" t="e">
        <f t="shared" si="1"/>
        <v>#DIV/0!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/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/>
      <c r="D25" s="19"/>
      <c r="E25" s="19"/>
      <c r="F25" s="45" t="e">
        <f t="shared" si="1"/>
        <v>#DIV/0!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/>
      <c r="D26" s="19"/>
      <c r="E26" s="19"/>
      <c r="F26" s="45" t="e">
        <f t="shared" si="1"/>
        <v>#DIV/0!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/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/>
      <c r="D27" s="19"/>
      <c r="E27" s="19"/>
      <c r="F27" s="45" t="e">
        <f t="shared" si="1"/>
        <v>#DIV/0!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/>
      <c r="D28" s="19"/>
      <c r="E28" s="19"/>
      <c r="F28" s="45" t="e">
        <f t="shared" si="1"/>
        <v>#DIV/0!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/>
      <c r="D29" s="19"/>
      <c r="E29" s="19"/>
      <c r="F29" s="45" t="e">
        <f t="shared" si="1"/>
        <v>#DIV/0!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/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/>
      <c r="D31" s="19"/>
      <c r="E31" s="19"/>
      <c r="F31" s="45" t="e">
        <f t="shared" si="1"/>
        <v>#DIV/0!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/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/>
      <c r="D32" s="19"/>
      <c r="E32" s="19"/>
      <c r="F32" s="45" t="e">
        <f t="shared" si="1"/>
        <v>#DIV/0!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317</v>
      </c>
      <c r="C33" s="19"/>
      <c r="D33" s="19"/>
      <c r="E33" s="19"/>
      <c r="F33" s="45" t="e">
        <f t="shared" si="1"/>
        <v>#DIV/0!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318</v>
      </c>
      <c r="C34" s="31"/>
      <c r="D34" s="31"/>
      <c r="E34" s="31"/>
      <c r="F34" s="45" t="e">
        <f t="shared" si="1"/>
        <v>#DIV/0!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0</v>
      </c>
      <c r="D35" s="29">
        <f>SUM(D13:D34)</f>
        <v>0</v>
      </c>
      <c r="E35" s="29">
        <f>SUM(E13:E34)</f>
        <v>0</v>
      </c>
      <c r="F35" s="46" t="e">
        <f t="shared" si="1"/>
        <v>#DIV/0!</v>
      </c>
      <c r="G35" s="29">
        <f>SUM(G13:G34)</f>
        <v>0</v>
      </c>
      <c r="H35" s="46" t="e">
        <f t="shared" si="2"/>
        <v>#DIV/0!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0</v>
      </c>
      <c r="W35" s="88" t="e">
        <f>V35/E35*100</f>
        <v>#DIV/0!</v>
      </c>
      <c r="X35" s="29">
        <f>SUM(X13:X34)</f>
        <v>0</v>
      </c>
      <c r="Y35" s="46" t="e">
        <f t="shared" si="0"/>
        <v>#DIV/0!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>
        <v>312.5</v>
      </c>
      <c r="D37" s="19">
        <v>50</v>
      </c>
      <c r="E37" s="19">
        <v>100</v>
      </c>
      <c r="F37" s="45">
        <f t="shared" ref="F37:F94" si="7">E37/C37</f>
        <v>0.32</v>
      </c>
      <c r="G37" s="19"/>
      <c r="H37" s="45">
        <f t="shared" si="2"/>
        <v>0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>
        <v>5</v>
      </c>
      <c r="W37" s="18">
        <f t="shared" ref="W37:W94" si="8">V37/E37*100</f>
        <v>5</v>
      </c>
      <c r="X37" s="19">
        <v>5</v>
      </c>
      <c r="Y37" s="18">
        <f t="shared" ref="Y37:Y94" si="9">X37/E37*100</f>
        <v>5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198.70000000000002</v>
      </c>
      <c r="D38" s="19">
        <v>45</v>
      </c>
      <c r="E38" s="19">
        <v>100</v>
      </c>
      <c r="F38" s="45">
        <f t="shared" si="7"/>
        <v>0.50327126321087057</v>
      </c>
      <c r="G38" s="19"/>
      <c r="H38" s="45">
        <f t="shared" si="2"/>
        <v>0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>
        <v>5</v>
      </c>
      <c r="W38" s="18">
        <f t="shared" si="8"/>
        <v>5</v>
      </c>
      <c r="X38" s="19">
        <v>5</v>
      </c>
      <c r="Y38" s="18">
        <f t="shared" si="9"/>
        <v>5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109.19999999999999</v>
      </c>
      <c r="D39" s="19">
        <v>15</v>
      </c>
      <c r="E39" s="19">
        <v>25</v>
      </c>
      <c r="F39" s="45">
        <f t="shared" si="7"/>
        <v>0.22893772893772896</v>
      </c>
      <c r="G39" s="19"/>
      <c r="H39" s="45">
        <f t="shared" si="2"/>
        <v>0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>
        <v>1</v>
      </c>
      <c r="W39" s="18">
        <f t="shared" si="8"/>
        <v>4</v>
      </c>
      <c r="X39" s="19">
        <v>1</v>
      </c>
      <c r="Y39" s="18">
        <f t="shared" si="9"/>
        <v>4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166.7</v>
      </c>
      <c r="D40" s="19">
        <v>8</v>
      </c>
      <c r="E40" s="19">
        <v>21</v>
      </c>
      <c r="F40" s="45">
        <f t="shared" si="7"/>
        <v>0.12597480503899222</v>
      </c>
      <c r="G40" s="19"/>
      <c r="H40" s="45">
        <f t="shared" si="2"/>
        <v>0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/>
      <c r="W40" s="18">
        <f t="shared" si="8"/>
        <v>0</v>
      </c>
      <c r="X40" s="19"/>
      <c r="Y40" s="18">
        <f t="shared" si="9"/>
        <v>0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74.899999999999991</v>
      </c>
      <c r="D41" s="19">
        <v>119</v>
      </c>
      <c r="E41" s="19">
        <v>123</v>
      </c>
      <c r="F41" s="45">
        <f t="shared" si="7"/>
        <v>1.6421895861148199</v>
      </c>
      <c r="G41" s="19"/>
      <c r="H41" s="45">
        <f t="shared" si="2"/>
        <v>0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>
        <v>9</v>
      </c>
      <c r="W41" s="18">
        <f t="shared" si="8"/>
        <v>7.3170731707317067</v>
      </c>
      <c r="X41" s="19">
        <v>9</v>
      </c>
      <c r="Y41" s="18">
        <f t="shared" si="9"/>
        <v>7.3170731707317067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230.6</v>
      </c>
      <c r="D42" s="19">
        <v>87</v>
      </c>
      <c r="E42" s="19">
        <v>124</v>
      </c>
      <c r="F42" s="45">
        <f t="shared" si="7"/>
        <v>0.53772766695576757</v>
      </c>
      <c r="G42" s="19"/>
      <c r="H42" s="45">
        <f t="shared" si="2"/>
        <v>0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>
        <v>6</v>
      </c>
      <c r="W42" s="18">
        <f t="shared" si="8"/>
        <v>4.838709677419355</v>
      </c>
      <c r="X42" s="19">
        <v>6</v>
      </c>
      <c r="Y42" s="18">
        <f t="shared" si="9"/>
        <v>4.838709677419355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305.2</v>
      </c>
      <c r="D43" s="19">
        <v>133</v>
      </c>
      <c r="E43" s="19">
        <v>210</v>
      </c>
      <c r="F43" s="45">
        <f t="shared" si="7"/>
        <v>0.68807339449541283</v>
      </c>
      <c r="G43" s="19"/>
      <c r="H43" s="45">
        <f t="shared" si="2"/>
        <v>0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>
        <v>10</v>
      </c>
      <c r="W43" s="18">
        <f t="shared" si="8"/>
        <v>4.7619047619047619</v>
      </c>
      <c r="X43" s="19">
        <v>10</v>
      </c>
      <c r="Y43" s="18">
        <f t="shared" si="9"/>
        <v>4.7619047619047619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159.9</v>
      </c>
      <c r="D44" s="19">
        <v>116</v>
      </c>
      <c r="E44" s="19">
        <v>94</v>
      </c>
      <c r="F44" s="45">
        <f t="shared" si="7"/>
        <v>0.58786741713570978</v>
      </c>
      <c r="G44" s="19"/>
      <c r="H44" s="45">
        <f t="shared" si="2"/>
        <v>0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>
        <v>4</v>
      </c>
      <c r="W44" s="18">
        <f t="shared" si="8"/>
        <v>4.2553191489361701</v>
      </c>
      <c r="X44" s="19">
        <v>4</v>
      </c>
      <c r="Y44" s="18">
        <f t="shared" si="9"/>
        <v>4.2553191489361701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68.06</v>
      </c>
      <c r="D45" s="19">
        <v>14</v>
      </c>
      <c r="E45" s="19">
        <v>41</v>
      </c>
      <c r="F45" s="45">
        <f t="shared" si="7"/>
        <v>0.60240963855421681</v>
      </c>
      <c r="G45" s="19"/>
      <c r="H45" s="45">
        <f t="shared" si="2"/>
        <v>0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>
        <v>2</v>
      </c>
      <c r="W45" s="18">
        <f t="shared" si="8"/>
        <v>4.8780487804878048</v>
      </c>
      <c r="X45" s="19">
        <v>2</v>
      </c>
      <c r="Y45" s="18">
        <f t="shared" si="9"/>
        <v>4.8780487804878048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659.41</v>
      </c>
      <c r="D46" s="19">
        <v>281</v>
      </c>
      <c r="E46" s="19">
        <v>344</v>
      </c>
      <c r="F46" s="45">
        <f t="shared" si="7"/>
        <v>0.52167847014755619</v>
      </c>
      <c r="G46" s="19"/>
      <c r="H46" s="45">
        <f t="shared" si="2"/>
        <v>0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>
        <v>17</v>
      </c>
      <c r="W46" s="18">
        <f t="shared" si="8"/>
        <v>4.941860465116279</v>
      </c>
      <c r="X46" s="19">
        <v>17</v>
      </c>
      <c r="Y46" s="18">
        <f t="shared" si="9"/>
        <v>4.941860465116279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49.5</v>
      </c>
      <c r="D47" s="19">
        <v>35</v>
      </c>
      <c r="E47" s="19">
        <v>21</v>
      </c>
      <c r="F47" s="45">
        <f t="shared" si="7"/>
        <v>0.42424242424242425</v>
      </c>
      <c r="G47" s="19"/>
      <c r="H47" s="45">
        <f t="shared" si="2"/>
        <v>0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>
        <v>1</v>
      </c>
      <c r="W47" s="18">
        <f t="shared" si="8"/>
        <v>4.7619047619047619</v>
      </c>
      <c r="X47" s="19">
        <v>1</v>
      </c>
      <c r="Y47" s="18">
        <f t="shared" si="9"/>
        <v>4.7619047619047619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>
        <v>101</v>
      </c>
      <c r="E48" s="19">
        <v>107</v>
      </c>
      <c r="F48" s="45">
        <f t="shared" si="7"/>
        <v>0.34422854201518471</v>
      </c>
      <c r="G48" s="19"/>
      <c r="H48" s="45">
        <f t="shared" si="2"/>
        <v>0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>
        <v>5</v>
      </c>
      <c r="W48" s="18">
        <f t="shared" si="8"/>
        <v>4.6728971962616823</v>
      </c>
      <c r="X48" s="19">
        <v>5</v>
      </c>
      <c r="Y48" s="18">
        <f t="shared" si="9"/>
        <v>4.6728971962616823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>
        <v>79</v>
      </c>
      <c r="E49" s="19">
        <v>79</v>
      </c>
      <c r="F49" s="45">
        <f t="shared" si="7"/>
        <v>0.33154272284707065</v>
      </c>
      <c r="G49" s="19"/>
      <c r="H49" s="45">
        <f t="shared" si="2"/>
        <v>0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>
        <v>3</v>
      </c>
      <c r="W49" s="18">
        <f t="shared" si="8"/>
        <v>3.79746835443038</v>
      </c>
      <c r="X49" s="19">
        <v>3</v>
      </c>
      <c r="Y49" s="18">
        <f t="shared" si="9"/>
        <v>3.79746835443038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215.4</v>
      </c>
      <c r="D50" s="19">
        <v>52</v>
      </c>
      <c r="E50" s="19">
        <v>46</v>
      </c>
      <c r="F50" s="45">
        <f t="shared" si="7"/>
        <v>0.21355617455896006</v>
      </c>
      <c r="G50" s="19"/>
      <c r="H50" s="45">
        <f t="shared" si="2"/>
        <v>0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>
        <v>2</v>
      </c>
      <c r="W50" s="18">
        <f t="shared" si="8"/>
        <v>4.3478260869565215</v>
      </c>
      <c r="X50" s="19">
        <v>2</v>
      </c>
      <c r="Y50" s="18">
        <f t="shared" si="9"/>
        <v>4.3478260869565215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>
        <v>78</v>
      </c>
      <c r="E51" s="19">
        <v>163</v>
      </c>
      <c r="F51" s="45">
        <f t="shared" si="7"/>
        <v>0.39004546542234986</v>
      </c>
      <c r="G51" s="19"/>
      <c r="H51" s="45">
        <f t="shared" si="2"/>
        <v>0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>
        <v>8</v>
      </c>
      <c r="W51" s="18">
        <f t="shared" si="8"/>
        <v>4.9079754601226995</v>
      </c>
      <c r="X51" s="19">
        <v>8</v>
      </c>
      <c r="Y51" s="18">
        <f t="shared" si="9"/>
        <v>4.9079754601226995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>
        <v>180</v>
      </c>
      <c r="E52" s="19">
        <v>21</v>
      </c>
      <c r="F52" s="45">
        <f t="shared" si="7"/>
        <v>3.7614185921547548E-2</v>
      </c>
      <c r="G52" s="19"/>
      <c r="H52" s="45">
        <f t="shared" si="2"/>
        <v>0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>
        <v>1</v>
      </c>
      <c r="W52" s="18">
        <f t="shared" si="8"/>
        <v>4.7619047619047619</v>
      </c>
      <c r="X52" s="19">
        <v>1</v>
      </c>
      <c r="Y52" s="18">
        <f t="shared" si="9"/>
        <v>4.7619047619047619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0</v>
      </c>
      <c r="D53" s="19"/>
      <c r="E53" s="19">
        <v>0</v>
      </c>
      <c r="F53" s="45" t="e">
        <f t="shared" si="7"/>
        <v>#DIV/0!</v>
      </c>
      <c r="G53" s="19"/>
      <c r="H53" s="45" t="e">
        <f t="shared" si="2"/>
        <v>#DIV/0!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/>
      <c r="W53" s="18" t="e">
        <f t="shared" si="8"/>
        <v>#DIV/0!</v>
      </c>
      <c r="X53" s="19"/>
      <c r="Y53" s="18" t="e">
        <f t="shared" si="9"/>
        <v>#DIV/0!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564.9</v>
      </c>
      <c r="D54" s="19">
        <v>292</v>
      </c>
      <c r="E54" s="19">
        <v>272</v>
      </c>
      <c r="F54" s="45">
        <f t="shared" si="7"/>
        <v>0.48150115064613208</v>
      </c>
      <c r="G54" s="19"/>
      <c r="H54" s="45">
        <f t="shared" si="2"/>
        <v>0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>
        <v>13</v>
      </c>
      <c r="W54" s="18">
        <f t="shared" si="8"/>
        <v>4.7794117647058822</v>
      </c>
      <c r="X54" s="19">
        <v>13</v>
      </c>
      <c r="Y54" s="18">
        <f t="shared" si="9"/>
        <v>4.7794117647058822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>
        <v>204</v>
      </c>
      <c r="E55" s="19">
        <v>48</v>
      </c>
      <c r="F55" s="45">
        <f t="shared" si="7"/>
        <v>0.10373892370866653</v>
      </c>
      <c r="G55" s="19"/>
      <c r="H55" s="45">
        <f t="shared" si="2"/>
        <v>0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>
        <v>2</v>
      </c>
      <c r="W55" s="18">
        <f t="shared" si="8"/>
        <v>4.1666666666666661</v>
      </c>
      <c r="X55" s="19">
        <v>2</v>
      </c>
      <c r="Y55" s="18">
        <f t="shared" si="9"/>
        <v>4.1666666666666661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1073.5999999999999</v>
      </c>
      <c r="D56" s="19"/>
      <c r="E56" s="19">
        <v>31</v>
      </c>
      <c r="F56" s="45">
        <f t="shared" si="7"/>
        <v>2.8874813710879289E-2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>
        <v>1</v>
      </c>
      <c r="W56" s="18">
        <f t="shared" si="8"/>
        <v>3.225806451612903</v>
      </c>
      <c r="X56" s="19">
        <v>1</v>
      </c>
      <c r="Y56" s="18">
        <f t="shared" si="9"/>
        <v>3.225806451612903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0</v>
      </c>
      <c r="D57" s="19"/>
      <c r="E57" s="19">
        <v>0</v>
      </c>
      <c r="F57" s="45" t="e">
        <f t="shared" si="7"/>
        <v>#DIV/0!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/>
      <c r="W57" s="18" t="e">
        <f t="shared" si="8"/>
        <v>#DIV/0!</v>
      </c>
      <c r="X57" s="19"/>
      <c r="Y57" s="18" t="e">
        <f t="shared" si="9"/>
        <v>#DIV/0!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>
        <v>35</v>
      </c>
      <c r="F58" s="45">
        <f t="shared" si="7"/>
        <v>1.2411347517730495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>
        <v>1</v>
      </c>
      <c r="W58" s="18">
        <f t="shared" si="8"/>
        <v>2.8571428571428572</v>
      </c>
      <c r="X58" s="19">
        <v>1</v>
      </c>
      <c r="Y58" s="18">
        <f t="shared" si="9"/>
        <v>2.8571428571428572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>
        <v>220</v>
      </c>
      <c r="F59" s="45">
        <f t="shared" si="7"/>
        <v>0.28190671450538185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>
        <v>11</v>
      </c>
      <c r="W59" s="18">
        <f t="shared" si="8"/>
        <v>5</v>
      </c>
      <c r="X59" s="19">
        <v>11</v>
      </c>
      <c r="Y59" s="18">
        <f t="shared" si="9"/>
        <v>5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0</v>
      </c>
      <c r="D60" s="19"/>
      <c r="E60" s="19">
        <v>0</v>
      </c>
      <c r="F60" s="45" t="e">
        <f t="shared" si="7"/>
        <v>#DIV/0!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/>
      <c r="W60" s="18" t="e">
        <f t="shared" si="8"/>
        <v>#DIV/0!</v>
      </c>
      <c r="X60" s="19"/>
      <c r="Y60" s="18" t="e">
        <f t="shared" si="9"/>
        <v>#DIV/0!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122.6</v>
      </c>
      <c r="D61" s="19">
        <v>55</v>
      </c>
      <c r="E61" s="19">
        <v>50</v>
      </c>
      <c r="F61" s="45">
        <f t="shared" si="7"/>
        <v>0.40783034257748779</v>
      </c>
      <c r="G61" s="19"/>
      <c r="H61" s="45">
        <f t="shared" si="2"/>
        <v>0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>
        <v>2</v>
      </c>
      <c r="W61" s="18">
        <f t="shared" si="8"/>
        <v>4</v>
      </c>
      <c r="X61" s="19">
        <v>2</v>
      </c>
      <c r="Y61" s="18">
        <f t="shared" si="9"/>
        <v>4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180</v>
      </c>
      <c r="D62" s="19">
        <v>39</v>
      </c>
      <c r="E62" s="19">
        <v>56</v>
      </c>
      <c r="F62" s="45">
        <f t="shared" si="7"/>
        <v>0.31111111111111112</v>
      </c>
      <c r="G62" s="19"/>
      <c r="H62" s="45">
        <f t="shared" si="2"/>
        <v>0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/>
      <c r="W62" s="18">
        <f t="shared" si="8"/>
        <v>0</v>
      </c>
      <c r="X62" s="19"/>
      <c r="Y62" s="18">
        <f t="shared" si="9"/>
        <v>0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274.39999999999998</v>
      </c>
      <c r="D63" s="19">
        <v>345</v>
      </c>
      <c r="E63" s="19">
        <v>361</v>
      </c>
      <c r="F63" s="45">
        <f t="shared" si="7"/>
        <v>1.3155976676384842</v>
      </c>
      <c r="G63" s="19"/>
      <c r="H63" s="45">
        <f t="shared" si="2"/>
        <v>0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>
        <v>28</v>
      </c>
      <c r="W63" s="18">
        <f t="shared" si="8"/>
        <v>7.7562326869806091</v>
      </c>
      <c r="X63" s="19">
        <v>10</v>
      </c>
      <c r="Y63" s="18">
        <f t="shared" si="9"/>
        <v>2.7700831024930745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92.825999999999993</v>
      </c>
      <c r="D64" s="19">
        <v>43</v>
      </c>
      <c r="E64" s="19">
        <v>51</v>
      </c>
      <c r="F64" s="45">
        <f t="shared" si="7"/>
        <v>0.54941503458082863</v>
      </c>
      <c r="G64" s="19"/>
      <c r="H64" s="45">
        <f t="shared" si="2"/>
        <v>0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>
        <v>2</v>
      </c>
      <c r="W64" s="18">
        <f t="shared" si="8"/>
        <v>3.9215686274509802</v>
      </c>
      <c r="X64" s="19">
        <v>2</v>
      </c>
      <c r="Y64" s="18">
        <f t="shared" si="9"/>
        <v>3.9215686274509802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194.7</v>
      </c>
      <c r="D65" s="19">
        <v>21</v>
      </c>
      <c r="E65" s="19">
        <v>50</v>
      </c>
      <c r="F65" s="45">
        <f t="shared" si="7"/>
        <v>0.25680534155110429</v>
      </c>
      <c r="G65" s="19"/>
      <c r="H65" s="45">
        <f t="shared" si="2"/>
        <v>0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>
        <v>2</v>
      </c>
      <c r="W65" s="18">
        <f t="shared" si="8"/>
        <v>4</v>
      </c>
      <c r="X65" s="19">
        <v>2</v>
      </c>
      <c r="Y65" s="18">
        <f t="shared" si="9"/>
        <v>4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117.60299999999999</v>
      </c>
      <c r="D66" s="19">
        <v>21</v>
      </c>
      <c r="E66" s="19">
        <v>18</v>
      </c>
      <c r="F66" s="45">
        <f t="shared" si="7"/>
        <v>0.1530573199663274</v>
      </c>
      <c r="G66" s="19"/>
      <c r="H66" s="45">
        <f t="shared" si="2"/>
        <v>0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/>
      <c r="W66" s="18">
        <f t="shared" si="8"/>
        <v>0</v>
      </c>
      <c r="X66" s="19"/>
      <c r="Y66" s="18">
        <f t="shared" si="9"/>
        <v>0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0</v>
      </c>
      <c r="D67" s="19"/>
      <c r="E67" s="19">
        <v>0</v>
      </c>
      <c r="F67" s="45" t="e">
        <f t="shared" si="7"/>
        <v>#DIV/0!</v>
      </c>
      <c r="G67" s="19"/>
      <c r="H67" s="45" t="e">
        <f t="shared" si="2"/>
        <v>#DIV/0!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/>
      <c r="W67" s="18" t="e">
        <f t="shared" si="8"/>
        <v>#DIV/0!</v>
      </c>
      <c r="X67" s="19"/>
      <c r="Y67" s="18" t="e">
        <f t="shared" si="9"/>
        <v>#DIV/0!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0</v>
      </c>
      <c r="D68" s="19"/>
      <c r="E68" s="19">
        <v>0</v>
      </c>
      <c r="F68" s="45" t="e">
        <f t="shared" si="7"/>
        <v>#DIV/0!</v>
      </c>
      <c r="G68" s="19"/>
      <c r="H68" s="45" t="e">
        <f t="shared" si="2"/>
        <v>#DIV/0!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/>
      <c r="W68" s="18" t="e">
        <f t="shared" si="8"/>
        <v>#DIV/0!</v>
      </c>
      <c r="X68" s="19"/>
      <c r="Y68" s="18" t="e">
        <f t="shared" si="9"/>
        <v>#DIV/0!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86.600000000000009</v>
      </c>
      <c r="D69" s="19">
        <v>78</v>
      </c>
      <c r="E69" s="19">
        <v>65</v>
      </c>
      <c r="F69" s="45">
        <f t="shared" si="7"/>
        <v>0.75057736720554269</v>
      </c>
      <c r="G69" s="19"/>
      <c r="H69" s="45">
        <f t="shared" si="2"/>
        <v>0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>
        <v>3</v>
      </c>
      <c r="W69" s="18">
        <f t="shared" si="8"/>
        <v>4.6153846153846159</v>
      </c>
      <c r="X69" s="19">
        <v>3</v>
      </c>
      <c r="Y69" s="18">
        <f t="shared" si="9"/>
        <v>4.6153846153846159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176.99999999999997</v>
      </c>
      <c r="D70" s="19">
        <v>22</v>
      </c>
      <c r="E70" s="19">
        <v>31</v>
      </c>
      <c r="F70" s="45">
        <f t="shared" si="7"/>
        <v>0.17514124293785313</v>
      </c>
      <c r="G70" s="19"/>
      <c r="H70" s="45">
        <f t="shared" si="2"/>
        <v>0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>
        <v>1</v>
      </c>
      <c r="W70" s="18">
        <f t="shared" si="8"/>
        <v>3.225806451612903</v>
      </c>
      <c r="X70" s="19">
        <v>1</v>
      </c>
      <c r="Y70" s="18">
        <f t="shared" si="9"/>
        <v>3.225806451612903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31.29</v>
      </c>
      <c r="D71" s="19">
        <v>68</v>
      </c>
      <c r="E71" s="19">
        <v>36</v>
      </c>
      <c r="F71" s="45">
        <f t="shared" si="7"/>
        <v>1.1505273250239694</v>
      </c>
      <c r="G71" s="19"/>
      <c r="H71" s="45">
        <f t="shared" si="2"/>
        <v>0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>
        <v>1</v>
      </c>
      <c r="W71" s="18">
        <f t="shared" si="8"/>
        <v>2.7777777777777777</v>
      </c>
      <c r="X71" s="19">
        <v>1</v>
      </c>
      <c r="Y71" s="18">
        <f t="shared" si="9"/>
        <v>2.7777777777777777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90.50800000000001</v>
      </c>
      <c r="D72" s="19">
        <v>50</v>
      </c>
      <c r="E72" s="19">
        <v>70</v>
      </c>
      <c r="F72" s="45">
        <f t="shared" si="7"/>
        <v>0.77341229504574172</v>
      </c>
      <c r="G72" s="19"/>
      <c r="H72" s="45">
        <f t="shared" si="2"/>
        <v>0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>
        <v>3</v>
      </c>
      <c r="W72" s="18">
        <f t="shared" si="8"/>
        <v>4.2857142857142856</v>
      </c>
      <c r="X72" s="19">
        <v>2</v>
      </c>
      <c r="Y72" s="18">
        <f t="shared" si="9"/>
        <v>2.8571428571428572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202.6</v>
      </c>
      <c r="D73" s="19">
        <v>121</v>
      </c>
      <c r="E73" s="19">
        <v>215</v>
      </c>
      <c r="F73" s="45">
        <f t="shared" si="7"/>
        <v>1.0612043435340572</v>
      </c>
      <c r="G73" s="19"/>
      <c r="H73" s="45">
        <f t="shared" si="2"/>
        <v>0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>
        <v>17</v>
      </c>
      <c r="W73" s="18">
        <f t="shared" si="8"/>
        <v>7.9069767441860463</v>
      </c>
      <c r="X73" s="19">
        <v>15</v>
      </c>
      <c r="Y73" s="18">
        <f t="shared" si="9"/>
        <v>6.9767441860465116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139.60000000000002</v>
      </c>
      <c r="D74" s="19">
        <v>185</v>
      </c>
      <c r="E74" s="19">
        <v>90</v>
      </c>
      <c r="F74" s="45">
        <f t="shared" si="7"/>
        <v>0.64469914040114606</v>
      </c>
      <c r="G74" s="19"/>
      <c r="H74" s="45">
        <f t="shared" si="2"/>
        <v>0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>
        <v>4</v>
      </c>
      <c r="W74" s="18">
        <f t="shared" si="8"/>
        <v>4.4444444444444446</v>
      </c>
      <c r="X74" s="19">
        <v>4</v>
      </c>
      <c r="Y74" s="18">
        <f t="shared" si="9"/>
        <v>4.4444444444444446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0</v>
      </c>
      <c r="D75" s="19"/>
      <c r="E75" s="19">
        <v>0</v>
      </c>
      <c r="F75" s="45" t="e">
        <f t="shared" si="7"/>
        <v>#DIV/0!</v>
      </c>
      <c r="G75" s="19"/>
      <c r="H75" s="45" t="e">
        <f t="shared" si="2"/>
        <v>#DIV/0!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/>
      <c r="W75" s="18" t="e">
        <f t="shared" si="8"/>
        <v>#DIV/0!</v>
      </c>
      <c r="X75" s="19"/>
      <c r="Y75" s="18" t="e">
        <f t="shared" si="9"/>
        <v>#DIV/0!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32.299999999999997</v>
      </c>
      <c r="D76" s="19"/>
      <c r="E76" s="19">
        <v>11</v>
      </c>
      <c r="F76" s="45">
        <f t="shared" si="7"/>
        <v>0.34055727554179571</v>
      </c>
      <c r="G76" s="19"/>
      <c r="H76" s="45" t="e">
        <f t="shared" si="2"/>
        <v>#DIV/0!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/>
      <c r="W76" s="18">
        <f t="shared" si="8"/>
        <v>0</v>
      </c>
      <c r="X76" s="19"/>
      <c r="Y76" s="18">
        <f t="shared" si="9"/>
        <v>0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0</v>
      </c>
      <c r="D77" s="19"/>
      <c r="E77" s="19">
        <v>0</v>
      </c>
      <c r="F77" s="45" t="e">
        <f t="shared" si="7"/>
        <v>#DIV/0!</v>
      </c>
      <c r="G77" s="19"/>
      <c r="H77" s="45" t="e">
        <f t="shared" si="2"/>
        <v>#DIV/0!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/>
      <c r="W77" s="18" t="e">
        <f t="shared" si="8"/>
        <v>#DIV/0!</v>
      </c>
      <c r="X77" s="19"/>
      <c r="Y77" s="18" t="e">
        <f t="shared" si="9"/>
        <v>#DIV/0!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>
        <v>121</v>
      </c>
      <c r="E78" s="19">
        <v>105</v>
      </c>
      <c r="F78" s="45">
        <f t="shared" si="7"/>
        <v>1.2013729977116705</v>
      </c>
      <c r="G78" s="19"/>
      <c r="H78" s="45">
        <f t="shared" ref="H78:H95" si="10">G78/D78*100</f>
        <v>0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>
        <v>8</v>
      </c>
      <c r="W78" s="18">
        <f t="shared" si="8"/>
        <v>7.6190476190476195</v>
      </c>
      <c r="X78" s="19">
        <v>8</v>
      </c>
      <c r="Y78" s="18">
        <f t="shared" si="9"/>
        <v>7.6190476190476195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0</v>
      </c>
      <c r="D79" s="19"/>
      <c r="E79" s="19">
        <v>0</v>
      </c>
      <c r="F79" s="45" t="e">
        <f t="shared" si="7"/>
        <v>#DIV/0!</v>
      </c>
      <c r="G79" s="19"/>
      <c r="H79" s="45" t="e">
        <f t="shared" si="10"/>
        <v>#DIV/0!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/>
      <c r="W79" s="18" t="e">
        <f t="shared" si="8"/>
        <v>#DIV/0!</v>
      </c>
      <c r="X79" s="19"/>
      <c r="Y79" s="18" t="e">
        <f t="shared" si="9"/>
        <v>#DIV/0!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0</v>
      </c>
      <c r="D80" s="19"/>
      <c r="E80" s="19">
        <v>0</v>
      </c>
      <c r="F80" s="45" t="e">
        <f t="shared" si="7"/>
        <v>#DIV/0!</v>
      </c>
      <c r="G80" s="19"/>
      <c r="H80" s="45" t="e">
        <f t="shared" si="10"/>
        <v>#DIV/0!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 t="e">
        <f t="shared" si="8"/>
        <v>#DIV/0!</v>
      </c>
      <c r="X80" s="19"/>
      <c r="Y80" s="18" t="e">
        <f t="shared" si="9"/>
        <v>#DIV/0!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0</v>
      </c>
      <c r="D81" s="19"/>
      <c r="E81" s="19">
        <v>0</v>
      </c>
      <c r="F81" s="45" t="e">
        <f t="shared" si="7"/>
        <v>#DIV/0!</v>
      </c>
      <c r="G81" s="19"/>
      <c r="H81" s="45" t="e">
        <f t="shared" si="10"/>
        <v>#DIV/0!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/>
      <c r="W81" s="18" t="e">
        <f t="shared" si="8"/>
        <v>#DIV/0!</v>
      </c>
      <c r="X81" s="19"/>
      <c r="Y81" s="18" t="e">
        <f t="shared" si="9"/>
        <v>#DIV/0!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0</v>
      </c>
      <c r="D82" s="19"/>
      <c r="E82" s="19">
        <v>0</v>
      </c>
      <c r="F82" s="45" t="e">
        <f t="shared" si="7"/>
        <v>#DIV/0!</v>
      </c>
      <c r="G82" s="19"/>
      <c r="H82" s="45" t="e">
        <f t="shared" si="10"/>
        <v>#DIV/0!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/>
      <c r="W82" s="18" t="e">
        <f t="shared" si="8"/>
        <v>#DIV/0!</v>
      </c>
      <c r="X82" s="19"/>
      <c r="Y82" s="18" t="e">
        <f t="shared" si="9"/>
        <v>#DIV/0!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237.8</v>
      </c>
      <c r="D83" s="19">
        <v>251</v>
      </c>
      <c r="E83" s="19">
        <v>88</v>
      </c>
      <c r="F83" s="45">
        <f t="shared" si="7"/>
        <v>0.3700588730025231</v>
      </c>
      <c r="G83" s="19"/>
      <c r="H83" s="45">
        <f t="shared" si="10"/>
        <v>0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>
        <v>4</v>
      </c>
      <c r="W83" s="18">
        <f t="shared" si="8"/>
        <v>4.5454545454545459</v>
      </c>
      <c r="X83" s="19">
        <v>4</v>
      </c>
      <c r="Y83" s="18">
        <f t="shared" si="9"/>
        <v>4.5454545454545459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433.66</v>
      </c>
      <c r="D84" s="19"/>
      <c r="E84" s="19">
        <v>242</v>
      </c>
      <c r="F84" s="45">
        <f t="shared" si="7"/>
        <v>0.55804086150440435</v>
      </c>
      <c r="G84" s="19"/>
      <c r="H84" s="45" t="e">
        <f t="shared" si="10"/>
        <v>#DIV/0!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>
        <f t="shared" si="8"/>
        <v>0</v>
      </c>
      <c r="X84" s="19"/>
      <c r="Y84" s="18">
        <f t="shared" si="9"/>
        <v>0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341.7</v>
      </c>
      <c r="D85" s="19"/>
      <c r="E85" s="19">
        <v>164</v>
      </c>
      <c r="F85" s="45">
        <f t="shared" si="7"/>
        <v>0.47995317529997072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>
        <f t="shared" si="8"/>
        <v>0</v>
      </c>
      <c r="X85" s="19"/>
      <c r="Y85" s="18">
        <f t="shared" si="9"/>
        <v>0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530.4</v>
      </c>
      <c r="D86" s="19">
        <v>104</v>
      </c>
      <c r="E86" s="19">
        <v>181</v>
      </c>
      <c r="F86" s="45">
        <f t="shared" si="7"/>
        <v>0.34125188536953244</v>
      </c>
      <c r="G86" s="19"/>
      <c r="H86" s="45">
        <f t="shared" si="10"/>
        <v>0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>
        <v>9</v>
      </c>
      <c r="W86" s="18">
        <f t="shared" si="8"/>
        <v>4.972375690607735</v>
      </c>
      <c r="X86" s="19">
        <v>5</v>
      </c>
      <c r="Y86" s="18">
        <f t="shared" si="9"/>
        <v>2.7624309392265194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334.45300000000003</v>
      </c>
      <c r="D87" s="19">
        <v>367</v>
      </c>
      <c r="E87" s="19">
        <v>168</v>
      </c>
      <c r="F87" s="45">
        <f t="shared" si="7"/>
        <v>0.50231273153477463</v>
      </c>
      <c r="G87" s="19"/>
      <c r="H87" s="45">
        <f t="shared" si="10"/>
        <v>0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>
        <v>8</v>
      </c>
      <c r="W87" s="18">
        <f t="shared" si="8"/>
        <v>4.7619047619047619</v>
      </c>
      <c r="X87" s="19">
        <v>8</v>
      </c>
      <c r="Y87" s="18">
        <f t="shared" si="9"/>
        <v>4.7619047619047619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>
        <v>46</v>
      </c>
      <c r="F88" s="45">
        <f t="shared" si="7"/>
        <v>1.0255266971352135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>
        <v>3</v>
      </c>
      <c r="W88" s="18">
        <f t="shared" si="8"/>
        <v>6.5217391304347823</v>
      </c>
      <c r="X88" s="19">
        <v>2</v>
      </c>
      <c r="Y88" s="18">
        <f t="shared" si="9"/>
        <v>4.3478260869565215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1473.2689999999998</v>
      </c>
      <c r="D89" s="19"/>
      <c r="E89" s="19">
        <v>334</v>
      </c>
      <c r="F89" s="45">
        <f t="shared" si="7"/>
        <v>0.22670673176453182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>
        <v>16</v>
      </c>
      <c r="W89" s="18">
        <f t="shared" si="8"/>
        <v>4.7904191616766472</v>
      </c>
      <c r="X89" s="19">
        <v>16</v>
      </c>
      <c r="Y89" s="18">
        <f t="shared" si="9"/>
        <v>4.7904191616766472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320.30199999999996</v>
      </c>
      <c r="D90" s="19"/>
      <c r="E90" s="19">
        <v>227</v>
      </c>
      <c r="F90" s="45">
        <f t="shared" si="7"/>
        <v>0.70870615856285635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>
        <v>11</v>
      </c>
      <c r="W90" s="18">
        <f t="shared" si="8"/>
        <v>4.8458149779735686</v>
      </c>
      <c r="X90" s="19">
        <v>11</v>
      </c>
      <c r="Y90" s="18">
        <f t="shared" si="9"/>
        <v>4.8458149779735686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>
        <v>92</v>
      </c>
      <c r="F91" s="45">
        <f t="shared" si="7"/>
        <v>0.25535977972443347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>
        <v>4</v>
      </c>
      <c r="W91" s="18">
        <f t="shared" si="8"/>
        <v>4.3478260869565215</v>
      </c>
      <c r="X91" s="19">
        <v>4</v>
      </c>
      <c r="Y91" s="18">
        <f t="shared" si="9"/>
        <v>4.3478260869565215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49.953000000000003</v>
      </c>
      <c r="D92" s="19"/>
      <c r="E92" s="19">
        <v>10</v>
      </c>
      <c r="F92" s="45">
        <f t="shared" si="7"/>
        <v>0.20018817688627308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/>
      <c r="W92" s="18">
        <f t="shared" si="8"/>
        <v>0</v>
      </c>
      <c r="X92" s="19"/>
      <c r="Y92" s="18">
        <f t="shared" si="9"/>
        <v>0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81.98899999999999</v>
      </c>
      <c r="D93" s="19"/>
      <c r="E93" s="19">
        <v>68</v>
      </c>
      <c r="F93" s="45">
        <f t="shared" si="7"/>
        <v>0.82937955091536675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>
        <v>3</v>
      </c>
      <c r="W93" s="18">
        <f t="shared" si="8"/>
        <v>4.4117647058823533</v>
      </c>
      <c r="X93" s="19">
        <v>3</v>
      </c>
      <c r="Y93" s="18">
        <f t="shared" si="9"/>
        <v>4.4117647058823533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38.280999999999999</v>
      </c>
      <c r="D94" s="19"/>
      <c r="E94" s="19">
        <v>24</v>
      </c>
      <c r="F94" s="45">
        <f t="shared" si="7"/>
        <v>0.62694286983098668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>
        <v>1</v>
      </c>
      <c r="W94" s="18">
        <f t="shared" si="8"/>
        <v>4.1666666666666661</v>
      </c>
      <c r="X94" s="19">
        <v>1</v>
      </c>
      <c r="Y94" s="18">
        <f t="shared" si="9"/>
        <v>4.1666666666666661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13061.554999999998</v>
      </c>
      <c r="D95" s="29">
        <f>SUM(D37:D94)</f>
        <v>3780</v>
      </c>
      <c r="E95" s="29">
        <f>SUM(E37:E94)</f>
        <v>5078</v>
      </c>
      <c r="F95" s="46">
        <f>E95/C95</f>
        <v>0.38877453718182869</v>
      </c>
      <c r="G95" s="91">
        <f>SUM(G37:G94)</f>
        <v>0</v>
      </c>
      <c r="H95" s="46">
        <f t="shared" si="10"/>
        <v>0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237</v>
      </c>
      <c r="W95" s="88">
        <f>V95/E95*100</f>
        <v>4.6671918077983463</v>
      </c>
      <c r="X95" s="29">
        <f>SUM(X37:X94)</f>
        <v>211</v>
      </c>
      <c r="Y95" s="88">
        <f>X95/E95*100</f>
        <v>4.1551792044111853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/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/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/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/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/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/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/>
      <c r="D100" s="19"/>
      <c r="E100" s="19"/>
      <c r="F100" s="45" t="e">
        <f t="shared" si="14"/>
        <v>#DIV/0!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/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/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/>
      <c r="D102" s="19"/>
      <c r="E102" s="19"/>
      <c r="F102" s="45" t="e">
        <f t="shared" si="14"/>
        <v>#DIV/0!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/>
      <c r="W102" s="18" t="e">
        <f t="shared" si="16"/>
        <v>#DIV/0!</v>
      </c>
      <c r="X102" s="19"/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/>
      <c r="D103" s="19"/>
      <c r="E103" s="19"/>
      <c r="F103" s="45" t="e">
        <f t="shared" si="14"/>
        <v>#DIV/0!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/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0</v>
      </c>
      <c r="D104" s="62">
        <f t="shared" ref="D104:E104" si="19">D97+D98+D99+D100+D101+D102+D103</f>
        <v>0</v>
      </c>
      <c r="E104" s="62">
        <f t="shared" si="19"/>
        <v>0</v>
      </c>
      <c r="F104" s="45" t="e">
        <f t="shared" si="14"/>
        <v>#DIV/0!</v>
      </c>
      <c r="G104" s="31">
        <f>G97+G98+G99+G100+G101+G102+G103</f>
        <v>0</v>
      </c>
      <c r="H104" s="45" t="e">
        <f t="shared" si="15"/>
        <v>#DIV/0!</v>
      </c>
      <c r="I104" s="31">
        <f t="shared" ref="I104:T104" si="20">I97+I98+I99+I100+I101+I102+I103</f>
        <v>0</v>
      </c>
      <c r="J104" s="31">
        <f t="shared" si="20"/>
        <v>0</v>
      </c>
      <c r="K104" s="31">
        <f t="shared" si="20"/>
        <v>0</v>
      </c>
      <c r="L104" s="31">
        <f t="shared" si="20"/>
        <v>0</v>
      </c>
      <c r="M104" s="31">
        <f t="shared" si="20"/>
        <v>0</v>
      </c>
      <c r="N104" s="31">
        <f t="shared" si="20"/>
        <v>0</v>
      </c>
      <c r="O104" s="19">
        <f t="shared" si="20"/>
        <v>0</v>
      </c>
      <c r="P104" s="19">
        <f t="shared" si="20"/>
        <v>0</v>
      </c>
      <c r="Q104" s="19">
        <f t="shared" si="20"/>
        <v>0</v>
      </c>
      <c r="R104" s="19">
        <f t="shared" si="20"/>
        <v>0</v>
      </c>
      <c r="S104" s="19">
        <f t="shared" si="20"/>
        <v>0</v>
      </c>
      <c r="T104" s="19">
        <f t="shared" si="20"/>
        <v>0</v>
      </c>
      <c r="U104" s="54" t="e">
        <f>O104/G104*100</f>
        <v>#DIV/0!</v>
      </c>
      <c r="V104" s="19">
        <f>V97+V98+V99+V100+V101+V102+V103</f>
        <v>0</v>
      </c>
      <c r="W104" s="18" t="e">
        <f t="shared" si="16"/>
        <v>#DIV/0!</v>
      </c>
      <c r="X104" s="19">
        <f>X97+X98+X99+X100+X101+X102+X103</f>
        <v>0</v>
      </c>
      <c r="Y104" s="18" t="e">
        <f t="shared" si="17"/>
        <v>#DIV/0!</v>
      </c>
      <c r="Z104" s="19">
        <f t="shared" ref="Z104:AE104" si="21">Z97+Z98+Z99+Z100+Z101+Z102+Z103</f>
        <v>0</v>
      </c>
      <c r="AA104" s="19">
        <f t="shared" si="21"/>
        <v>0</v>
      </c>
      <c r="AB104" s="19">
        <f t="shared" si="21"/>
        <v>0</v>
      </c>
      <c r="AC104" s="19">
        <f t="shared" si="21"/>
        <v>0</v>
      </c>
      <c r="AD104" s="19">
        <f t="shared" si="21"/>
        <v>0</v>
      </c>
      <c r="AE104" s="1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76.77000000000001</v>
      </c>
      <c r="D106" s="19">
        <v>232</v>
      </c>
      <c r="E106" s="19">
        <v>129</v>
      </c>
      <c r="F106" s="45">
        <f t="shared" ref="F106:F116" si="22">E106/C106</f>
        <v>1.6803438843298162</v>
      </c>
      <c r="G106" s="31"/>
      <c r="H106" s="45">
        <f t="shared" ref="H106:H217" si="23">G106/D106*100</f>
        <v>0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>
        <v>10</v>
      </c>
      <c r="W106" s="18">
        <f t="shared" ref="W106:W116" si="25">V106/E106*100</f>
        <v>7.7519379844961236</v>
      </c>
      <c r="X106" s="19">
        <v>10</v>
      </c>
      <c r="Y106" s="18">
        <f t="shared" ref="Y106:Y116" si="26">X106/E106*100</f>
        <v>7.7519379844961236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>
        <v>302</v>
      </c>
      <c r="E107" s="19">
        <v>244</v>
      </c>
      <c r="F107" s="45">
        <f t="shared" si="22"/>
        <v>0.39237127327694343</v>
      </c>
      <c r="G107" s="31"/>
      <c r="H107" s="45">
        <f t="shared" si="23"/>
        <v>0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>
        <v>12</v>
      </c>
      <c r="W107" s="18">
        <f t="shared" si="25"/>
        <v>4.918032786885246</v>
      </c>
      <c r="X107" s="19">
        <v>10</v>
      </c>
      <c r="Y107" s="18">
        <f t="shared" si="26"/>
        <v>4.0983606557377046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/>
      <c r="E108" s="19">
        <v>78</v>
      </c>
      <c r="F108" s="45">
        <f t="shared" si="22"/>
        <v>1.0228166797797009</v>
      </c>
      <c r="G108" s="31"/>
      <c r="H108" s="45" t="e">
        <f t="shared" si="23"/>
        <v>#DIV/0!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>
        <v>6</v>
      </c>
      <c r="W108" s="18">
        <f t="shared" si="25"/>
        <v>7.6923076923076925</v>
      </c>
      <c r="X108" s="19">
        <v>3</v>
      </c>
      <c r="Y108" s="18">
        <f t="shared" si="26"/>
        <v>3.8461538461538463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0</v>
      </c>
      <c r="D109" s="19">
        <v>10</v>
      </c>
      <c r="E109" s="19">
        <v>0</v>
      </c>
      <c r="F109" s="45" t="e">
        <f t="shared" si="22"/>
        <v>#DIV/0!</v>
      </c>
      <c r="G109" s="31"/>
      <c r="H109" s="45">
        <f t="shared" si="23"/>
        <v>0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/>
      <c r="W109" s="18" t="e">
        <f t="shared" si="25"/>
        <v>#DIV/0!</v>
      </c>
      <c r="X109" s="19"/>
      <c r="Y109" s="18" t="e">
        <f t="shared" si="26"/>
        <v>#DIV/0!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>
        <v>41</v>
      </c>
      <c r="E110" s="19">
        <v>997</v>
      </c>
      <c r="F110" s="45">
        <f t="shared" si="22"/>
        <v>3.9174852652259333</v>
      </c>
      <c r="G110" s="31"/>
      <c r="H110" s="45">
        <f t="shared" si="23"/>
        <v>0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>
        <v>119</v>
      </c>
      <c r="W110" s="18">
        <f t="shared" si="25"/>
        <v>11.9358074222668</v>
      </c>
      <c r="X110" s="19">
        <v>2</v>
      </c>
      <c r="Y110" s="18">
        <f t="shared" si="26"/>
        <v>0.20060180541624875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>
        <v>24</v>
      </c>
      <c r="E111" s="19">
        <v>24</v>
      </c>
      <c r="F111" s="45">
        <f t="shared" si="22"/>
        <v>0.32780167998360993</v>
      </c>
      <c r="G111" s="31"/>
      <c r="H111" s="45">
        <f t="shared" si="23"/>
        <v>0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>
        <v>1</v>
      </c>
      <c r="W111" s="18">
        <f t="shared" si="25"/>
        <v>4.1666666666666661</v>
      </c>
      <c r="X111" s="19">
        <v>1</v>
      </c>
      <c r="Y111" s="18">
        <f t="shared" si="26"/>
        <v>4.1666666666666661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/>
      <c r="E112" s="19">
        <v>0</v>
      </c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699.54</v>
      </c>
      <c r="D113" s="19">
        <v>358</v>
      </c>
      <c r="E113" s="19">
        <v>276</v>
      </c>
      <c r="F113" s="45">
        <f t="shared" si="22"/>
        <v>0.39454498670554938</v>
      </c>
      <c r="G113" s="31"/>
      <c r="H113" s="45">
        <f t="shared" si="23"/>
        <v>0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>
        <v>13</v>
      </c>
      <c r="W113" s="18">
        <f t="shared" si="25"/>
        <v>4.7101449275362324</v>
      </c>
      <c r="X113" s="19">
        <v>8</v>
      </c>
      <c r="Y113" s="18">
        <f t="shared" si="26"/>
        <v>2.8985507246376812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>
        <v>997</v>
      </c>
      <c r="E114" s="19">
        <v>886</v>
      </c>
      <c r="F114" s="45">
        <f t="shared" si="22"/>
        <v>1.052719128358067</v>
      </c>
      <c r="G114" s="31"/>
      <c r="H114" s="45">
        <f t="shared" si="23"/>
        <v>0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>
        <v>70</v>
      </c>
      <c r="W114" s="18">
        <f t="shared" si="25"/>
        <v>7.9006772009029351</v>
      </c>
      <c r="X114" s="19">
        <v>27</v>
      </c>
      <c r="Y114" s="18">
        <f t="shared" si="26"/>
        <v>3.0474040632054176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>
        <v>8</v>
      </c>
      <c r="F115" s="45">
        <f t="shared" si="22"/>
        <v>0.62368441568566302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/>
      <c r="W115" s="18">
        <f t="shared" si="25"/>
        <v>0</v>
      </c>
      <c r="X115" s="19"/>
      <c r="Y115" s="18">
        <f t="shared" si="26"/>
        <v>0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2656.6019999999999</v>
      </c>
      <c r="D116" s="29">
        <f t="shared" ref="D116:G116" si="27">D106+D107+D108+D109+D110+D111+D112+D113+D114+D115</f>
        <v>1964</v>
      </c>
      <c r="E116" s="29">
        <f t="shared" si="27"/>
        <v>2642</v>
      </c>
      <c r="F116" s="45">
        <f t="shared" si="22"/>
        <v>0.99450350485319217</v>
      </c>
      <c r="G116" s="91">
        <f t="shared" si="27"/>
        <v>0</v>
      </c>
      <c r="H116" s="45">
        <f t="shared" si="23"/>
        <v>0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54" t="e">
        <f t="shared" si="24"/>
        <v>#DIV/0!</v>
      </c>
      <c r="V116" s="29">
        <f t="shared" ref="V116" si="29">V106+V107+V108+V109+V110+V111+V112+V113+V114+V115</f>
        <v>231</v>
      </c>
      <c r="W116" s="18">
        <f t="shared" si="25"/>
        <v>8.7433762301286908</v>
      </c>
      <c r="X116" s="29">
        <f t="shared" ref="X116" si="30">X106+X107+X108+X109+X110+X111+X112+X113+X114+X115</f>
        <v>61</v>
      </c>
      <c r="Y116" s="18">
        <f t="shared" si="26"/>
        <v>2.3088569265707797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/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/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/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/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/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/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/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/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/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/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/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/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/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37">D118+D119+D120+D121+D122+D123+D124+D125+D126+D127+D128+D129+D130+D131+D132+D133+D134+D135+D136+D137</f>
        <v>0</v>
      </c>
      <c r="E138" s="62">
        <f t="shared" si="37"/>
        <v>0</v>
      </c>
      <c r="F138" s="45" t="e">
        <f t="shared" si="32"/>
        <v>#DIV/0!</v>
      </c>
      <c r="G138" s="31">
        <f>G118+G119+G120+G121+G122+G123+G124+G125+G126+G127+G128+G129+G130+G131+G132+G133+G134+G135+G136+G137</f>
        <v>0</v>
      </c>
      <c r="H138" s="45" t="e">
        <f t="shared" si="33"/>
        <v>#DIV/0!</v>
      </c>
      <c r="I138" s="63">
        <f t="shared" ref="I138:T138" si="38">I118+I119+I120+I121+I122+I123+I124+I125+I126+I127+I128+I129+I130+I131+I132+I133+I134+I135+I136+I137</f>
        <v>0</v>
      </c>
      <c r="J138" s="63">
        <f t="shared" si="38"/>
        <v>0</v>
      </c>
      <c r="K138" s="63">
        <f t="shared" si="38"/>
        <v>0</v>
      </c>
      <c r="L138" s="63">
        <f t="shared" si="38"/>
        <v>0</v>
      </c>
      <c r="M138" s="63">
        <f t="shared" si="38"/>
        <v>0</v>
      </c>
      <c r="N138" s="63">
        <f t="shared" si="38"/>
        <v>0</v>
      </c>
      <c r="O138" s="62">
        <f t="shared" si="38"/>
        <v>0</v>
      </c>
      <c r="P138" s="62">
        <f t="shared" si="38"/>
        <v>0</v>
      </c>
      <c r="Q138" s="62">
        <f t="shared" si="38"/>
        <v>0</v>
      </c>
      <c r="R138" s="62">
        <f t="shared" si="38"/>
        <v>0</v>
      </c>
      <c r="S138" s="62">
        <f t="shared" si="38"/>
        <v>0</v>
      </c>
      <c r="T138" s="62">
        <f t="shared" si="38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35"/>
        <v>#DIV/0!</v>
      </c>
      <c r="X138" s="19">
        <f>X118+X119+X120+X121+X122+X123+X124+X125+X126+X127+X128+X129+X130+X131+X132+X133+X134+X135+X136+X137</f>
        <v>0</v>
      </c>
      <c r="Y138" s="18" t="e">
        <f t="shared" si="36"/>
        <v>#DIV/0!</v>
      </c>
      <c r="Z138" s="19">
        <f t="shared" ref="Z138:AE138" si="39">Z118+Z119+Z120+Z121+Z122+Z123+Z124+Z125+Z126+Z127+Z128+Z129+Z130+Z131+Z132+Z133+Z134+Z135+Z136+Z137</f>
        <v>0</v>
      </c>
      <c r="AA138" s="19">
        <f t="shared" si="39"/>
        <v>0</v>
      </c>
      <c r="AB138" s="19">
        <f t="shared" si="39"/>
        <v>0</v>
      </c>
      <c r="AC138" s="19">
        <f t="shared" si="39"/>
        <v>0</v>
      </c>
      <c r="AD138" s="19">
        <f t="shared" si="39"/>
        <v>0</v>
      </c>
      <c r="AE138" s="1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/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/>
      <c r="W140" s="18" t="e">
        <f t="shared" ref="W140:W159" si="41">V140/E140*100</f>
        <v>#DIV/0!</v>
      </c>
      <c r="X140" s="19"/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/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/>
      <c r="W141" s="18" t="e">
        <f t="shared" si="41"/>
        <v>#DIV/0!</v>
      </c>
      <c r="X141" s="19"/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/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/>
      <c r="W142" s="18" t="e">
        <f t="shared" si="41"/>
        <v>#DIV/0!</v>
      </c>
      <c r="X142" s="19"/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/>
      <c r="D143" s="19"/>
      <c r="E143" s="19"/>
      <c r="F143" s="45" t="e">
        <f t="shared" si="32"/>
        <v>#DIV/0!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/>
      <c r="W143" s="18" t="e">
        <f t="shared" si="41"/>
        <v>#DIV/0!</v>
      </c>
      <c r="X143" s="19"/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/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/>
      <c r="W144" s="18" t="e">
        <f t="shared" si="41"/>
        <v>#DIV/0!</v>
      </c>
      <c r="X144" s="19"/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/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/>
      <c r="W145" s="18" t="e">
        <f t="shared" si="41"/>
        <v>#DIV/0!</v>
      </c>
      <c r="X145" s="19"/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/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/>
      <c r="W146" s="18" t="e">
        <f t="shared" si="41"/>
        <v>#DIV/0!</v>
      </c>
      <c r="X146" s="19"/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/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/>
      <c r="W147" s="18" t="e">
        <f t="shared" si="41"/>
        <v>#DIV/0!</v>
      </c>
      <c r="X147" s="19"/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/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/>
      <c r="W148" s="18" t="e">
        <f t="shared" si="41"/>
        <v>#DIV/0!</v>
      </c>
      <c r="X148" s="19"/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/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/>
      <c r="W149" s="18" t="e">
        <f t="shared" si="41"/>
        <v>#DIV/0!</v>
      </c>
      <c r="X149" s="19"/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/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/>
      <c r="W150" s="18" t="e">
        <f t="shared" si="41"/>
        <v>#DIV/0!</v>
      </c>
      <c r="X150" s="19"/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/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/>
      <c r="W151" s="18" t="e">
        <f t="shared" si="41"/>
        <v>#DIV/0!</v>
      </c>
      <c r="X151" s="19"/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/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/>
      <c r="W152" s="18" t="e">
        <f t="shared" si="41"/>
        <v>#DIV/0!</v>
      </c>
      <c r="X152" s="19"/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/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/>
      <c r="W153" s="18" t="e">
        <f t="shared" si="41"/>
        <v>#DIV/0!</v>
      </c>
      <c r="X153" s="19"/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/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/>
      <c r="W154" s="18" t="e">
        <f t="shared" si="41"/>
        <v>#DIV/0!</v>
      </c>
      <c r="X154" s="19"/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/>
      <c r="D155" s="19"/>
      <c r="E155" s="19"/>
      <c r="F155" s="45" t="e">
        <f t="shared" si="32"/>
        <v>#DIV/0!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/>
      <c r="W155" s="18" t="e">
        <f t="shared" si="41"/>
        <v>#DIV/0!</v>
      </c>
      <c r="X155" s="19"/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/>
      <c r="D156" s="19"/>
      <c r="E156" s="19"/>
      <c r="F156" s="45" t="e">
        <f t="shared" si="32"/>
        <v>#DIV/0!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/>
      <c r="W156" s="18" t="e">
        <f t="shared" si="41"/>
        <v>#DIV/0!</v>
      </c>
      <c r="X156" s="19"/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/>
      <c r="D157" s="19"/>
      <c r="E157" s="19"/>
      <c r="F157" s="45" t="e">
        <f t="shared" si="32"/>
        <v>#DIV/0!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/>
      <c r="W157" s="18" t="e">
        <f t="shared" si="41"/>
        <v>#DIV/0!</v>
      </c>
      <c r="X157" s="19"/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/>
      <c r="D158" s="19"/>
      <c r="E158" s="19"/>
      <c r="F158" s="45" t="e">
        <f t="shared" si="32"/>
        <v>#DIV/0!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/>
      <c r="W158" s="18" t="e">
        <f t="shared" si="41"/>
        <v>#DIV/0!</v>
      </c>
      <c r="X158" s="19"/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19">
        <f>C140+C141+C142+C143+C144+C145+C146+C147+C148+C149+C150+C151+C152+C153+C154+C155+C156+C157+C158</f>
        <v>0</v>
      </c>
      <c r="D159" s="19">
        <f t="shared" ref="D159:E159" si="43">D140+D141+D142+D143+D144+D145+D146+D147+D148+D149+D150+D151+D152+D153+D154+D155+D156+D157+D158</f>
        <v>0</v>
      </c>
      <c r="E159" s="19">
        <f t="shared" si="43"/>
        <v>0</v>
      </c>
      <c r="F159" s="45" t="e">
        <f t="shared" si="32"/>
        <v>#DIV/0!</v>
      </c>
      <c r="G159" s="31">
        <f>G140+G141+G142+G143+G144+G145+G146+G147+G148+G149+G150+G151+G152+G153+G154+G155+G156+G157+G158</f>
        <v>0</v>
      </c>
      <c r="H159" s="45" t="e">
        <f t="shared" si="33"/>
        <v>#DIV/0!</v>
      </c>
      <c r="I159" s="31">
        <f t="shared" ref="I159:T159" si="44">I140+I141+I142+I143+I144+I145+I146+I147+I148+I149+I150+I151+I152+I153+I154+I155+I156+I157+I158</f>
        <v>0</v>
      </c>
      <c r="J159" s="31">
        <f t="shared" si="44"/>
        <v>0</v>
      </c>
      <c r="K159" s="31">
        <f t="shared" si="44"/>
        <v>0</v>
      </c>
      <c r="L159" s="31">
        <f t="shared" si="44"/>
        <v>0</v>
      </c>
      <c r="M159" s="31">
        <f t="shared" si="44"/>
        <v>0</v>
      </c>
      <c r="N159" s="31">
        <f t="shared" si="44"/>
        <v>0</v>
      </c>
      <c r="O159" s="19">
        <f t="shared" si="44"/>
        <v>0</v>
      </c>
      <c r="P159" s="19">
        <f t="shared" si="44"/>
        <v>0</v>
      </c>
      <c r="Q159" s="19">
        <f t="shared" si="44"/>
        <v>0</v>
      </c>
      <c r="R159" s="19">
        <f t="shared" si="44"/>
        <v>0</v>
      </c>
      <c r="S159" s="19">
        <f t="shared" si="44"/>
        <v>0</v>
      </c>
      <c r="T159" s="19">
        <f t="shared" si="44"/>
        <v>0</v>
      </c>
      <c r="U159" s="54" t="e">
        <f t="shared" si="40"/>
        <v>#DIV/0!</v>
      </c>
      <c r="V159" s="19">
        <f>V140+V141+V142+V143+V144+V145+V146+V147+V148+V149+V150+V151+V152+V153+V154+V155+V156+V157+V158</f>
        <v>0</v>
      </c>
      <c r="W159" s="18" t="e">
        <f t="shared" si="41"/>
        <v>#DIV/0!</v>
      </c>
      <c r="X159" s="19">
        <f>X140+X141+X142+X143+X144+X145+X146+X147+X148+X149+X150+X151+X152+X153+X154+X155+X156+X157+X158</f>
        <v>0</v>
      </c>
      <c r="Y159" s="18" t="e">
        <f t="shared" si="42"/>
        <v>#DIV/0!</v>
      </c>
      <c r="Z159" s="19">
        <f t="shared" ref="Z159:AE159" si="45">Z140+Z141+Z142+Z143+Z144+Z145+Z146+Z147+Z148+Z149+Z150+Z151+Z152+Z153+Z154+Z155+Z156+Z157+Z158</f>
        <v>0</v>
      </c>
      <c r="AA159" s="19">
        <f t="shared" si="45"/>
        <v>0</v>
      </c>
      <c r="AB159" s="19">
        <f t="shared" si="45"/>
        <v>0</v>
      </c>
      <c r="AC159" s="19">
        <f t="shared" si="45"/>
        <v>0</v>
      </c>
      <c r="AD159" s="19">
        <f t="shared" si="45"/>
        <v>0</v>
      </c>
      <c r="AE159" s="19">
        <f t="shared" si="45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/>
      <c r="D161" s="19"/>
      <c r="E161" s="19"/>
      <c r="F161" s="45" t="e">
        <f t="shared" ref="F161:F166" si="46">E161/C161</f>
        <v>#DIV/0!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7">O161/G161*100</f>
        <v>#DIV/0!</v>
      </c>
      <c r="V161" s="19"/>
      <c r="W161" s="18" t="e">
        <f t="shared" ref="W161:W166" si="48">V161/E161*100</f>
        <v>#DIV/0!</v>
      </c>
      <c r="X161" s="19"/>
      <c r="Y161" s="18" t="e">
        <f t="shared" ref="Y161:Y166" si="49">X161/E161*100</f>
        <v>#DIV/0!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/>
      <c r="D162" s="19"/>
      <c r="E162" s="19"/>
      <c r="F162" s="45" t="e">
        <f t="shared" si="46"/>
        <v>#DIV/0!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7"/>
        <v>#DIV/0!</v>
      </c>
      <c r="V162" s="19"/>
      <c r="W162" s="18" t="e">
        <f t="shared" si="48"/>
        <v>#DIV/0!</v>
      </c>
      <c r="X162" s="19"/>
      <c r="Y162" s="18" t="e">
        <f t="shared" si="49"/>
        <v>#DIV/0!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/>
      <c r="D163" s="19"/>
      <c r="E163" s="19"/>
      <c r="F163" s="45" t="e">
        <f t="shared" si="46"/>
        <v>#DIV/0!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7"/>
        <v>#DIV/0!</v>
      </c>
      <c r="V163" s="19"/>
      <c r="W163" s="18" t="e">
        <f t="shared" si="48"/>
        <v>#DIV/0!</v>
      </c>
      <c r="X163" s="19"/>
      <c r="Y163" s="18" t="e">
        <f t="shared" si="49"/>
        <v>#DIV/0!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/>
      <c r="D164" s="19"/>
      <c r="E164" s="19"/>
      <c r="F164" s="45" t="e">
        <f t="shared" si="46"/>
        <v>#DIV/0!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7"/>
        <v>#DIV/0!</v>
      </c>
      <c r="V164" s="19"/>
      <c r="W164" s="18" t="e">
        <f t="shared" si="48"/>
        <v>#DIV/0!</v>
      </c>
      <c r="X164" s="19"/>
      <c r="Y164" s="18" t="e">
        <f t="shared" si="49"/>
        <v>#DIV/0!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/>
      <c r="D165" s="19"/>
      <c r="E165" s="19"/>
      <c r="F165" s="45" t="e">
        <f t="shared" si="46"/>
        <v>#DIV/0!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7"/>
        <v>#DIV/0!</v>
      </c>
      <c r="V165" s="19"/>
      <c r="W165" s="18" t="e">
        <f t="shared" si="48"/>
        <v>#DIV/0!</v>
      </c>
      <c r="X165" s="19"/>
      <c r="Y165" s="18" t="e">
        <f t="shared" si="49"/>
        <v>#DIV/0!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0</v>
      </c>
      <c r="D166" s="19">
        <f t="shared" ref="D166:E166" si="50">D161+D162+D163+D164+D165</f>
        <v>0</v>
      </c>
      <c r="E166" s="19">
        <f t="shared" si="50"/>
        <v>0</v>
      </c>
      <c r="F166" s="45" t="e">
        <f t="shared" si="46"/>
        <v>#DIV/0!</v>
      </c>
      <c r="G166" s="31">
        <f>G161+G162+G163+G164+G165</f>
        <v>0</v>
      </c>
      <c r="H166" s="45" t="e">
        <v>#DIV/0!</v>
      </c>
      <c r="I166" s="31">
        <f t="shared" ref="I166:T166" si="51">I161+I162+I163+I164+I165</f>
        <v>0</v>
      </c>
      <c r="J166" s="31">
        <f t="shared" si="51"/>
        <v>0</v>
      </c>
      <c r="K166" s="31">
        <f t="shared" si="51"/>
        <v>0</v>
      </c>
      <c r="L166" s="31">
        <f t="shared" si="51"/>
        <v>0</v>
      </c>
      <c r="M166" s="31">
        <f t="shared" si="51"/>
        <v>0</v>
      </c>
      <c r="N166" s="31">
        <f t="shared" si="51"/>
        <v>0</v>
      </c>
      <c r="O166" s="19">
        <f t="shared" si="51"/>
        <v>0</v>
      </c>
      <c r="P166" s="19">
        <f t="shared" si="51"/>
        <v>0</v>
      </c>
      <c r="Q166" s="19">
        <f t="shared" si="51"/>
        <v>0</v>
      </c>
      <c r="R166" s="19">
        <f t="shared" si="51"/>
        <v>0</v>
      </c>
      <c r="S166" s="19">
        <f t="shared" si="51"/>
        <v>0</v>
      </c>
      <c r="T166" s="19">
        <f t="shared" si="51"/>
        <v>0</v>
      </c>
      <c r="U166" s="54" t="e">
        <f t="shared" si="47"/>
        <v>#DIV/0!</v>
      </c>
      <c r="V166" s="19">
        <f>V161+V162+V163+V164+V165</f>
        <v>0</v>
      </c>
      <c r="W166" s="18" t="e">
        <f t="shared" si="48"/>
        <v>#DIV/0!</v>
      </c>
      <c r="X166" s="19">
        <f>X161+X162+X163+X164+X165</f>
        <v>0</v>
      </c>
      <c r="Y166" s="18" t="e">
        <f t="shared" si="49"/>
        <v>#DIV/0!</v>
      </c>
      <c r="Z166" s="19">
        <f t="shared" ref="Z166:AE166" si="52">Z161+Z162+Z163+Z164+Z165</f>
        <v>0</v>
      </c>
      <c r="AA166" s="19">
        <f t="shared" si="52"/>
        <v>0</v>
      </c>
      <c r="AB166" s="19">
        <f t="shared" si="52"/>
        <v>0</v>
      </c>
      <c r="AC166" s="19">
        <f t="shared" si="52"/>
        <v>0</v>
      </c>
      <c r="AD166" s="19">
        <f t="shared" si="52"/>
        <v>0</v>
      </c>
      <c r="AE166" s="19">
        <f t="shared" si="52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/>
      <c r="D168" s="19"/>
      <c r="E168" s="19"/>
      <c r="F168" s="45" t="e">
        <f>E168/C168</f>
        <v>#DIV/0!</v>
      </c>
      <c r="G168" s="31"/>
      <c r="H168" s="45" t="e">
        <f t="shared" ref="H168:H180" si="53">G168/D168*100</f>
        <v>#DIV/0!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4">O168/G168*100</f>
        <v>#DIV/0!</v>
      </c>
      <c r="V168" s="19"/>
      <c r="W168" s="18" t="e">
        <f t="shared" ref="W168:W181" si="55">V168/E168*100</f>
        <v>#DIV/0!</v>
      </c>
      <c r="X168" s="19"/>
      <c r="Y168" s="18" t="e">
        <f t="shared" ref="Y168:Y181" si="56">X168/E168*100</f>
        <v>#DIV/0!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/>
      <c r="D169" s="19"/>
      <c r="E169" s="19"/>
      <c r="F169" s="45" t="e">
        <f t="shared" ref="F169:F232" si="57">E169/C169</f>
        <v>#DIV/0!</v>
      </c>
      <c r="G169" s="31"/>
      <c r="H169" s="45" t="e">
        <f t="shared" si="53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4"/>
        <v>#DIV/0!</v>
      </c>
      <c r="V169" s="19"/>
      <c r="W169" s="18" t="e">
        <f t="shared" si="55"/>
        <v>#DIV/0!</v>
      </c>
      <c r="X169" s="19"/>
      <c r="Y169" s="18" t="e">
        <f t="shared" si="56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/>
      <c r="D170" s="19"/>
      <c r="E170" s="19"/>
      <c r="F170" s="45" t="e">
        <f t="shared" si="57"/>
        <v>#DIV/0!</v>
      </c>
      <c r="G170" s="31"/>
      <c r="H170" s="45" t="e">
        <f t="shared" si="53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4"/>
        <v>#DIV/0!</v>
      </c>
      <c r="V170" s="19"/>
      <c r="W170" s="18" t="e">
        <f t="shared" si="55"/>
        <v>#DIV/0!</v>
      </c>
      <c r="X170" s="19"/>
      <c r="Y170" s="18" t="e">
        <f t="shared" si="56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/>
      <c r="D171" s="19"/>
      <c r="E171" s="19"/>
      <c r="F171" s="45" t="e">
        <f t="shared" si="57"/>
        <v>#DIV/0!</v>
      </c>
      <c r="G171" s="31"/>
      <c r="H171" s="45" t="e">
        <f t="shared" si="53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4"/>
        <v>#DIV/0!</v>
      </c>
      <c r="V171" s="19"/>
      <c r="W171" s="18" t="e">
        <f t="shared" si="55"/>
        <v>#DIV/0!</v>
      </c>
      <c r="X171" s="19"/>
      <c r="Y171" s="18" t="e">
        <f t="shared" si="56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/>
      <c r="D172" s="19"/>
      <c r="E172" s="19"/>
      <c r="F172" s="45" t="e">
        <f t="shared" si="57"/>
        <v>#DIV/0!</v>
      </c>
      <c r="G172" s="31"/>
      <c r="H172" s="45" t="e">
        <f t="shared" si="53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4"/>
        <v>#DIV/0!</v>
      </c>
      <c r="V172" s="19"/>
      <c r="W172" s="18" t="e">
        <f t="shared" si="55"/>
        <v>#DIV/0!</v>
      </c>
      <c r="X172" s="19"/>
      <c r="Y172" s="18" t="e">
        <f t="shared" si="56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/>
      <c r="D173" s="19"/>
      <c r="E173" s="19"/>
      <c r="F173" s="45" t="e">
        <f t="shared" si="57"/>
        <v>#DIV/0!</v>
      </c>
      <c r="G173" s="31"/>
      <c r="H173" s="45" t="e">
        <f t="shared" si="53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4"/>
        <v>#DIV/0!</v>
      </c>
      <c r="V173" s="19"/>
      <c r="W173" s="18" t="e">
        <f t="shared" si="55"/>
        <v>#DIV/0!</v>
      </c>
      <c r="X173" s="19"/>
      <c r="Y173" s="18" t="e">
        <f t="shared" si="56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/>
      <c r="D174" s="19"/>
      <c r="E174" s="19"/>
      <c r="F174" s="45" t="e">
        <f t="shared" si="57"/>
        <v>#DIV/0!</v>
      </c>
      <c r="G174" s="31"/>
      <c r="H174" s="45" t="e">
        <f t="shared" si="53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4"/>
        <v>#DIV/0!</v>
      </c>
      <c r="V174" s="19"/>
      <c r="W174" s="18" t="e">
        <f t="shared" si="55"/>
        <v>#DIV/0!</v>
      </c>
      <c r="X174" s="19"/>
      <c r="Y174" s="18" t="e">
        <f t="shared" si="56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/>
      <c r="D175" s="19"/>
      <c r="E175" s="19"/>
      <c r="F175" s="45" t="e">
        <f t="shared" si="57"/>
        <v>#DIV/0!</v>
      </c>
      <c r="G175" s="31"/>
      <c r="H175" s="45" t="e">
        <f t="shared" si="53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4"/>
        <v>#DIV/0!</v>
      </c>
      <c r="V175" s="19"/>
      <c r="W175" s="18" t="e">
        <f t="shared" si="55"/>
        <v>#DIV/0!</v>
      </c>
      <c r="X175" s="19"/>
      <c r="Y175" s="18" t="e">
        <f t="shared" si="56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/>
      <c r="D176" s="19"/>
      <c r="E176" s="19"/>
      <c r="F176" s="45" t="e">
        <f t="shared" si="57"/>
        <v>#DIV/0!</v>
      </c>
      <c r="G176" s="31"/>
      <c r="H176" s="45" t="e">
        <f t="shared" si="53"/>
        <v>#DIV/0!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4"/>
        <v>#DIV/0!</v>
      </c>
      <c r="V176" s="19"/>
      <c r="W176" s="18" t="e">
        <f t="shared" si="55"/>
        <v>#DIV/0!</v>
      </c>
      <c r="X176" s="19"/>
      <c r="Y176" s="18" t="e">
        <f t="shared" si="56"/>
        <v>#DIV/0!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/>
      <c r="D177" s="19"/>
      <c r="E177" s="19"/>
      <c r="F177" s="45" t="e">
        <f t="shared" si="57"/>
        <v>#DIV/0!</v>
      </c>
      <c r="G177" s="31"/>
      <c r="H177" s="45" t="e">
        <f t="shared" si="53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4"/>
        <v>#DIV/0!</v>
      </c>
      <c r="V177" s="19"/>
      <c r="W177" s="18" t="e">
        <f t="shared" si="55"/>
        <v>#DIV/0!</v>
      </c>
      <c r="X177" s="19"/>
      <c r="Y177" s="18" t="e">
        <f t="shared" si="56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/>
      <c r="D178" s="19"/>
      <c r="E178" s="19"/>
      <c r="F178" s="45" t="e">
        <f t="shared" si="57"/>
        <v>#DIV/0!</v>
      </c>
      <c r="G178" s="31"/>
      <c r="H178" s="45" t="e">
        <f t="shared" si="53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4"/>
        <v>#DIV/0!</v>
      </c>
      <c r="V178" s="19"/>
      <c r="W178" s="18" t="e">
        <f t="shared" si="55"/>
        <v>#DIV/0!</v>
      </c>
      <c r="X178" s="19"/>
      <c r="Y178" s="18" t="e">
        <f t="shared" si="56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/>
      <c r="D179" s="19"/>
      <c r="E179" s="19"/>
      <c r="F179" s="45" t="e">
        <f t="shared" si="57"/>
        <v>#DIV/0!</v>
      </c>
      <c r="G179" s="31"/>
      <c r="H179" s="45" t="e">
        <f t="shared" si="53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4"/>
        <v>#DIV/0!</v>
      </c>
      <c r="V179" s="19"/>
      <c r="W179" s="18" t="e">
        <f t="shared" si="55"/>
        <v>#DIV/0!</v>
      </c>
      <c r="X179" s="19"/>
      <c r="Y179" s="18" t="e">
        <f t="shared" si="56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/>
      <c r="D180" s="19"/>
      <c r="E180" s="19"/>
      <c r="F180" s="45" t="e">
        <f t="shared" si="57"/>
        <v>#DIV/0!</v>
      </c>
      <c r="G180" s="31"/>
      <c r="H180" s="45" t="e">
        <f t="shared" si="53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4"/>
        <v>#DIV/0!</v>
      </c>
      <c r="V180" s="19"/>
      <c r="W180" s="18" t="e">
        <f t="shared" si="55"/>
        <v>#DIV/0!</v>
      </c>
      <c r="X180" s="19"/>
      <c r="Y180" s="18" t="e">
        <f t="shared" si="56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0</v>
      </c>
      <c r="D181" s="29">
        <f t="shared" ref="D181:E181" si="58">D168+D169+D170+D171+D172+D173+D174+D175+D176+D177+D178+D179+D180</f>
        <v>0</v>
      </c>
      <c r="E181" s="29">
        <f t="shared" si="58"/>
        <v>0</v>
      </c>
      <c r="F181" s="46" t="e">
        <f t="shared" si="57"/>
        <v>#DIV/0!</v>
      </c>
      <c r="G181" s="91">
        <f>G168+G169+G170+G171+G172+G173+G174+G175+G176+G177+G178+G179+G180</f>
        <v>0</v>
      </c>
      <c r="H181" s="46" t="e">
        <f t="shared" si="23"/>
        <v>#DIV/0!</v>
      </c>
      <c r="I181" s="91">
        <f t="shared" ref="I181:T181" si="59">I168+I169+I170+I171+I172+I173+I174+I175+I176+I177+I178+I179+I180</f>
        <v>0</v>
      </c>
      <c r="J181" s="91">
        <f t="shared" si="59"/>
        <v>0</v>
      </c>
      <c r="K181" s="91">
        <f t="shared" si="59"/>
        <v>0</v>
      </c>
      <c r="L181" s="91">
        <f t="shared" si="59"/>
        <v>0</v>
      </c>
      <c r="M181" s="91">
        <f t="shared" si="59"/>
        <v>0</v>
      </c>
      <c r="N181" s="91">
        <f t="shared" si="59"/>
        <v>0</v>
      </c>
      <c r="O181" s="29">
        <f t="shared" si="59"/>
        <v>0</v>
      </c>
      <c r="P181" s="29">
        <f t="shared" si="59"/>
        <v>0</v>
      </c>
      <c r="Q181" s="29">
        <f t="shared" si="59"/>
        <v>0</v>
      </c>
      <c r="R181" s="29">
        <f t="shared" si="59"/>
        <v>0</v>
      </c>
      <c r="S181" s="29">
        <f t="shared" si="59"/>
        <v>0</v>
      </c>
      <c r="T181" s="29">
        <f t="shared" si="59"/>
        <v>0</v>
      </c>
      <c r="U181" s="47" t="e">
        <f t="shared" si="24"/>
        <v>#DIV/0!</v>
      </c>
      <c r="V181" s="29">
        <f>V168+V169+V170+V171+V172+V173+V174+V175+V176+V177+V178+V179+V180</f>
        <v>0</v>
      </c>
      <c r="W181" s="88" t="e">
        <f t="shared" si="55"/>
        <v>#DIV/0!</v>
      </c>
      <c r="X181" s="29">
        <f>X168+X169+X170+X171+X172+X173+X174+X175+X176+X177+X178+X179+X180</f>
        <v>0</v>
      </c>
      <c r="Y181" s="88" t="e">
        <f t="shared" si="56"/>
        <v>#DIV/0!</v>
      </c>
      <c r="Z181" s="29">
        <f t="shared" ref="Z181:AE181" si="60">Z168+Z169+Z170+Z171+Z172+Z173+Z174+Z175+Z176+Z177+Z178+Z179+Z180</f>
        <v>0</v>
      </c>
      <c r="AA181" s="29">
        <f t="shared" si="60"/>
        <v>0</v>
      </c>
      <c r="AB181" s="29">
        <f t="shared" si="60"/>
        <v>0</v>
      </c>
      <c r="AC181" s="29">
        <f t="shared" si="60"/>
        <v>0</v>
      </c>
      <c r="AD181" s="29">
        <f t="shared" si="60"/>
        <v>0</v>
      </c>
      <c r="AE181" s="29">
        <f t="shared" si="60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/>
      <c r="D183" s="19"/>
      <c r="E183" s="19"/>
      <c r="F183" s="45" t="e">
        <f t="shared" si="57"/>
        <v>#DIV/0!</v>
      </c>
      <c r="G183" s="31"/>
      <c r="H183" s="45" t="e">
        <f t="shared" si="23"/>
        <v>#DIV/0!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/>
      <c r="W183" s="18" t="e">
        <f>V183/E183*100</f>
        <v>#DIV/0!</v>
      </c>
      <c r="X183" s="19"/>
      <c r="Y183" s="18" t="e">
        <f t="shared" ref="Y183:Y193" si="61">X183/E183*100</f>
        <v>#DIV/0!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/>
      <c r="D184" s="19"/>
      <c r="E184" s="19"/>
      <c r="F184" s="45" t="e">
        <f t="shared" si="57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1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/>
      <c r="D185" s="19"/>
      <c r="E185" s="19"/>
      <c r="F185" s="45" t="e">
        <f t="shared" si="57"/>
        <v>#DIV/0!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2">V185/E185*100</f>
        <v>#DIV/0!</v>
      </c>
      <c r="X185" s="19"/>
      <c r="Y185" s="75" t="e">
        <f t="shared" si="61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/>
      <c r="D186" s="19"/>
      <c r="E186" s="19"/>
      <c r="F186" s="45" t="e">
        <f t="shared" si="57"/>
        <v>#DIV/0!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2"/>
        <v>#DIV/0!</v>
      </c>
      <c r="X186" s="19"/>
      <c r="Y186" s="75" t="e">
        <f t="shared" si="61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/>
      <c r="D187" s="19"/>
      <c r="E187" s="19"/>
      <c r="F187" s="45" t="e">
        <f t="shared" si="57"/>
        <v>#DIV/0!</v>
      </c>
      <c r="G187" s="31"/>
      <c r="H187" s="45" t="e">
        <f t="shared" si="23"/>
        <v>#DIV/0!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2"/>
        <v>#DIV/0!</v>
      </c>
      <c r="X187" s="19"/>
      <c r="Y187" s="75" t="e">
        <f t="shared" si="61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/>
      <c r="D188" s="19"/>
      <c r="E188" s="19"/>
      <c r="F188" s="45" t="e">
        <f t="shared" si="57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2"/>
        <v>#DIV/0!</v>
      </c>
      <c r="X188" s="19"/>
      <c r="Y188" s="75" t="e">
        <f t="shared" si="61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/>
      <c r="D189" s="19"/>
      <c r="E189" s="19"/>
      <c r="F189" s="45" t="e">
        <f t="shared" si="57"/>
        <v>#DIV/0!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/>
      <c r="W189" s="18" t="e">
        <f t="shared" si="62"/>
        <v>#DIV/0!</v>
      </c>
      <c r="X189" s="19"/>
      <c r="Y189" s="75" t="e">
        <f t="shared" si="61"/>
        <v>#DIV/0!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/>
      <c r="D190" s="19"/>
      <c r="E190" s="19"/>
      <c r="F190" s="45" t="e">
        <f t="shared" si="57"/>
        <v>#DIV/0!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/>
      <c r="W190" s="18" t="e">
        <f t="shared" si="62"/>
        <v>#DIV/0!</v>
      </c>
      <c r="X190" s="19"/>
      <c r="Y190" s="75" t="e">
        <f t="shared" si="61"/>
        <v>#DIV/0!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/>
      <c r="D191" s="19"/>
      <c r="E191" s="19"/>
      <c r="F191" s="45" t="e">
        <f t="shared" si="57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2"/>
        <v>#DIV/0!</v>
      </c>
      <c r="X191" s="19"/>
      <c r="Y191" s="75" t="e">
        <f t="shared" si="61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/>
      <c r="D192" s="19"/>
      <c r="E192" s="19"/>
      <c r="F192" s="45" t="e">
        <f t="shared" si="57"/>
        <v>#DIV/0!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/>
      <c r="W192" s="18" t="e">
        <f t="shared" si="62"/>
        <v>#DIV/0!</v>
      </c>
      <c r="X192" s="19"/>
      <c r="Y192" s="75" t="e">
        <f t="shared" si="61"/>
        <v>#DIV/0!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0</v>
      </c>
      <c r="D193" s="29">
        <f t="shared" ref="D193:E193" si="63">D183+D184+D185+D186+D187+D188+D189+D190+D191+D192</f>
        <v>0</v>
      </c>
      <c r="E193" s="29">
        <f t="shared" si="63"/>
        <v>0</v>
      </c>
      <c r="F193" s="46" t="e">
        <f t="shared" si="57"/>
        <v>#DIV/0!</v>
      </c>
      <c r="G193" s="91">
        <f>G183+G184+G185+G186+G187+G188+G189+G190+G191+G192</f>
        <v>0</v>
      </c>
      <c r="H193" s="46" t="e">
        <f t="shared" si="23"/>
        <v>#DIV/0!</v>
      </c>
      <c r="I193" s="91">
        <f t="shared" ref="I193:T193" si="64">I183+I184+I185+I186+I187+I188+I189+I190+I191+I192</f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29">
        <f t="shared" si="64"/>
        <v>0</v>
      </c>
      <c r="P193" s="29">
        <f t="shared" si="64"/>
        <v>0</v>
      </c>
      <c r="Q193" s="29">
        <f t="shared" si="64"/>
        <v>0</v>
      </c>
      <c r="R193" s="29">
        <f t="shared" si="64"/>
        <v>0</v>
      </c>
      <c r="S193" s="29">
        <f t="shared" si="64"/>
        <v>0</v>
      </c>
      <c r="T193" s="29">
        <f t="shared" si="64"/>
        <v>0</v>
      </c>
      <c r="U193" s="47" t="e">
        <f t="shared" si="24"/>
        <v>#DIV/0!</v>
      </c>
      <c r="V193" s="29">
        <f>V183+V184+V185+V186+V187+V188+V189+V190+V191+V192</f>
        <v>0</v>
      </c>
      <c r="W193" s="88" t="e">
        <f>V193/E193*100</f>
        <v>#DIV/0!</v>
      </c>
      <c r="X193" s="29">
        <f>X183+X184+X185+X186+X187+X188+X189+X190+X191+X192</f>
        <v>0</v>
      </c>
      <c r="Y193" s="88" t="e">
        <f t="shared" si="61"/>
        <v>#DIV/0!</v>
      </c>
      <c r="Z193" s="29">
        <f t="shared" ref="Z193:AE193" si="65">Z183+Z184+Z185+Z186+Z187+Z188+Z189+Z190+Z191+Z192</f>
        <v>0</v>
      </c>
      <c r="AA193" s="29">
        <f t="shared" si="65"/>
        <v>0</v>
      </c>
      <c r="AB193" s="29">
        <f t="shared" si="65"/>
        <v>0</v>
      </c>
      <c r="AC193" s="29">
        <f t="shared" si="65"/>
        <v>0</v>
      </c>
      <c r="AD193" s="29">
        <f t="shared" si="65"/>
        <v>0</v>
      </c>
      <c r="AE193" s="29">
        <f t="shared" si="65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/>
      <c r="D195" s="19"/>
      <c r="E195" s="19"/>
      <c r="F195" s="45" t="e">
        <f t="shared" ref="F195:F209" si="66">E195/C195</f>
        <v>#DIV/0!</v>
      </c>
      <c r="G195" s="31"/>
      <c r="H195" s="45" t="e">
        <f t="shared" ref="H195:H209" si="67">G195/D195*100</f>
        <v>#DIV/0!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8">O195/G195*100</f>
        <v>#DIV/0!</v>
      </c>
      <c r="V195" s="19"/>
      <c r="W195" s="18" t="e">
        <f t="shared" ref="W195:W209" si="69">V195/E195*100</f>
        <v>#DIV/0!</v>
      </c>
      <c r="X195" s="19"/>
      <c r="Y195" s="18" t="e">
        <f t="shared" ref="Y195:Y210" si="70">X195/E195*100</f>
        <v>#DIV/0!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/>
      <c r="D196" s="19"/>
      <c r="E196" s="19"/>
      <c r="F196" s="45" t="e">
        <f t="shared" si="66"/>
        <v>#DIV/0!</v>
      </c>
      <c r="G196" s="31"/>
      <c r="H196" s="45" t="e">
        <f t="shared" si="67"/>
        <v>#DIV/0!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8"/>
        <v>#DIV/0!</v>
      </c>
      <c r="V196" s="19"/>
      <c r="W196" s="18" t="e">
        <f t="shared" si="69"/>
        <v>#DIV/0!</v>
      </c>
      <c r="X196" s="19"/>
      <c r="Y196" s="18" t="e">
        <f t="shared" si="70"/>
        <v>#DIV/0!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/>
      <c r="D197" s="19"/>
      <c r="E197" s="19"/>
      <c r="F197" s="45" t="e">
        <f t="shared" si="66"/>
        <v>#DIV/0!</v>
      </c>
      <c r="G197" s="31"/>
      <c r="H197" s="45" t="e">
        <f t="shared" si="67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8"/>
        <v>#DIV/0!</v>
      </c>
      <c r="V197" s="19"/>
      <c r="W197" s="18" t="e">
        <f t="shared" si="69"/>
        <v>#DIV/0!</v>
      </c>
      <c r="X197" s="19"/>
      <c r="Y197" s="18" t="e">
        <f t="shared" si="70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/>
      <c r="D198" s="19"/>
      <c r="E198" s="19"/>
      <c r="F198" s="45" t="e">
        <f t="shared" si="66"/>
        <v>#DIV/0!</v>
      </c>
      <c r="G198" s="31"/>
      <c r="H198" s="45" t="e">
        <f t="shared" si="67"/>
        <v>#DIV/0!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8"/>
        <v>#DIV/0!</v>
      </c>
      <c r="V198" s="19"/>
      <c r="W198" s="18" t="e">
        <f t="shared" si="69"/>
        <v>#DIV/0!</v>
      </c>
      <c r="X198" s="19"/>
      <c r="Y198" s="18" t="e">
        <f t="shared" si="70"/>
        <v>#DIV/0!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/>
      <c r="D199" s="19"/>
      <c r="E199" s="19"/>
      <c r="F199" s="45" t="e">
        <f t="shared" si="66"/>
        <v>#DIV/0!</v>
      </c>
      <c r="G199" s="31"/>
      <c r="H199" s="45" t="e">
        <f t="shared" si="67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8"/>
        <v>#DIV/0!</v>
      </c>
      <c r="V199" s="19"/>
      <c r="W199" s="18" t="e">
        <f t="shared" si="69"/>
        <v>#DIV/0!</v>
      </c>
      <c r="X199" s="19"/>
      <c r="Y199" s="18" t="e">
        <f t="shared" si="7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/>
      <c r="D200" s="19"/>
      <c r="E200" s="19"/>
      <c r="F200" s="45" t="e">
        <f t="shared" si="66"/>
        <v>#DIV/0!</v>
      </c>
      <c r="G200" s="31"/>
      <c r="H200" s="45" t="e">
        <f t="shared" si="67"/>
        <v>#DIV/0!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8"/>
        <v>#DIV/0!</v>
      </c>
      <c r="V200" s="19"/>
      <c r="W200" s="18" t="e">
        <f t="shared" si="69"/>
        <v>#DIV/0!</v>
      </c>
      <c r="X200" s="19"/>
      <c r="Y200" s="18" t="e">
        <f t="shared" si="70"/>
        <v>#DIV/0!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/>
      <c r="D201" s="19"/>
      <c r="E201" s="19"/>
      <c r="F201" s="45" t="e">
        <f t="shared" si="66"/>
        <v>#DIV/0!</v>
      </c>
      <c r="G201" s="31"/>
      <c r="H201" s="45" t="e">
        <f t="shared" si="67"/>
        <v>#DIV/0!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8"/>
        <v>#DIV/0!</v>
      </c>
      <c r="V201" s="19"/>
      <c r="W201" s="18" t="e">
        <f t="shared" si="69"/>
        <v>#DIV/0!</v>
      </c>
      <c r="X201" s="19"/>
      <c r="Y201" s="18" t="e">
        <f t="shared" si="70"/>
        <v>#DIV/0!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/>
      <c r="D202" s="19"/>
      <c r="E202" s="19"/>
      <c r="F202" s="45" t="e">
        <f t="shared" si="66"/>
        <v>#DIV/0!</v>
      </c>
      <c r="G202" s="31"/>
      <c r="H202" s="45" t="e">
        <f t="shared" si="67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8"/>
        <v>#DIV/0!</v>
      </c>
      <c r="V202" s="19"/>
      <c r="W202" s="18" t="e">
        <f t="shared" si="69"/>
        <v>#DIV/0!</v>
      </c>
      <c r="X202" s="19"/>
      <c r="Y202" s="18" t="e">
        <f t="shared" si="70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/>
      <c r="D203" s="19"/>
      <c r="E203" s="19"/>
      <c r="F203" s="45" t="e">
        <f t="shared" si="66"/>
        <v>#DIV/0!</v>
      </c>
      <c r="G203" s="31"/>
      <c r="H203" s="45" t="e">
        <f t="shared" si="67"/>
        <v>#DIV/0!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8"/>
        <v>#DIV/0!</v>
      </c>
      <c r="V203" s="19"/>
      <c r="W203" s="18" t="e">
        <f t="shared" si="69"/>
        <v>#DIV/0!</v>
      </c>
      <c r="X203" s="19"/>
      <c r="Y203" s="18" t="e">
        <f t="shared" si="70"/>
        <v>#DIV/0!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/>
      <c r="D204" s="19"/>
      <c r="E204" s="19"/>
      <c r="F204" s="45" t="e">
        <f t="shared" si="66"/>
        <v>#DIV/0!</v>
      </c>
      <c r="G204" s="31"/>
      <c r="H204" s="45" t="e">
        <f t="shared" si="67"/>
        <v>#DIV/0!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8"/>
        <v>#DIV/0!</v>
      </c>
      <c r="V204" s="19"/>
      <c r="W204" s="18" t="e">
        <f t="shared" si="69"/>
        <v>#DIV/0!</v>
      </c>
      <c r="X204" s="19"/>
      <c r="Y204" s="18" t="e">
        <f t="shared" si="70"/>
        <v>#DIV/0!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/>
      <c r="D205" s="19"/>
      <c r="E205" s="19"/>
      <c r="F205" s="45" t="e">
        <f t="shared" si="66"/>
        <v>#DIV/0!</v>
      </c>
      <c r="G205" s="31"/>
      <c r="H205" s="45" t="e">
        <f t="shared" si="67"/>
        <v>#DIV/0!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8"/>
        <v>#DIV/0!</v>
      </c>
      <c r="V205" s="19"/>
      <c r="W205" s="18" t="e">
        <f t="shared" si="69"/>
        <v>#DIV/0!</v>
      </c>
      <c r="X205" s="19"/>
      <c r="Y205" s="18" t="e">
        <f t="shared" si="70"/>
        <v>#DIV/0!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/>
      <c r="D206" s="19"/>
      <c r="E206" s="19"/>
      <c r="F206" s="45" t="e">
        <f t="shared" si="66"/>
        <v>#DIV/0!</v>
      </c>
      <c r="G206" s="31"/>
      <c r="H206" s="45" t="e">
        <f t="shared" si="67"/>
        <v>#DIV/0!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8"/>
        <v>#DIV/0!</v>
      </c>
      <c r="V206" s="19"/>
      <c r="W206" s="18" t="e">
        <f t="shared" si="69"/>
        <v>#DIV/0!</v>
      </c>
      <c r="X206" s="19"/>
      <c r="Y206" s="18" t="e">
        <f t="shared" si="70"/>
        <v>#DIV/0!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/>
      <c r="D207" s="19"/>
      <c r="E207" s="19"/>
      <c r="F207" s="45" t="e">
        <f t="shared" si="66"/>
        <v>#DIV/0!</v>
      </c>
      <c r="G207" s="31"/>
      <c r="H207" s="45" t="e">
        <f t="shared" si="67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8"/>
        <v>#DIV/0!</v>
      </c>
      <c r="V207" s="19"/>
      <c r="W207" s="18" t="e">
        <f t="shared" si="69"/>
        <v>#DIV/0!</v>
      </c>
      <c r="X207" s="19"/>
      <c r="Y207" s="18" t="e">
        <f t="shared" si="70"/>
        <v>#DIV/0!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/>
      <c r="D208" s="19"/>
      <c r="E208" s="19"/>
      <c r="F208" s="45" t="e">
        <f t="shared" si="66"/>
        <v>#DIV/0!</v>
      </c>
      <c r="G208" s="31"/>
      <c r="H208" s="45" t="e">
        <f t="shared" si="67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8"/>
        <v>#DIV/0!</v>
      </c>
      <c r="V208" s="19"/>
      <c r="W208" s="18" t="e">
        <f t="shared" si="69"/>
        <v>#DIV/0!</v>
      </c>
      <c r="X208" s="19"/>
      <c r="Y208" s="18" t="e">
        <f t="shared" si="70"/>
        <v>#DIV/0!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/>
      <c r="D209" s="19"/>
      <c r="E209" s="19"/>
      <c r="F209" s="45" t="e">
        <f t="shared" si="66"/>
        <v>#DIV/0!</v>
      </c>
      <c r="G209" s="31"/>
      <c r="H209" s="45" t="e">
        <f t="shared" si="67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8"/>
        <v>#DIV/0!</v>
      </c>
      <c r="V209" s="19"/>
      <c r="W209" s="18" t="e">
        <f t="shared" si="69"/>
        <v>#DIV/0!</v>
      </c>
      <c r="X209" s="19"/>
      <c r="Y209" s="18" t="e">
        <f t="shared" si="70"/>
        <v>#DIV/0!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0</v>
      </c>
      <c r="D210" s="29">
        <f t="shared" ref="D210:E210" si="71">D195+D196+D197+D198+D199+D200+D201+D202+D203+D204+D205+D206+D207+D208+D209</f>
        <v>0</v>
      </c>
      <c r="E210" s="29">
        <f t="shared" si="71"/>
        <v>0</v>
      </c>
      <c r="F210" s="46" t="e">
        <f t="shared" si="57"/>
        <v>#DIV/0!</v>
      </c>
      <c r="G210" s="29">
        <f>G195+G196+G197+G198+G199+G200+G201+G202+G203+G204+G205+G206+G207+G208+G209</f>
        <v>0</v>
      </c>
      <c r="H210" s="46" t="e">
        <f t="shared" si="23"/>
        <v>#DIV/0!</v>
      </c>
      <c r="I210" s="29">
        <f t="shared" ref="I210:T210" si="72">I195+I196+I197+I198+I199+I200+I201+I202+I203+I204+I205+I206+I207+I208+I209</f>
        <v>0</v>
      </c>
      <c r="J210" s="29">
        <f t="shared" si="72"/>
        <v>0</v>
      </c>
      <c r="K210" s="29">
        <f t="shared" si="72"/>
        <v>0</v>
      </c>
      <c r="L210" s="29">
        <f t="shared" si="72"/>
        <v>0</v>
      </c>
      <c r="M210" s="29">
        <f t="shared" si="72"/>
        <v>0</v>
      </c>
      <c r="N210" s="29">
        <f t="shared" si="72"/>
        <v>0</v>
      </c>
      <c r="O210" s="29">
        <f t="shared" si="72"/>
        <v>0</v>
      </c>
      <c r="P210" s="29">
        <f t="shared" si="72"/>
        <v>0</v>
      </c>
      <c r="Q210" s="29">
        <f t="shared" si="72"/>
        <v>0</v>
      </c>
      <c r="R210" s="29">
        <f t="shared" si="72"/>
        <v>0</v>
      </c>
      <c r="S210" s="29">
        <f t="shared" si="72"/>
        <v>0</v>
      </c>
      <c r="T210" s="29">
        <f t="shared" si="72"/>
        <v>0</v>
      </c>
      <c r="U210" s="29" t="e">
        <f>SUM(U195:U209)</f>
        <v>#DIV/0!</v>
      </c>
      <c r="V210" s="29">
        <f>V195+V196+V197+V198+V199+V200+V201+V202+V203+V204+V205+V206+V207+V208+V209</f>
        <v>0</v>
      </c>
      <c r="W210" s="88" t="e">
        <f>V210/E210*100</f>
        <v>#DIV/0!</v>
      </c>
      <c r="X210" s="29">
        <f>X195+X196+X197+X198+X199+X200+X201+X202+X203+X204+X205+X206+X207+X208+X209</f>
        <v>0</v>
      </c>
      <c r="Y210" s="88" t="e">
        <f t="shared" si="70"/>
        <v>#DIV/0!</v>
      </c>
      <c r="Z210" s="29">
        <f t="shared" ref="Z210:AE210" si="73">Z195+Z196+Z197+Z198+Z199+Z200+Z201+Z202+Z203+Z204+Z205+Z206+Z207+Z208+Z209</f>
        <v>0</v>
      </c>
      <c r="AA210" s="29">
        <f t="shared" si="73"/>
        <v>0</v>
      </c>
      <c r="AB210" s="29">
        <f t="shared" si="73"/>
        <v>0</v>
      </c>
      <c r="AC210" s="29">
        <f t="shared" si="73"/>
        <v>0</v>
      </c>
      <c r="AD210" s="29">
        <f t="shared" si="73"/>
        <v>0</v>
      </c>
      <c r="AE210" s="29">
        <f t="shared" si="7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>
        <v>0</v>
      </c>
      <c r="D212" s="19"/>
      <c r="E212" s="19">
        <v>0</v>
      </c>
      <c r="F212" s="45" t="e">
        <f t="shared" si="57"/>
        <v>#DIV/0!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4">O212/G212*100</f>
        <v>#DIV/0!</v>
      </c>
      <c r="V212" s="19"/>
      <c r="W212" s="18" t="e">
        <f t="shared" ref="W212:W240" si="75">V212/E212*100</f>
        <v>#DIV/0!</v>
      </c>
      <c r="X212" s="19"/>
      <c r="Y212" s="18" t="e">
        <f t="shared" ref="Y212:Y241" si="76">X212/E212*100</f>
        <v>#DIV/0!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>
        <v>0</v>
      </c>
      <c r="D213" s="19"/>
      <c r="E213" s="19">
        <v>0</v>
      </c>
      <c r="F213" s="45" t="e">
        <f t="shared" si="57"/>
        <v>#DIV/0!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4"/>
        <v>#DIV/0!</v>
      </c>
      <c r="V213" s="19"/>
      <c r="W213" s="18" t="e">
        <f t="shared" si="75"/>
        <v>#DIV/0!</v>
      </c>
      <c r="X213" s="19"/>
      <c r="Y213" s="18" t="e">
        <f t="shared" si="76"/>
        <v>#DIV/0!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>
        <v>0</v>
      </c>
      <c r="D214" s="19"/>
      <c r="E214" s="19">
        <v>0</v>
      </c>
      <c r="F214" s="45" t="e">
        <f t="shared" si="57"/>
        <v>#DIV/0!</v>
      </c>
      <c r="G214" s="31"/>
      <c r="H214" s="45" t="e">
        <f t="shared" si="23"/>
        <v>#DIV/0!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4"/>
        <v>#DIV/0!</v>
      </c>
      <c r="V214" s="19"/>
      <c r="W214" s="18" t="e">
        <f t="shared" si="75"/>
        <v>#DIV/0!</v>
      </c>
      <c r="X214" s="19"/>
      <c r="Y214" s="18" t="e">
        <f t="shared" si="76"/>
        <v>#DIV/0!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>
        <v>0</v>
      </c>
      <c r="D215" s="19"/>
      <c r="E215" s="19">
        <v>0</v>
      </c>
      <c r="F215" s="45" t="e">
        <f t="shared" si="57"/>
        <v>#DIV/0!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4"/>
        <v>#DIV/0!</v>
      </c>
      <c r="V215" s="19"/>
      <c r="W215" s="18" t="e">
        <f t="shared" si="75"/>
        <v>#DIV/0!</v>
      </c>
      <c r="X215" s="19"/>
      <c r="Y215" s="18" t="e">
        <f t="shared" si="76"/>
        <v>#DIV/0!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>
        <v>36</v>
      </c>
      <c r="D216" s="19"/>
      <c r="E216" s="19">
        <v>0</v>
      </c>
      <c r="F216" s="45">
        <f t="shared" si="57"/>
        <v>0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4"/>
        <v>#DIV/0!</v>
      </c>
      <c r="V216" s="19"/>
      <c r="W216" s="18" t="e">
        <f t="shared" si="75"/>
        <v>#DIV/0!</v>
      </c>
      <c r="X216" s="19"/>
      <c r="Y216" s="18" t="e">
        <f t="shared" si="76"/>
        <v>#DIV/0!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185</v>
      </c>
      <c r="C217" s="19">
        <v>0</v>
      </c>
      <c r="D217" s="19"/>
      <c r="E217" s="19">
        <v>0</v>
      </c>
      <c r="F217" s="45" t="e">
        <f t="shared" si="57"/>
        <v>#DIV/0!</v>
      </c>
      <c r="G217" s="31"/>
      <c r="H217" s="45" t="e">
        <f t="shared" si="23"/>
        <v>#DIV/0!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4"/>
        <v>#DIV/0!</v>
      </c>
      <c r="V217" s="19"/>
      <c r="W217" s="18" t="e">
        <f t="shared" si="75"/>
        <v>#DIV/0!</v>
      </c>
      <c r="X217" s="19"/>
      <c r="Y217" s="18" t="e">
        <f t="shared" si="76"/>
        <v>#DIV/0!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>
        <v>0</v>
      </c>
      <c r="D218" s="19"/>
      <c r="E218" s="19">
        <v>0</v>
      </c>
      <c r="F218" s="45" t="e">
        <f t="shared" si="57"/>
        <v>#DIV/0!</v>
      </c>
      <c r="G218" s="31"/>
      <c r="H218" s="45" t="e">
        <f t="shared" ref="H218:H292" si="77">G218/D218*100</f>
        <v>#DIV/0!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4"/>
        <v>#DIV/0!</v>
      </c>
      <c r="V218" s="19"/>
      <c r="W218" s="18" t="e">
        <f t="shared" si="75"/>
        <v>#DIV/0!</v>
      </c>
      <c r="X218" s="19"/>
      <c r="Y218" s="18" t="e">
        <f t="shared" si="76"/>
        <v>#DIV/0!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>
        <v>0</v>
      </c>
      <c r="D219" s="19"/>
      <c r="E219" s="19">
        <v>0</v>
      </c>
      <c r="F219" s="45" t="e">
        <f t="shared" si="57"/>
        <v>#DIV/0!</v>
      </c>
      <c r="G219" s="31"/>
      <c r="H219" s="45" t="e">
        <f t="shared" si="77"/>
        <v>#DIV/0!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4"/>
        <v>#DIV/0!</v>
      </c>
      <c r="V219" s="19"/>
      <c r="W219" s="18" t="e">
        <f t="shared" si="75"/>
        <v>#DIV/0!</v>
      </c>
      <c r="X219" s="19"/>
      <c r="Y219" s="18" t="e">
        <f t="shared" si="76"/>
        <v>#DIV/0!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>
        <v>53.9</v>
      </c>
      <c r="D220" s="19"/>
      <c r="E220" s="19">
        <v>0</v>
      </c>
      <c r="F220" s="45">
        <f t="shared" si="57"/>
        <v>0</v>
      </c>
      <c r="G220" s="31"/>
      <c r="H220" s="45" t="e">
        <f t="shared" si="77"/>
        <v>#DIV/0!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4"/>
        <v>#DIV/0!</v>
      </c>
      <c r="V220" s="19"/>
      <c r="W220" s="18" t="e">
        <f t="shared" si="75"/>
        <v>#DIV/0!</v>
      </c>
      <c r="X220" s="19"/>
      <c r="Y220" s="18" t="e">
        <f t="shared" si="76"/>
        <v>#DIV/0!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>
        <v>0</v>
      </c>
      <c r="D221" s="19"/>
      <c r="E221" s="19">
        <v>0</v>
      </c>
      <c r="F221" s="45" t="e">
        <f t="shared" si="57"/>
        <v>#DIV/0!</v>
      </c>
      <c r="G221" s="31"/>
      <c r="H221" s="45" t="e">
        <f t="shared" si="77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4"/>
        <v>#DIV/0!</v>
      </c>
      <c r="V221" s="19"/>
      <c r="W221" s="18" t="e">
        <f t="shared" si="75"/>
        <v>#DIV/0!</v>
      </c>
      <c r="X221" s="19"/>
      <c r="Y221" s="18" t="e">
        <f t="shared" si="76"/>
        <v>#DIV/0!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402</v>
      </c>
      <c r="C222" s="19">
        <v>0</v>
      </c>
      <c r="D222" s="19"/>
      <c r="E222" s="19">
        <v>0</v>
      </c>
      <c r="F222" s="45" t="e">
        <f t="shared" si="57"/>
        <v>#DIV/0!</v>
      </c>
      <c r="G222" s="31"/>
      <c r="H222" s="45" t="e">
        <f t="shared" si="77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4"/>
        <v>#DIV/0!</v>
      </c>
      <c r="V222" s="19"/>
      <c r="W222" s="18" t="e">
        <f t="shared" si="75"/>
        <v>#DIV/0!</v>
      </c>
      <c r="X222" s="19"/>
      <c r="Y222" s="18" t="e">
        <f t="shared" si="76"/>
        <v>#DIV/0!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>
        <v>0</v>
      </c>
      <c r="D223" s="19"/>
      <c r="E223" s="19">
        <v>0</v>
      </c>
      <c r="F223" s="45" t="e">
        <f t="shared" si="57"/>
        <v>#DIV/0!</v>
      </c>
      <c r="G223" s="31"/>
      <c r="H223" s="45" t="e">
        <f t="shared" si="77"/>
        <v>#DIV/0!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4"/>
        <v>#DIV/0!</v>
      </c>
      <c r="V223" s="19"/>
      <c r="W223" s="18" t="e">
        <f t="shared" si="75"/>
        <v>#DIV/0!</v>
      </c>
      <c r="X223" s="19"/>
      <c r="Y223" s="18" t="e">
        <f t="shared" si="76"/>
        <v>#DIV/0!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>
        <v>0</v>
      </c>
      <c r="D224" s="19"/>
      <c r="E224" s="19">
        <v>0</v>
      </c>
      <c r="F224" s="45" t="e">
        <f t="shared" si="57"/>
        <v>#DIV/0!</v>
      </c>
      <c r="G224" s="31"/>
      <c r="H224" s="45" t="e">
        <f t="shared" si="77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4"/>
        <v>#DIV/0!</v>
      </c>
      <c r="V224" s="19"/>
      <c r="W224" s="18" t="e">
        <f t="shared" si="75"/>
        <v>#DIV/0!</v>
      </c>
      <c r="X224" s="19"/>
      <c r="Y224" s="18" t="e">
        <f t="shared" si="76"/>
        <v>#DIV/0!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>
        <v>0</v>
      </c>
      <c r="D225" s="19"/>
      <c r="E225" s="19">
        <v>0</v>
      </c>
      <c r="F225" s="45" t="e">
        <f t="shared" si="57"/>
        <v>#DIV/0!</v>
      </c>
      <c r="G225" s="31"/>
      <c r="H225" s="45" t="e">
        <f t="shared" si="77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4"/>
        <v>#DIV/0!</v>
      </c>
      <c r="V225" s="19"/>
      <c r="W225" s="18" t="e">
        <f t="shared" si="75"/>
        <v>#DIV/0!</v>
      </c>
      <c r="X225" s="19"/>
      <c r="Y225" s="18" t="e">
        <f t="shared" si="76"/>
        <v>#DIV/0!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>
        <v>0</v>
      </c>
      <c r="D226" s="19"/>
      <c r="E226" s="19">
        <v>0</v>
      </c>
      <c r="F226" s="45" t="e">
        <f t="shared" si="57"/>
        <v>#DIV/0!</v>
      </c>
      <c r="G226" s="31"/>
      <c r="H226" s="45" t="e">
        <f t="shared" si="77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4"/>
        <v>#DIV/0!</v>
      </c>
      <c r="V226" s="19"/>
      <c r="W226" s="18" t="e">
        <f t="shared" si="75"/>
        <v>#DIV/0!</v>
      </c>
      <c r="X226" s="19"/>
      <c r="Y226" s="18" t="e">
        <f t="shared" si="76"/>
        <v>#DIV/0!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>
        <v>0</v>
      </c>
      <c r="D227" s="19"/>
      <c r="E227" s="19">
        <v>0</v>
      </c>
      <c r="F227" s="45" t="e">
        <f t="shared" si="57"/>
        <v>#DIV/0!</v>
      </c>
      <c r="G227" s="31"/>
      <c r="H227" s="45" t="e">
        <f t="shared" si="77"/>
        <v>#DIV/0!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4"/>
        <v>#DIV/0!</v>
      </c>
      <c r="V227" s="19"/>
      <c r="W227" s="18" t="e">
        <f t="shared" si="75"/>
        <v>#DIV/0!</v>
      </c>
      <c r="X227" s="19"/>
      <c r="Y227" s="18" t="e">
        <f t="shared" si="76"/>
        <v>#DIV/0!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>
        <v>0</v>
      </c>
      <c r="D228" s="19"/>
      <c r="E228" s="19">
        <v>0</v>
      </c>
      <c r="F228" s="45" t="e">
        <f t="shared" si="57"/>
        <v>#DIV/0!</v>
      </c>
      <c r="G228" s="31"/>
      <c r="H228" s="45" t="e">
        <f t="shared" si="77"/>
        <v>#DIV/0!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4"/>
        <v>#DIV/0!</v>
      </c>
      <c r="V228" s="19"/>
      <c r="W228" s="18" t="e">
        <f t="shared" si="75"/>
        <v>#DIV/0!</v>
      </c>
      <c r="X228" s="19"/>
      <c r="Y228" s="18" t="e">
        <f t="shared" si="76"/>
        <v>#DIV/0!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>
        <v>0</v>
      </c>
      <c r="D229" s="19"/>
      <c r="E229" s="19">
        <v>0</v>
      </c>
      <c r="F229" s="45" t="e">
        <f t="shared" si="57"/>
        <v>#DIV/0!</v>
      </c>
      <c r="G229" s="31"/>
      <c r="H229" s="45" t="e">
        <f t="shared" si="77"/>
        <v>#DIV/0!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4"/>
        <v>#DIV/0!</v>
      </c>
      <c r="V229" s="19"/>
      <c r="W229" s="18" t="e">
        <f t="shared" si="75"/>
        <v>#DIV/0!</v>
      </c>
      <c r="X229" s="19"/>
      <c r="Y229" s="18" t="e">
        <f t="shared" si="76"/>
        <v>#DIV/0!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>
        <v>0</v>
      </c>
      <c r="D230" s="19"/>
      <c r="E230" s="19">
        <v>0</v>
      </c>
      <c r="F230" s="45" t="e">
        <f t="shared" si="57"/>
        <v>#DIV/0!</v>
      </c>
      <c r="G230" s="31"/>
      <c r="H230" s="45" t="e">
        <f t="shared" si="77"/>
        <v>#DIV/0!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4"/>
        <v>#DIV/0!</v>
      </c>
      <c r="V230" s="19"/>
      <c r="W230" s="18" t="e">
        <f t="shared" si="75"/>
        <v>#DIV/0!</v>
      </c>
      <c r="X230" s="19"/>
      <c r="Y230" s="18" t="e">
        <f t="shared" si="76"/>
        <v>#DIV/0!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>
        <v>0</v>
      </c>
      <c r="D231" s="19"/>
      <c r="E231" s="19">
        <v>0</v>
      </c>
      <c r="F231" s="45" t="e">
        <f t="shared" si="57"/>
        <v>#DIV/0!</v>
      </c>
      <c r="G231" s="31"/>
      <c r="H231" s="45" t="e">
        <f t="shared" si="77"/>
        <v>#DIV/0!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4"/>
        <v>#DIV/0!</v>
      </c>
      <c r="V231" s="19"/>
      <c r="W231" s="18" t="e">
        <f t="shared" si="75"/>
        <v>#DIV/0!</v>
      </c>
      <c r="X231" s="19"/>
      <c r="Y231" s="18" t="e">
        <f t="shared" si="76"/>
        <v>#DIV/0!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>
        <v>1369.35</v>
      </c>
      <c r="D232" s="19">
        <v>106</v>
      </c>
      <c r="E232" s="19">
        <v>38</v>
      </c>
      <c r="F232" s="45">
        <f t="shared" si="57"/>
        <v>2.7750392521999491E-2</v>
      </c>
      <c r="G232" s="31"/>
      <c r="H232" s="45">
        <f t="shared" si="77"/>
        <v>0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4"/>
        <v>#DIV/0!</v>
      </c>
      <c r="V232" s="19">
        <v>5</v>
      </c>
      <c r="W232" s="18">
        <f t="shared" si="75"/>
        <v>13.157894736842104</v>
      </c>
      <c r="X232" s="19">
        <v>1</v>
      </c>
      <c r="Y232" s="18">
        <f t="shared" si="76"/>
        <v>2.6315789473684208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>
        <v>0</v>
      </c>
      <c r="D233" s="19"/>
      <c r="E233" s="19">
        <v>0</v>
      </c>
      <c r="F233" s="45" t="e">
        <f t="shared" ref="F233:F241" si="78">E233/C233</f>
        <v>#DIV/0!</v>
      </c>
      <c r="G233" s="31"/>
      <c r="H233" s="45" t="e">
        <f t="shared" si="77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4"/>
        <v>#DIV/0!</v>
      </c>
      <c r="V233" s="19"/>
      <c r="W233" s="18" t="e">
        <f t="shared" si="75"/>
        <v>#DIV/0!</v>
      </c>
      <c r="X233" s="19"/>
      <c r="Y233" s="18" t="e">
        <f t="shared" si="76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>
        <v>0</v>
      </c>
      <c r="D234" s="19"/>
      <c r="E234" s="19">
        <v>0</v>
      </c>
      <c r="F234" s="45" t="e">
        <f t="shared" si="78"/>
        <v>#DIV/0!</v>
      </c>
      <c r="G234" s="31"/>
      <c r="H234" s="45" t="e">
        <f t="shared" si="77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4"/>
        <v>#DIV/0!</v>
      </c>
      <c r="V234" s="19"/>
      <c r="W234" s="18" t="e">
        <f t="shared" si="75"/>
        <v>#DIV/0!</v>
      </c>
      <c r="X234" s="19"/>
      <c r="Y234" s="18" t="e">
        <f t="shared" si="76"/>
        <v>#DIV/0!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>
        <v>0</v>
      </c>
      <c r="D235" s="19"/>
      <c r="E235" s="19">
        <v>0</v>
      </c>
      <c r="F235" s="45" t="e">
        <f t="shared" si="78"/>
        <v>#DIV/0!</v>
      </c>
      <c r="G235" s="31"/>
      <c r="H235" s="45" t="e">
        <f t="shared" si="77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4"/>
        <v>#DIV/0!</v>
      </c>
      <c r="V235" s="19"/>
      <c r="W235" s="18" t="e">
        <f t="shared" si="75"/>
        <v>#DIV/0!</v>
      </c>
      <c r="X235" s="19"/>
      <c r="Y235" s="18" t="e">
        <f t="shared" si="76"/>
        <v>#DIV/0!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>
        <v>0</v>
      </c>
      <c r="D236" s="19"/>
      <c r="E236" s="19">
        <v>0</v>
      </c>
      <c r="F236" s="45" t="e">
        <f t="shared" si="78"/>
        <v>#DIV/0!</v>
      </c>
      <c r="G236" s="31"/>
      <c r="H236" s="45" t="e">
        <f t="shared" si="77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4"/>
        <v>#DIV/0!</v>
      </c>
      <c r="V236" s="19"/>
      <c r="W236" s="18" t="e">
        <f t="shared" si="75"/>
        <v>#DIV/0!</v>
      </c>
      <c r="X236" s="19"/>
      <c r="Y236" s="18" t="e">
        <f t="shared" si="76"/>
        <v>#DIV/0!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>
        <v>0</v>
      </c>
      <c r="D237" s="19"/>
      <c r="E237" s="19">
        <v>0</v>
      </c>
      <c r="F237" s="45" t="e">
        <f t="shared" si="78"/>
        <v>#DIV/0!</v>
      </c>
      <c r="G237" s="31"/>
      <c r="H237" s="45" t="e">
        <f t="shared" si="77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4"/>
        <v>#DIV/0!</v>
      </c>
      <c r="V237" s="19"/>
      <c r="W237" s="18" t="e">
        <f t="shared" si="75"/>
        <v>#DIV/0!</v>
      </c>
      <c r="X237" s="19"/>
      <c r="Y237" s="18" t="e">
        <f t="shared" si="76"/>
        <v>#DIV/0!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>
        <v>0</v>
      </c>
      <c r="D238" s="19"/>
      <c r="E238" s="19">
        <v>0</v>
      </c>
      <c r="F238" s="45" t="e">
        <f t="shared" si="78"/>
        <v>#DIV/0!</v>
      </c>
      <c r="G238" s="31"/>
      <c r="H238" s="45" t="e">
        <f t="shared" si="77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4"/>
        <v>#DIV/0!</v>
      </c>
      <c r="V238" s="19"/>
      <c r="W238" s="18" t="e">
        <f t="shared" si="75"/>
        <v>#DIV/0!</v>
      </c>
      <c r="X238" s="19"/>
      <c r="Y238" s="18" t="e">
        <f t="shared" si="76"/>
        <v>#DIV/0!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>
        <v>0</v>
      </c>
      <c r="D239" s="19"/>
      <c r="E239" s="19">
        <v>0</v>
      </c>
      <c r="F239" s="45" t="e">
        <f t="shared" si="78"/>
        <v>#DIV/0!</v>
      </c>
      <c r="G239" s="31"/>
      <c r="H239" s="45" t="e">
        <f t="shared" si="77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4"/>
        <v>#DIV/0!</v>
      </c>
      <c r="V239" s="19"/>
      <c r="W239" s="18" t="e">
        <f t="shared" si="75"/>
        <v>#DIV/0!</v>
      </c>
      <c r="X239" s="19"/>
      <c r="Y239" s="18" t="e">
        <f t="shared" si="76"/>
        <v>#DIV/0!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>
        <v>0</v>
      </c>
      <c r="D240" s="19"/>
      <c r="E240" s="19">
        <v>0</v>
      </c>
      <c r="F240" s="45" t="e">
        <f t="shared" si="78"/>
        <v>#DIV/0!</v>
      </c>
      <c r="G240" s="31"/>
      <c r="H240" s="45" t="e">
        <f t="shared" si="77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4"/>
        <v>#DIV/0!</v>
      </c>
      <c r="V240" s="19"/>
      <c r="W240" s="18" t="e">
        <f t="shared" si="75"/>
        <v>#DIV/0!</v>
      </c>
      <c r="X240" s="19"/>
      <c r="Y240" s="18" t="e">
        <f t="shared" si="76"/>
        <v>#DIV/0!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1459.25</v>
      </c>
      <c r="D241" s="29">
        <f t="shared" ref="D241:E241" si="79">D212+D213+D214+D215+D216+D217+D218+D219+D220+D221+D222+D223+D224+D225+D226+D227+D228+D229+D230+D231+D232+D233+D234+D235+D236+D237+D238+D239+D240</f>
        <v>106</v>
      </c>
      <c r="E241" s="29">
        <f t="shared" si="79"/>
        <v>38</v>
      </c>
      <c r="F241" s="46">
        <f t="shared" si="78"/>
        <v>2.6040774370395751E-2</v>
      </c>
      <c r="G241" s="29">
        <f>G212+G213+G214+G215+G216+G217+G218+G219+G220+G221+G222+G223+G224+G225+G226+G227+G228+G229+G230+G231+G232+G233+G234+G235+G236+G237+G238+G239+G240</f>
        <v>0</v>
      </c>
      <c r="H241" s="46">
        <f t="shared" si="77"/>
        <v>0</v>
      </c>
      <c r="I241" s="29">
        <f t="shared" ref="I241:T241" si="80">I212+I213+I214+I215+I216+I217+I218+I219+I220+I221+I222+I223+I224+I225+I226+I227+I228+I229+I230+I231+I232+I233+I234+I235+I236+I237+I238+I239+I240</f>
        <v>0</v>
      </c>
      <c r="J241" s="29">
        <f t="shared" si="80"/>
        <v>0</v>
      </c>
      <c r="K241" s="29">
        <f t="shared" si="80"/>
        <v>0</v>
      </c>
      <c r="L241" s="29">
        <f t="shared" si="80"/>
        <v>0</v>
      </c>
      <c r="M241" s="29">
        <f t="shared" si="80"/>
        <v>0</v>
      </c>
      <c r="N241" s="29">
        <f t="shared" si="80"/>
        <v>0</v>
      </c>
      <c r="O241" s="29">
        <f t="shared" si="80"/>
        <v>0</v>
      </c>
      <c r="P241" s="29">
        <f t="shared" si="80"/>
        <v>0</v>
      </c>
      <c r="Q241" s="29">
        <f t="shared" si="80"/>
        <v>0</v>
      </c>
      <c r="R241" s="29">
        <f t="shared" si="80"/>
        <v>0</v>
      </c>
      <c r="S241" s="29">
        <f t="shared" si="80"/>
        <v>0</v>
      </c>
      <c r="T241" s="29">
        <f t="shared" si="80"/>
        <v>0</v>
      </c>
      <c r="U241" s="47" t="e">
        <f t="shared" si="74"/>
        <v>#DIV/0!</v>
      </c>
      <c r="V241" s="29">
        <f>V212+V213+V214+V215+V216+V217+V218+V219+V220+V221+V222+V223+V224+V225+V226+V227+V228+V229+V230+V231+V232+V233+V234+V235+V236+V237+V238+V239+V240</f>
        <v>5</v>
      </c>
      <c r="W241" s="88">
        <f>V241/E241*100</f>
        <v>13.157894736842104</v>
      </c>
      <c r="X241" s="29">
        <f>X212+X213+X214+X215+X216+X217+X218+X219+X220+X221+X222+X223+X224+X225+X226+X227+X228+X229+X230+X231+X232+X233+X234+X235+X236+X237+X238+X239+X240</f>
        <v>1</v>
      </c>
      <c r="Y241" s="88">
        <f t="shared" si="76"/>
        <v>2.6315789473684208</v>
      </c>
      <c r="Z241" s="29">
        <f t="shared" ref="Z241:AE241" si="81">Z212+Z213+Z214+Z215+Z216+Z217+Z218+Z219+Z220+Z221+Z222+Z223+Z224+Z225+Z226+Z227+Z228+Z229+Z230+Z231+Z232+Z233+Z234+Z235+Z236+Z237+Z238+Z239+Z240</f>
        <v>0</v>
      </c>
      <c r="AA241" s="29">
        <f t="shared" si="81"/>
        <v>0</v>
      </c>
      <c r="AB241" s="29">
        <f t="shared" si="81"/>
        <v>0</v>
      </c>
      <c r="AC241" s="29">
        <f t="shared" si="81"/>
        <v>0</v>
      </c>
      <c r="AD241" s="29">
        <f t="shared" si="81"/>
        <v>0</v>
      </c>
      <c r="AE241" s="29">
        <f t="shared" si="81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/>
      <c r="D243" s="19"/>
      <c r="E243" s="19"/>
      <c r="F243" s="45" t="e">
        <f t="shared" ref="F243:F292" si="82">E243/C243</f>
        <v>#DIV/0!</v>
      </c>
      <c r="G243" s="31"/>
      <c r="H243" s="45" t="e">
        <f t="shared" ref="H243:H291" si="83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4">O243/G243*100</f>
        <v>#DIV/0!</v>
      </c>
      <c r="V243" s="19"/>
      <c r="W243" s="18" t="e">
        <f t="shared" ref="W243:W291" si="85">V243/E243*100</f>
        <v>#DIV/0!</v>
      </c>
      <c r="X243" s="19"/>
      <c r="Y243" s="18" t="e">
        <f t="shared" ref="Y243:Y292" si="86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/>
      <c r="D244" s="19"/>
      <c r="E244" s="19"/>
      <c r="F244" s="45" t="e">
        <f t="shared" si="82"/>
        <v>#DIV/0!</v>
      </c>
      <c r="G244" s="31"/>
      <c r="H244" s="45" t="e">
        <f t="shared" si="83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4"/>
        <v>#DIV/0!</v>
      </c>
      <c r="V244" s="19"/>
      <c r="W244" s="18" t="e">
        <f t="shared" si="85"/>
        <v>#DIV/0!</v>
      </c>
      <c r="X244" s="19"/>
      <c r="Y244" s="18" t="e">
        <f t="shared" si="86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/>
      <c r="D245" s="19"/>
      <c r="E245" s="19"/>
      <c r="F245" s="45" t="e">
        <f t="shared" si="82"/>
        <v>#DIV/0!</v>
      </c>
      <c r="G245" s="31"/>
      <c r="H245" s="45" t="e">
        <f t="shared" si="83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4"/>
        <v>#DIV/0!</v>
      </c>
      <c r="V245" s="19"/>
      <c r="W245" s="18" t="e">
        <f t="shared" si="85"/>
        <v>#DIV/0!</v>
      </c>
      <c r="X245" s="19"/>
      <c r="Y245" s="18" t="e">
        <f t="shared" si="86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/>
      <c r="D246" s="19"/>
      <c r="E246" s="19"/>
      <c r="F246" s="45" t="e">
        <f t="shared" si="82"/>
        <v>#DIV/0!</v>
      </c>
      <c r="G246" s="31"/>
      <c r="H246" s="45" t="e">
        <f t="shared" si="83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4"/>
        <v>#DIV/0!</v>
      </c>
      <c r="V246" s="19"/>
      <c r="W246" s="18" t="e">
        <f t="shared" si="85"/>
        <v>#DIV/0!</v>
      </c>
      <c r="X246" s="19"/>
      <c r="Y246" s="18" t="e">
        <f t="shared" si="86"/>
        <v>#DIV/0!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/>
      <c r="D247" s="19"/>
      <c r="E247" s="19"/>
      <c r="F247" s="45" t="e">
        <f t="shared" si="82"/>
        <v>#DIV/0!</v>
      </c>
      <c r="G247" s="31"/>
      <c r="H247" s="45" t="e">
        <f t="shared" si="83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4"/>
        <v>#DIV/0!</v>
      </c>
      <c r="V247" s="19"/>
      <c r="W247" s="18" t="e">
        <f t="shared" si="85"/>
        <v>#DIV/0!</v>
      </c>
      <c r="X247" s="19"/>
      <c r="Y247" s="18" t="e">
        <f t="shared" si="86"/>
        <v>#DIV/0!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/>
      <c r="D248" s="19"/>
      <c r="E248" s="19"/>
      <c r="F248" s="45" t="e">
        <f t="shared" si="82"/>
        <v>#DIV/0!</v>
      </c>
      <c r="G248" s="31"/>
      <c r="H248" s="45" t="e">
        <f t="shared" si="83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4"/>
        <v>#DIV/0!</v>
      </c>
      <c r="V248" s="19"/>
      <c r="W248" s="18" t="e">
        <f t="shared" si="85"/>
        <v>#DIV/0!</v>
      </c>
      <c r="X248" s="19"/>
      <c r="Y248" s="18" t="e">
        <f t="shared" si="86"/>
        <v>#DIV/0!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/>
      <c r="D249" s="19"/>
      <c r="E249" s="19"/>
      <c r="F249" s="45" t="e">
        <f t="shared" si="82"/>
        <v>#DIV/0!</v>
      </c>
      <c r="G249" s="31"/>
      <c r="H249" s="45" t="e">
        <f t="shared" si="83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4"/>
        <v>#DIV/0!</v>
      </c>
      <c r="V249" s="19"/>
      <c r="W249" s="18" t="e">
        <f t="shared" si="85"/>
        <v>#DIV/0!</v>
      </c>
      <c r="X249" s="19"/>
      <c r="Y249" s="18" t="e">
        <f t="shared" si="86"/>
        <v>#DIV/0!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/>
      <c r="D250" s="19"/>
      <c r="E250" s="19"/>
      <c r="F250" s="45" t="e">
        <f t="shared" si="82"/>
        <v>#DIV/0!</v>
      </c>
      <c r="G250" s="31"/>
      <c r="H250" s="45" t="e">
        <f t="shared" si="83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4"/>
        <v>#DIV/0!</v>
      </c>
      <c r="V250" s="19"/>
      <c r="W250" s="18" t="e">
        <f t="shared" si="85"/>
        <v>#DIV/0!</v>
      </c>
      <c r="X250" s="19"/>
      <c r="Y250" s="18" t="e">
        <f t="shared" si="86"/>
        <v>#DIV/0!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/>
      <c r="D251" s="19"/>
      <c r="E251" s="19"/>
      <c r="F251" s="45" t="e">
        <f t="shared" si="82"/>
        <v>#DIV/0!</v>
      </c>
      <c r="G251" s="31"/>
      <c r="H251" s="45" t="e">
        <f t="shared" si="83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4"/>
        <v>#DIV/0!</v>
      </c>
      <c r="V251" s="19"/>
      <c r="W251" s="18" t="e">
        <f t="shared" si="85"/>
        <v>#DIV/0!</v>
      </c>
      <c r="X251" s="19"/>
      <c r="Y251" s="18" t="e">
        <f t="shared" si="86"/>
        <v>#DIV/0!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/>
      <c r="D252" s="19"/>
      <c r="E252" s="19"/>
      <c r="F252" s="45" t="e">
        <f t="shared" si="82"/>
        <v>#DIV/0!</v>
      </c>
      <c r="G252" s="31"/>
      <c r="H252" s="45" t="e">
        <f t="shared" si="83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4"/>
        <v>#DIV/0!</v>
      </c>
      <c r="V252" s="19"/>
      <c r="W252" s="18" t="e">
        <f t="shared" si="85"/>
        <v>#DIV/0!</v>
      </c>
      <c r="X252" s="19"/>
      <c r="Y252" s="18" t="e">
        <f t="shared" si="86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/>
      <c r="D253" s="19"/>
      <c r="E253" s="19"/>
      <c r="F253" s="45" t="e">
        <f t="shared" si="82"/>
        <v>#DIV/0!</v>
      </c>
      <c r="G253" s="31"/>
      <c r="H253" s="45" t="e">
        <f t="shared" si="83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4"/>
        <v>#DIV/0!</v>
      </c>
      <c r="V253" s="19"/>
      <c r="W253" s="18" t="e">
        <f t="shared" si="85"/>
        <v>#DIV/0!</v>
      </c>
      <c r="X253" s="19"/>
      <c r="Y253" s="18" t="e">
        <f t="shared" si="86"/>
        <v>#DIV/0!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/>
      <c r="D254" s="19"/>
      <c r="E254" s="19"/>
      <c r="F254" s="45" t="e">
        <f t="shared" si="82"/>
        <v>#DIV/0!</v>
      </c>
      <c r="G254" s="31"/>
      <c r="H254" s="45" t="e">
        <f t="shared" si="83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4"/>
        <v>#DIV/0!</v>
      </c>
      <c r="V254" s="19"/>
      <c r="W254" s="18" t="e">
        <f t="shared" si="85"/>
        <v>#DIV/0!</v>
      </c>
      <c r="X254" s="19"/>
      <c r="Y254" s="18" t="e">
        <f t="shared" si="86"/>
        <v>#DIV/0!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/>
      <c r="D255" s="19"/>
      <c r="E255" s="19"/>
      <c r="F255" s="45" t="e">
        <f t="shared" si="82"/>
        <v>#DIV/0!</v>
      </c>
      <c r="G255" s="31"/>
      <c r="H255" s="45" t="e">
        <f t="shared" si="83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4"/>
        <v>#DIV/0!</v>
      </c>
      <c r="V255" s="19"/>
      <c r="W255" s="18" t="e">
        <f t="shared" si="85"/>
        <v>#DIV/0!</v>
      </c>
      <c r="X255" s="19"/>
      <c r="Y255" s="18" t="e">
        <f t="shared" si="86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/>
      <c r="D256" s="19"/>
      <c r="E256" s="19"/>
      <c r="F256" s="45" t="e">
        <f t="shared" si="82"/>
        <v>#DIV/0!</v>
      </c>
      <c r="G256" s="31"/>
      <c r="H256" s="45" t="e">
        <f t="shared" si="83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4"/>
        <v>#DIV/0!</v>
      </c>
      <c r="V256" s="19"/>
      <c r="W256" s="18" t="e">
        <f t="shared" si="85"/>
        <v>#DIV/0!</v>
      </c>
      <c r="X256" s="19"/>
      <c r="Y256" s="18" t="e">
        <f t="shared" si="86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/>
      <c r="D257" s="19"/>
      <c r="E257" s="19"/>
      <c r="F257" s="45" t="e">
        <f t="shared" si="82"/>
        <v>#DIV/0!</v>
      </c>
      <c r="G257" s="31"/>
      <c r="H257" s="45" t="e">
        <f t="shared" si="83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4"/>
        <v>#DIV/0!</v>
      </c>
      <c r="V257" s="19"/>
      <c r="W257" s="18" t="e">
        <f t="shared" si="85"/>
        <v>#DIV/0!</v>
      </c>
      <c r="X257" s="19"/>
      <c r="Y257" s="18" t="e">
        <f t="shared" si="86"/>
        <v>#DIV/0!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/>
      <c r="D258" s="19"/>
      <c r="E258" s="19"/>
      <c r="F258" s="45" t="e">
        <f t="shared" si="82"/>
        <v>#DIV/0!</v>
      </c>
      <c r="G258" s="31"/>
      <c r="H258" s="45" t="e">
        <f t="shared" si="83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4"/>
        <v>#DIV/0!</v>
      </c>
      <c r="V258" s="19"/>
      <c r="W258" s="18" t="e">
        <f t="shared" si="85"/>
        <v>#DIV/0!</v>
      </c>
      <c r="X258" s="19"/>
      <c r="Y258" s="18" t="e">
        <f t="shared" si="86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/>
      <c r="D259" s="19"/>
      <c r="E259" s="19"/>
      <c r="F259" s="45" t="e">
        <f t="shared" si="82"/>
        <v>#DIV/0!</v>
      </c>
      <c r="G259" s="31"/>
      <c r="H259" s="45" t="e">
        <f t="shared" si="83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4"/>
        <v>#DIV/0!</v>
      </c>
      <c r="V259" s="19"/>
      <c r="W259" s="18" t="e">
        <f t="shared" si="85"/>
        <v>#DIV/0!</v>
      </c>
      <c r="X259" s="19"/>
      <c r="Y259" s="18" t="e">
        <f t="shared" si="86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/>
      <c r="D260" s="19"/>
      <c r="E260" s="19"/>
      <c r="F260" s="45" t="e">
        <f t="shared" si="82"/>
        <v>#DIV/0!</v>
      </c>
      <c r="G260" s="31"/>
      <c r="H260" s="45" t="e">
        <f t="shared" si="83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4"/>
        <v>#DIV/0!</v>
      </c>
      <c r="V260" s="19"/>
      <c r="W260" s="18" t="e">
        <f t="shared" si="85"/>
        <v>#DIV/0!</v>
      </c>
      <c r="X260" s="19"/>
      <c r="Y260" s="18" t="e">
        <f t="shared" si="86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/>
      <c r="D261" s="19"/>
      <c r="E261" s="19"/>
      <c r="F261" s="45" t="e">
        <f t="shared" si="82"/>
        <v>#DIV/0!</v>
      </c>
      <c r="G261" s="31"/>
      <c r="H261" s="45" t="e">
        <f t="shared" si="83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4"/>
        <v>#DIV/0!</v>
      </c>
      <c r="V261" s="19"/>
      <c r="W261" s="18" t="e">
        <f t="shared" si="85"/>
        <v>#DIV/0!</v>
      </c>
      <c r="X261" s="19"/>
      <c r="Y261" s="18" t="e">
        <f t="shared" si="86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/>
      <c r="D262" s="19"/>
      <c r="E262" s="19"/>
      <c r="F262" s="45" t="e">
        <f t="shared" si="82"/>
        <v>#DIV/0!</v>
      </c>
      <c r="G262" s="31"/>
      <c r="H262" s="45" t="e">
        <f t="shared" si="83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4"/>
        <v>#DIV/0!</v>
      </c>
      <c r="V262" s="19"/>
      <c r="W262" s="18" t="e">
        <f t="shared" si="85"/>
        <v>#DIV/0!</v>
      </c>
      <c r="X262" s="19"/>
      <c r="Y262" s="18" t="e">
        <f t="shared" si="86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/>
      <c r="D263" s="19"/>
      <c r="E263" s="19"/>
      <c r="F263" s="45" t="e">
        <f t="shared" si="82"/>
        <v>#DIV/0!</v>
      </c>
      <c r="G263" s="31"/>
      <c r="H263" s="45" t="e">
        <f t="shared" si="83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4"/>
        <v>#DIV/0!</v>
      </c>
      <c r="V263" s="19"/>
      <c r="W263" s="18" t="e">
        <f t="shared" si="85"/>
        <v>#DIV/0!</v>
      </c>
      <c r="X263" s="19"/>
      <c r="Y263" s="18" t="e">
        <f t="shared" si="86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/>
      <c r="D264" s="19"/>
      <c r="E264" s="19"/>
      <c r="F264" s="45" t="e">
        <f t="shared" si="82"/>
        <v>#DIV/0!</v>
      </c>
      <c r="G264" s="31"/>
      <c r="H264" s="45" t="e">
        <f t="shared" si="83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4"/>
        <v>#DIV/0!</v>
      </c>
      <c r="V264" s="19"/>
      <c r="W264" s="18" t="e">
        <f t="shared" si="85"/>
        <v>#DIV/0!</v>
      </c>
      <c r="X264" s="19"/>
      <c r="Y264" s="18" t="e">
        <f t="shared" si="86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/>
      <c r="D265" s="19"/>
      <c r="E265" s="19"/>
      <c r="F265" s="45" t="e">
        <f t="shared" si="82"/>
        <v>#DIV/0!</v>
      </c>
      <c r="G265" s="31"/>
      <c r="H265" s="45" t="e">
        <f t="shared" si="83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4"/>
        <v>#DIV/0!</v>
      </c>
      <c r="V265" s="19"/>
      <c r="W265" s="18" t="e">
        <f t="shared" si="85"/>
        <v>#DIV/0!</v>
      </c>
      <c r="X265" s="19"/>
      <c r="Y265" s="18" t="e">
        <f t="shared" si="86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/>
      <c r="D266" s="19"/>
      <c r="E266" s="19"/>
      <c r="F266" s="45" t="e">
        <f t="shared" si="82"/>
        <v>#DIV/0!</v>
      </c>
      <c r="G266" s="31"/>
      <c r="H266" s="45" t="e">
        <f t="shared" si="83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4"/>
        <v>#DIV/0!</v>
      </c>
      <c r="V266" s="19"/>
      <c r="W266" s="18" t="e">
        <f t="shared" si="85"/>
        <v>#DIV/0!</v>
      </c>
      <c r="X266" s="19"/>
      <c r="Y266" s="18" t="e">
        <f t="shared" si="86"/>
        <v>#DIV/0!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/>
      <c r="D267" s="19"/>
      <c r="E267" s="19"/>
      <c r="F267" s="45" t="e">
        <f t="shared" si="82"/>
        <v>#DIV/0!</v>
      </c>
      <c r="G267" s="31"/>
      <c r="H267" s="45" t="e">
        <f t="shared" si="83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4"/>
        <v>#DIV/0!</v>
      </c>
      <c r="V267" s="19"/>
      <c r="W267" s="18" t="e">
        <f t="shared" si="85"/>
        <v>#DIV/0!</v>
      </c>
      <c r="X267" s="19"/>
      <c r="Y267" s="18" t="e">
        <f t="shared" si="86"/>
        <v>#DIV/0!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/>
      <c r="D268" s="19"/>
      <c r="E268" s="19"/>
      <c r="F268" s="45" t="e">
        <f t="shared" si="82"/>
        <v>#DIV/0!</v>
      </c>
      <c r="G268" s="31"/>
      <c r="H268" s="45" t="e">
        <f t="shared" si="83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4"/>
        <v>#DIV/0!</v>
      </c>
      <c r="V268" s="19"/>
      <c r="W268" s="18" t="e">
        <f t="shared" si="85"/>
        <v>#DIV/0!</v>
      </c>
      <c r="X268" s="19"/>
      <c r="Y268" s="18" t="e">
        <f t="shared" si="86"/>
        <v>#DIV/0!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/>
      <c r="D269" s="19"/>
      <c r="E269" s="19"/>
      <c r="F269" s="45" t="e">
        <f t="shared" si="82"/>
        <v>#DIV/0!</v>
      </c>
      <c r="G269" s="31"/>
      <c r="H269" s="45" t="e">
        <f t="shared" si="83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4"/>
        <v>#DIV/0!</v>
      </c>
      <c r="V269" s="19"/>
      <c r="W269" s="18" t="e">
        <f t="shared" si="85"/>
        <v>#DIV/0!</v>
      </c>
      <c r="X269" s="19"/>
      <c r="Y269" s="18" t="e">
        <f t="shared" si="86"/>
        <v>#DIV/0!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/>
      <c r="D270" s="19"/>
      <c r="E270" s="19"/>
      <c r="F270" s="45" t="e">
        <f t="shared" si="82"/>
        <v>#DIV/0!</v>
      </c>
      <c r="G270" s="31"/>
      <c r="H270" s="45" t="e">
        <f t="shared" si="83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4"/>
        <v>#DIV/0!</v>
      </c>
      <c r="V270" s="19"/>
      <c r="W270" s="18" t="e">
        <f t="shared" si="85"/>
        <v>#DIV/0!</v>
      </c>
      <c r="X270" s="19"/>
      <c r="Y270" s="18" t="e">
        <f t="shared" si="86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/>
      <c r="D271" s="19"/>
      <c r="E271" s="19"/>
      <c r="F271" s="45" t="e">
        <f t="shared" si="82"/>
        <v>#DIV/0!</v>
      </c>
      <c r="G271" s="31"/>
      <c r="H271" s="45" t="e">
        <f t="shared" si="83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4"/>
        <v>#DIV/0!</v>
      </c>
      <c r="V271" s="19"/>
      <c r="W271" s="18" t="e">
        <f t="shared" si="85"/>
        <v>#DIV/0!</v>
      </c>
      <c r="X271" s="19"/>
      <c r="Y271" s="18" t="e">
        <f t="shared" si="86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/>
      <c r="D272" s="19"/>
      <c r="E272" s="19"/>
      <c r="F272" s="45" t="e">
        <f t="shared" si="82"/>
        <v>#DIV/0!</v>
      </c>
      <c r="G272" s="31"/>
      <c r="H272" s="45" t="e">
        <f t="shared" si="83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4"/>
        <v>#DIV/0!</v>
      </c>
      <c r="V272" s="19"/>
      <c r="W272" s="18" t="e">
        <f t="shared" si="85"/>
        <v>#DIV/0!</v>
      </c>
      <c r="X272" s="19"/>
      <c r="Y272" s="18" t="e">
        <f t="shared" si="86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/>
      <c r="D273" s="19"/>
      <c r="E273" s="19"/>
      <c r="F273" s="45" t="e">
        <f t="shared" si="82"/>
        <v>#DIV/0!</v>
      </c>
      <c r="G273" s="31"/>
      <c r="H273" s="45" t="e">
        <f t="shared" si="83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4"/>
        <v>#DIV/0!</v>
      </c>
      <c r="V273" s="19"/>
      <c r="W273" s="18" t="e">
        <f t="shared" si="85"/>
        <v>#DIV/0!</v>
      </c>
      <c r="X273" s="19"/>
      <c r="Y273" s="18" t="e">
        <f t="shared" si="86"/>
        <v>#DIV/0!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/>
      <c r="D274" s="19"/>
      <c r="E274" s="19"/>
      <c r="F274" s="45" t="e">
        <f t="shared" si="82"/>
        <v>#DIV/0!</v>
      </c>
      <c r="G274" s="31"/>
      <c r="H274" s="45" t="e">
        <f t="shared" si="83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4"/>
        <v>#DIV/0!</v>
      </c>
      <c r="V274" s="19"/>
      <c r="W274" s="18" t="e">
        <f t="shared" si="85"/>
        <v>#DIV/0!</v>
      </c>
      <c r="X274" s="19"/>
      <c r="Y274" s="18" t="e">
        <f t="shared" si="86"/>
        <v>#DIV/0!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/>
      <c r="D275" s="19"/>
      <c r="E275" s="19"/>
      <c r="F275" s="45" t="e">
        <f t="shared" si="82"/>
        <v>#DIV/0!</v>
      </c>
      <c r="G275" s="31"/>
      <c r="H275" s="45" t="e">
        <f t="shared" si="83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4"/>
        <v>#DIV/0!</v>
      </c>
      <c r="V275" s="19"/>
      <c r="W275" s="18" t="e">
        <f t="shared" si="85"/>
        <v>#DIV/0!</v>
      </c>
      <c r="X275" s="19"/>
      <c r="Y275" s="18" t="e">
        <f t="shared" si="86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/>
      <c r="D276" s="19"/>
      <c r="E276" s="19"/>
      <c r="F276" s="45" t="e">
        <f t="shared" si="82"/>
        <v>#DIV/0!</v>
      </c>
      <c r="G276" s="31"/>
      <c r="H276" s="45" t="e">
        <f t="shared" si="83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4"/>
        <v>#DIV/0!</v>
      </c>
      <c r="V276" s="19"/>
      <c r="W276" s="18" t="e">
        <f t="shared" si="85"/>
        <v>#DIV/0!</v>
      </c>
      <c r="X276" s="19"/>
      <c r="Y276" s="18" t="e">
        <f t="shared" si="86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/>
      <c r="D277" s="19"/>
      <c r="E277" s="19"/>
      <c r="F277" s="45" t="e">
        <f t="shared" si="82"/>
        <v>#DIV/0!</v>
      </c>
      <c r="G277" s="31"/>
      <c r="H277" s="45" t="e">
        <f t="shared" si="83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4"/>
        <v>#DIV/0!</v>
      </c>
      <c r="V277" s="19"/>
      <c r="W277" s="18" t="e">
        <f t="shared" si="85"/>
        <v>#DIV/0!</v>
      </c>
      <c r="X277" s="19"/>
      <c r="Y277" s="18" t="e">
        <f t="shared" si="86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/>
      <c r="D278" s="19"/>
      <c r="E278" s="19"/>
      <c r="F278" s="45" t="e">
        <f t="shared" si="82"/>
        <v>#DIV/0!</v>
      </c>
      <c r="G278" s="31"/>
      <c r="H278" s="45" t="e">
        <f t="shared" si="83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4"/>
        <v>#DIV/0!</v>
      </c>
      <c r="V278" s="19"/>
      <c r="W278" s="18" t="e">
        <f t="shared" si="85"/>
        <v>#DIV/0!</v>
      </c>
      <c r="X278" s="19"/>
      <c r="Y278" s="18" t="e">
        <f t="shared" si="86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/>
      <c r="D279" s="19"/>
      <c r="E279" s="19"/>
      <c r="F279" s="45" t="e">
        <f t="shared" si="82"/>
        <v>#DIV/0!</v>
      </c>
      <c r="G279" s="31"/>
      <c r="H279" s="45" t="e">
        <f t="shared" si="83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4"/>
        <v>#DIV/0!</v>
      </c>
      <c r="V279" s="19"/>
      <c r="W279" s="18" t="e">
        <f t="shared" si="85"/>
        <v>#DIV/0!</v>
      </c>
      <c r="X279" s="19"/>
      <c r="Y279" s="18" t="e">
        <f t="shared" si="86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/>
      <c r="D280" s="19"/>
      <c r="E280" s="19"/>
      <c r="F280" s="45" t="e">
        <f t="shared" si="82"/>
        <v>#DIV/0!</v>
      </c>
      <c r="G280" s="31"/>
      <c r="H280" s="45" t="e">
        <f t="shared" si="83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4"/>
        <v>#DIV/0!</v>
      </c>
      <c r="V280" s="19"/>
      <c r="W280" s="18" t="e">
        <f t="shared" si="85"/>
        <v>#DIV/0!</v>
      </c>
      <c r="X280" s="19"/>
      <c r="Y280" s="18" t="e">
        <f t="shared" si="86"/>
        <v>#DIV/0!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/>
      <c r="D281" s="19"/>
      <c r="E281" s="19"/>
      <c r="F281" s="45" t="e">
        <f t="shared" si="82"/>
        <v>#DIV/0!</v>
      </c>
      <c r="G281" s="31"/>
      <c r="H281" s="45" t="e">
        <f t="shared" si="83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5"/>
        <v>#DIV/0!</v>
      </c>
      <c r="X281" s="19"/>
      <c r="Y281" s="18" t="e">
        <f t="shared" si="86"/>
        <v>#DIV/0!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/>
      <c r="D282" s="19"/>
      <c r="E282" s="19"/>
      <c r="F282" s="45" t="e">
        <f t="shared" si="82"/>
        <v>#DIV/0!</v>
      </c>
      <c r="G282" s="31"/>
      <c r="H282" s="45" t="e">
        <f t="shared" si="83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5"/>
        <v>#DIV/0!</v>
      </c>
      <c r="X282" s="19"/>
      <c r="Y282" s="18" t="e">
        <f t="shared" si="86"/>
        <v>#DIV/0!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/>
      <c r="D283" s="19"/>
      <c r="E283" s="19"/>
      <c r="F283" s="45" t="e">
        <f t="shared" si="82"/>
        <v>#DIV/0!</v>
      </c>
      <c r="G283" s="31"/>
      <c r="H283" s="45" t="e">
        <f t="shared" si="83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5"/>
        <v>#DIV/0!</v>
      </c>
      <c r="X283" s="19"/>
      <c r="Y283" s="18" t="e">
        <f t="shared" si="86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/>
      <c r="D284" s="19"/>
      <c r="E284" s="19"/>
      <c r="F284" s="45" t="e">
        <f t="shared" si="82"/>
        <v>#DIV/0!</v>
      </c>
      <c r="G284" s="31"/>
      <c r="H284" s="45" t="e">
        <f t="shared" si="83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7">O284/G284*100</f>
        <v>#DIV/0!</v>
      </c>
      <c r="V284" s="19"/>
      <c r="W284" s="18" t="e">
        <f t="shared" si="85"/>
        <v>#DIV/0!</v>
      </c>
      <c r="X284" s="19"/>
      <c r="Y284" s="18" t="e">
        <f t="shared" si="86"/>
        <v>#DIV/0!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/>
      <c r="D285" s="19"/>
      <c r="E285" s="19"/>
      <c r="F285" s="45" t="e">
        <f t="shared" si="82"/>
        <v>#DIV/0!</v>
      </c>
      <c r="G285" s="31"/>
      <c r="H285" s="45" t="e">
        <f t="shared" si="83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7"/>
        <v>#DIV/0!</v>
      </c>
      <c r="V285" s="19"/>
      <c r="W285" s="18" t="e">
        <f t="shared" si="85"/>
        <v>#DIV/0!</v>
      </c>
      <c r="X285" s="19"/>
      <c r="Y285" s="18" t="e">
        <f t="shared" si="86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/>
      <c r="D286" s="19"/>
      <c r="E286" s="19"/>
      <c r="F286" s="45" t="e">
        <f t="shared" si="82"/>
        <v>#DIV/0!</v>
      </c>
      <c r="G286" s="31"/>
      <c r="H286" s="45" t="e">
        <f t="shared" si="83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7"/>
        <v>#DIV/0!</v>
      </c>
      <c r="V286" s="19"/>
      <c r="W286" s="18" t="e">
        <f t="shared" si="85"/>
        <v>#DIV/0!</v>
      </c>
      <c r="X286" s="19"/>
      <c r="Y286" s="18" t="e">
        <f t="shared" si="86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/>
      <c r="D287" s="19"/>
      <c r="E287" s="19"/>
      <c r="F287" s="45" t="e">
        <f t="shared" si="82"/>
        <v>#DIV/0!</v>
      </c>
      <c r="G287" s="31"/>
      <c r="H287" s="45" t="e">
        <f t="shared" si="83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7"/>
        <v>#DIV/0!</v>
      </c>
      <c r="V287" s="19"/>
      <c r="W287" s="18" t="e">
        <f t="shared" si="85"/>
        <v>#DIV/0!</v>
      </c>
      <c r="X287" s="19"/>
      <c r="Y287" s="18" t="e">
        <f t="shared" si="86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/>
      <c r="D288" s="19"/>
      <c r="E288" s="19"/>
      <c r="F288" s="45" t="e">
        <f t="shared" si="82"/>
        <v>#DIV/0!</v>
      </c>
      <c r="G288" s="31"/>
      <c r="H288" s="45" t="e">
        <f t="shared" si="83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7"/>
        <v>#DIV/0!</v>
      </c>
      <c r="V288" s="19"/>
      <c r="W288" s="18" t="e">
        <f t="shared" si="85"/>
        <v>#DIV/0!</v>
      </c>
      <c r="X288" s="19"/>
      <c r="Y288" s="18" t="e">
        <f t="shared" si="86"/>
        <v>#DIV/0!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/>
      <c r="D289" s="19"/>
      <c r="E289" s="19"/>
      <c r="F289" s="45" t="e">
        <f t="shared" si="82"/>
        <v>#DIV/0!</v>
      </c>
      <c r="G289" s="31"/>
      <c r="H289" s="45" t="e">
        <f t="shared" si="83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7"/>
        <v>#DIV/0!</v>
      </c>
      <c r="V289" s="19"/>
      <c r="W289" s="18" t="e">
        <f t="shared" si="85"/>
        <v>#DIV/0!</v>
      </c>
      <c r="X289" s="19"/>
      <c r="Y289" s="18" t="e">
        <f t="shared" si="86"/>
        <v>#DIV/0!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/>
      <c r="D290" s="19"/>
      <c r="E290" s="19"/>
      <c r="F290" s="45" t="e">
        <f t="shared" si="82"/>
        <v>#DIV/0!</v>
      </c>
      <c r="G290" s="31"/>
      <c r="H290" s="45" t="e">
        <f t="shared" si="83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7"/>
        <v>#DIV/0!</v>
      </c>
      <c r="V290" s="19"/>
      <c r="W290" s="18" t="e">
        <f t="shared" si="85"/>
        <v>#DIV/0!</v>
      </c>
      <c r="X290" s="19"/>
      <c r="Y290" s="18" t="e">
        <f t="shared" si="86"/>
        <v>#DIV/0!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/>
      <c r="D291" s="19"/>
      <c r="E291" s="19"/>
      <c r="F291" s="45" t="e">
        <f t="shared" si="82"/>
        <v>#DIV/0!</v>
      </c>
      <c r="G291" s="31"/>
      <c r="H291" s="45" t="e">
        <f t="shared" si="83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7"/>
        <v>#DIV/0!</v>
      </c>
      <c r="V291" s="19"/>
      <c r="W291" s="18" t="e">
        <f t="shared" si="85"/>
        <v>#DIV/0!</v>
      </c>
      <c r="X291" s="19"/>
      <c r="Y291" s="18" t="e">
        <f t="shared" si="86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0</v>
      </c>
      <c r="D292" s="29">
        <f>SUM(D243:D291)</f>
        <v>0</v>
      </c>
      <c r="E292" s="29">
        <f>SUM(E243:E291)</f>
        <v>0</v>
      </c>
      <c r="F292" s="46" t="e">
        <f t="shared" si="82"/>
        <v>#DIV/0!</v>
      </c>
      <c r="G292" s="29">
        <f>SUM(G243:G291)</f>
        <v>0</v>
      </c>
      <c r="H292" s="46" t="e">
        <f t="shared" si="77"/>
        <v>#DIV/0!</v>
      </c>
      <c r="I292" s="29">
        <f t="shared" ref="I292:T292" si="88">SUM(I243:I291)</f>
        <v>0</v>
      </c>
      <c r="J292" s="29">
        <f t="shared" si="88"/>
        <v>0</v>
      </c>
      <c r="K292" s="29">
        <f t="shared" si="88"/>
        <v>0</v>
      </c>
      <c r="L292" s="29">
        <f t="shared" si="88"/>
        <v>0</v>
      </c>
      <c r="M292" s="29">
        <f t="shared" si="88"/>
        <v>0</v>
      </c>
      <c r="N292" s="29">
        <f t="shared" si="88"/>
        <v>0</v>
      </c>
      <c r="O292" s="29">
        <f t="shared" si="88"/>
        <v>0</v>
      </c>
      <c r="P292" s="29">
        <f t="shared" si="88"/>
        <v>0</v>
      </c>
      <c r="Q292" s="29">
        <f t="shared" si="88"/>
        <v>0</v>
      </c>
      <c r="R292" s="29">
        <f t="shared" si="88"/>
        <v>0</v>
      </c>
      <c r="S292" s="29">
        <f t="shared" si="88"/>
        <v>0</v>
      </c>
      <c r="T292" s="29">
        <f t="shared" si="88"/>
        <v>0</v>
      </c>
      <c r="U292" s="47" t="e">
        <f t="shared" si="87"/>
        <v>#DIV/0!</v>
      </c>
      <c r="V292" s="29">
        <f>SUM(V243:V291)</f>
        <v>0</v>
      </c>
      <c r="W292" s="88" t="e">
        <f>V292/E292*100</f>
        <v>#DIV/0!</v>
      </c>
      <c r="X292" s="29">
        <f>SUM(X243:X291)</f>
        <v>0</v>
      </c>
      <c r="Y292" s="88" t="e">
        <f t="shared" si="86"/>
        <v>#DIV/0!</v>
      </c>
      <c r="Z292" s="29">
        <f t="shared" ref="Z292:AD292" si="89">SUM(Z243:Z291)</f>
        <v>0</v>
      </c>
      <c r="AA292" s="29">
        <f t="shared" si="89"/>
        <v>0</v>
      </c>
      <c r="AB292" s="29">
        <f t="shared" si="89"/>
        <v>0</v>
      </c>
      <c r="AC292" s="29">
        <f t="shared" si="89"/>
        <v>0</v>
      </c>
      <c r="AD292" s="29">
        <f t="shared" si="8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19"/>
      <c r="D294" s="19"/>
      <c r="E294" s="19"/>
      <c r="F294" s="45" t="e">
        <f t="shared" ref="F294:F337" si="90">E294/C294</f>
        <v>#DIV/0!</v>
      </c>
      <c r="G294" s="31"/>
      <c r="H294" s="45" t="e">
        <f t="shared" ref="H294:H337" si="91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2">O294/G294*100</f>
        <v>#DIV/0!</v>
      </c>
      <c r="V294" s="96"/>
      <c r="W294" s="18" t="e">
        <f t="shared" ref="W294:W313" si="93">V294/E294*100</f>
        <v>#DIV/0!</v>
      </c>
      <c r="X294" s="19"/>
      <c r="Y294" s="18" t="e">
        <f t="shared" ref="Y294:Y314" si="94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19"/>
      <c r="D295" s="19"/>
      <c r="E295" s="19"/>
      <c r="F295" s="45" t="e">
        <f t="shared" si="90"/>
        <v>#DIV/0!</v>
      </c>
      <c r="G295" s="31"/>
      <c r="H295" s="45" t="e">
        <f t="shared" si="91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2"/>
        <v>#DIV/0!</v>
      </c>
      <c r="V295" s="19"/>
      <c r="W295" s="18" t="e">
        <f t="shared" si="93"/>
        <v>#DIV/0!</v>
      </c>
      <c r="X295" s="19"/>
      <c r="Y295" s="18" t="e">
        <f t="shared" si="94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19"/>
      <c r="D296" s="19"/>
      <c r="E296" s="19"/>
      <c r="F296" s="45" t="e">
        <f t="shared" si="90"/>
        <v>#DIV/0!</v>
      </c>
      <c r="G296" s="31"/>
      <c r="H296" s="45" t="e">
        <f t="shared" si="91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2"/>
        <v>#DIV/0!</v>
      </c>
      <c r="V296" s="19"/>
      <c r="W296" s="18" t="e">
        <f t="shared" si="93"/>
        <v>#DIV/0!</v>
      </c>
      <c r="X296" s="19"/>
      <c r="Y296" s="18" t="e">
        <f t="shared" si="94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19"/>
      <c r="D297" s="19"/>
      <c r="E297" s="19"/>
      <c r="F297" s="45" t="e">
        <f t="shared" si="90"/>
        <v>#DIV/0!</v>
      </c>
      <c r="G297" s="31"/>
      <c r="H297" s="45" t="e">
        <f t="shared" si="91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2"/>
        <v>#DIV/0!</v>
      </c>
      <c r="V297" s="19"/>
      <c r="W297" s="18" t="e">
        <f t="shared" si="93"/>
        <v>#DIV/0!</v>
      </c>
      <c r="X297" s="19"/>
      <c r="Y297" s="18" t="e">
        <f t="shared" si="94"/>
        <v>#DIV/0!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19"/>
      <c r="D298" s="19"/>
      <c r="E298" s="19"/>
      <c r="F298" s="45" t="e">
        <f t="shared" si="90"/>
        <v>#DIV/0!</v>
      </c>
      <c r="G298" s="31"/>
      <c r="H298" s="45" t="e">
        <f t="shared" si="91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2"/>
        <v>#DIV/0!</v>
      </c>
      <c r="V298" s="19"/>
      <c r="W298" s="18" t="e">
        <f t="shared" si="93"/>
        <v>#DIV/0!</v>
      </c>
      <c r="X298" s="19"/>
      <c r="Y298" s="18" t="e">
        <f t="shared" si="94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19"/>
      <c r="D299" s="19"/>
      <c r="E299" s="19"/>
      <c r="F299" s="45" t="e">
        <f t="shared" si="90"/>
        <v>#DIV/0!</v>
      </c>
      <c r="G299" s="31"/>
      <c r="H299" s="45" t="e">
        <f t="shared" si="91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2"/>
        <v>#DIV/0!</v>
      </c>
      <c r="V299" s="19"/>
      <c r="W299" s="18" t="e">
        <f t="shared" si="93"/>
        <v>#DIV/0!</v>
      </c>
      <c r="X299" s="19"/>
      <c r="Y299" s="18" t="e">
        <f t="shared" si="94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19"/>
      <c r="D300" s="19"/>
      <c r="E300" s="19"/>
      <c r="F300" s="45" t="e">
        <f t="shared" si="90"/>
        <v>#DIV/0!</v>
      </c>
      <c r="G300" s="31"/>
      <c r="H300" s="45" t="e">
        <f t="shared" si="91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2"/>
        <v>#DIV/0!</v>
      </c>
      <c r="V300" s="19"/>
      <c r="W300" s="18" t="e">
        <f t="shared" si="93"/>
        <v>#DIV/0!</v>
      </c>
      <c r="X300" s="19"/>
      <c r="Y300" s="18" t="e">
        <f t="shared" si="94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19"/>
      <c r="D301" s="19"/>
      <c r="E301" s="19"/>
      <c r="F301" s="45" t="e">
        <f t="shared" si="90"/>
        <v>#DIV/0!</v>
      </c>
      <c r="G301" s="31"/>
      <c r="H301" s="45" t="e">
        <f t="shared" si="91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2"/>
        <v>#DIV/0!</v>
      </c>
      <c r="V301" s="19"/>
      <c r="W301" s="18" t="e">
        <f t="shared" si="93"/>
        <v>#DIV/0!</v>
      </c>
      <c r="X301" s="19"/>
      <c r="Y301" s="18" t="e">
        <f t="shared" si="94"/>
        <v>#DIV/0!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19"/>
      <c r="D302" s="19"/>
      <c r="E302" s="19"/>
      <c r="F302" s="45" t="e">
        <f t="shared" si="90"/>
        <v>#DIV/0!</v>
      </c>
      <c r="G302" s="31"/>
      <c r="H302" s="45" t="e">
        <f t="shared" si="91"/>
        <v>#DIV/0!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2"/>
        <v>#DIV/0!</v>
      </c>
      <c r="V302" s="19"/>
      <c r="W302" s="18" t="e">
        <f t="shared" si="93"/>
        <v>#DIV/0!</v>
      </c>
      <c r="X302" s="19"/>
      <c r="Y302" s="18" t="e">
        <f t="shared" si="94"/>
        <v>#DIV/0!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19"/>
      <c r="D303" s="19"/>
      <c r="E303" s="19"/>
      <c r="F303" s="45" t="e">
        <f t="shared" si="90"/>
        <v>#DIV/0!</v>
      </c>
      <c r="G303" s="31"/>
      <c r="H303" s="45" t="e">
        <f t="shared" si="91"/>
        <v>#DIV/0!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2"/>
        <v>#DIV/0!</v>
      </c>
      <c r="V303" s="19"/>
      <c r="W303" s="18" t="e">
        <f t="shared" si="93"/>
        <v>#DIV/0!</v>
      </c>
      <c r="X303" s="19"/>
      <c r="Y303" s="18" t="e">
        <f t="shared" si="94"/>
        <v>#DIV/0!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19"/>
      <c r="D304" s="19"/>
      <c r="E304" s="19"/>
      <c r="F304" s="45" t="e">
        <f t="shared" si="90"/>
        <v>#DIV/0!</v>
      </c>
      <c r="G304" s="31"/>
      <c r="H304" s="45" t="e">
        <f t="shared" si="91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2"/>
        <v>#DIV/0!</v>
      </c>
      <c r="V304" s="19"/>
      <c r="W304" s="18" t="e">
        <f t="shared" si="93"/>
        <v>#DIV/0!</v>
      </c>
      <c r="X304" s="19"/>
      <c r="Y304" s="18" t="e">
        <f t="shared" si="94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19"/>
      <c r="D305" s="19"/>
      <c r="E305" s="19"/>
      <c r="F305" s="45" t="e">
        <f t="shared" si="90"/>
        <v>#DIV/0!</v>
      </c>
      <c r="G305" s="31"/>
      <c r="H305" s="45" t="e">
        <f t="shared" si="91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2"/>
        <v>#DIV/0!</v>
      </c>
      <c r="V305" s="19"/>
      <c r="W305" s="18" t="e">
        <f t="shared" si="93"/>
        <v>#DIV/0!</v>
      </c>
      <c r="X305" s="19"/>
      <c r="Y305" s="18" t="e">
        <f t="shared" si="94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19"/>
      <c r="D306" s="19"/>
      <c r="E306" s="19"/>
      <c r="F306" s="45" t="e">
        <f t="shared" si="90"/>
        <v>#DIV/0!</v>
      </c>
      <c r="G306" s="31"/>
      <c r="H306" s="45" t="e">
        <f t="shared" si="91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2"/>
        <v>#DIV/0!</v>
      </c>
      <c r="V306" s="19"/>
      <c r="W306" s="18" t="e">
        <f t="shared" si="93"/>
        <v>#DIV/0!</v>
      </c>
      <c r="X306" s="19"/>
      <c r="Y306" s="18" t="e">
        <f t="shared" si="94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19"/>
      <c r="D307" s="19"/>
      <c r="E307" s="19"/>
      <c r="F307" s="45" t="e">
        <f t="shared" si="90"/>
        <v>#DIV/0!</v>
      </c>
      <c r="G307" s="31"/>
      <c r="H307" s="45" t="e">
        <f t="shared" si="91"/>
        <v>#DIV/0!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2"/>
        <v>#DIV/0!</v>
      </c>
      <c r="V307" s="19"/>
      <c r="W307" s="18" t="e">
        <f t="shared" si="93"/>
        <v>#DIV/0!</v>
      </c>
      <c r="X307" s="19"/>
      <c r="Y307" s="18" t="e">
        <f t="shared" si="94"/>
        <v>#DIV/0!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19"/>
      <c r="D308" s="19"/>
      <c r="E308" s="19"/>
      <c r="F308" s="45" t="e">
        <f t="shared" si="90"/>
        <v>#DIV/0!</v>
      </c>
      <c r="G308" s="31"/>
      <c r="H308" s="45" t="e">
        <f t="shared" si="91"/>
        <v>#DIV/0!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2"/>
        <v>#DIV/0!</v>
      </c>
      <c r="V308" s="19"/>
      <c r="W308" s="18" t="e">
        <f t="shared" si="93"/>
        <v>#DIV/0!</v>
      </c>
      <c r="X308" s="19"/>
      <c r="Y308" s="18" t="e">
        <f t="shared" si="94"/>
        <v>#DIV/0!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19"/>
      <c r="D309" s="19"/>
      <c r="E309" s="19"/>
      <c r="F309" s="45" t="e">
        <f t="shared" si="90"/>
        <v>#DIV/0!</v>
      </c>
      <c r="G309" s="31"/>
      <c r="H309" s="45" t="e">
        <f t="shared" si="91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2"/>
        <v>#DIV/0!</v>
      </c>
      <c r="V309" s="19"/>
      <c r="W309" s="18" t="e">
        <f t="shared" si="93"/>
        <v>#DIV/0!</v>
      </c>
      <c r="X309" s="19"/>
      <c r="Y309" s="18" t="e">
        <f t="shared" si="94"/>
        <v>#DIV/0!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19"/>
      <c r="D310" s="19"/>
      <c r="E310" s="19"/>
      <c r="F310" s="45" t="e">
        <f t="shared" si="90"/>
        <v>#DIV/0!</v>
      </c>
      <c r="G310" s="31"/>
      <c r="H310" s="45" t="e">
        <f t="shared" si="91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2"/>
        <v>#DIV/0!</v>
      </c>
      <c r="V310" s="19"/>
      <c r="W310" s="18" t="e">
        <f t="shared" si="93"/>
        <v>#DIV/0!</v>
      </c>
      <c r="X310" s="19"/>
      <c r="Y310" s="18" t="e">
        <f t="shared" si="94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19"/>
      <c r="D311" s="19"/>
      <c r="E311" s="19"/>
      <c r="F311" s="45" t="e">
        <f t="shared" si="90"/>
        <v>#DIV/0!</v>
      </c>
      <c r="G311" s="31"/>
      <c r="H311" s="45" t="e">
        <f t="shared" si="91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2"/>
        <v>#DIV/0!</v>
      </c>
      <c r="V311" s="19"/>
      <c r="W311" s="18" t="e">
        <f t="shared" si="93"/>
        <v>#DIV/0!</v>
      </c>
      <c r="X311" s="19"/>
      <c r="Y311" s="18" t="e">
        <f t="shared" si="94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19"/>
      <c r="D312" s="19"/>
      <c r="E312" s="19"/>
      <c r="F312" s="45" t="e">
        <f t="shared" si="90"/>
        <v>#DIV/0!</v>
      </c>
      <c r="G312" s="31"/>
      <c r="H312" s="45" t="e">
        <f t="shared" si="91"/>
        <v>#DIV/0!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2"/>
        <v>#DIV/0!</v>
      </c>
      <c r="V312" s="19"/>
      <c r="W312" s="18" t="e">
        <f t="shared" si="93"/>
        <v>#DIV/0!</v>
      </c>
      <c r="X312" s="19"/>
      <c r="Y312" s="18" t="e">
        <f t="shared" si="94"/>
        <v>#DIV/0!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19"/>
      <c r="D313" s="19"/>
      <c r="E313" s="19"/>
      <c r="F313" s="45" t="e">
        <f t="shared" si="90"/>
        <v>#DIV/0!</v>
      </c>
      <c r="G313" s="31"/>
      <c r="H313" s="45" t="e">
        <f t="shared" si="9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2"/>
        <v>#DIV/0!</v>
      </c>
      <c r="V313" s="19"/>
      <c r="W313" s="18" t="e">
        <f t="shared" si="93"/>
        <v>#DIV/0!</v>
      </c>
      <c r="X313" s="19"/>
      <c r="Y313" s="18" t="e">
        <f t="shared" si="94"/>
        <v>#DIV/0!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0</v>
      </c>
      <c r="D314" s="29">
        <f>SUM(D294:D313)</f>
        <v>0</v>
      </c>
      <c r="E314" s="29">
        <f>SUM(E294:E313)</f>
        <v>0</v>
      </c>
      <c r="F314" s="46" t="e">
        <f t="shared" si="90"/>
        <v>#DIV/0!</v>
      </c>
      <c r="G314" s="29">
        <f>SUM(G294:G313)</f>
        <v>0</v>
      </c>
      <c r="H314" s="46" t="e">
        <f t="shared" si="91"/>
        <v>#DIV/0!</v>
      </c>
      <c r="I314" s="29">
        <f t="shared" ref="I314:T314" si="95">SUM(I294:I313)</f>
        <v>0</v>
      </c>
      <c r="J314" s="29">
        <f t="shared" si="95"/>
        <v>0</v>
      </c>
      <c r="K314" s="29">
        <f t="shared" si="95"/>
        <v>0</v>
      </c>
      <c r="L314" s="29">
        <f t="shared" si="95"/>
        <v>0</v>
      </c>
      <c r="M314" s="29">
        <f t="shared" si="95"/>
        <v>0</v>
      </c>
      <c r="N314" s="29">
        <f t="shared" si="95"/>
        <v>0</v>
      </c>
      <c r="O314" s="29">
        <f t="shared" si="95"/>
        <v>0</v>
      </c>
      <c r="P314" s="29">
        <f t="shared" si="95"/>
        <v>0</v>
      </c>
      <c r="Q314" s="29">
        <f t="shared" si="95"/>
        <v>0</v>
      </c>
      <c r="R314" s="29">
        <f t="shared" si="95"/>
        <v>0</v>
      </c>
      <c r="S314" s="29">
        <f t="shared" si="95"/>
        <v>0</v>
      </c>
      <c r="T314" s="29">
        <f t="shared" si="95"/>
        <v>0</v>
      </c>
      <c r="U314" s="47" t="e">
        <f t="shared" si="87"/>
        <v>#DIV/0!</v>
      </c>
      <c r="V314" s="29">
        <f>SUM(V294:V313)</f>
        <v>0</v>
      </c>
      <c r="W314" s="88" t="e">
        <f>V314/E314*100</f>
        <v>#DIV/0!</v>
      </c>
      <c r="X314" s="29">
        <f>SUM(X294:X313)</f>
        <v>0</v>
      </c>
      <c r="Y314" s="88" t="e">
        <f t="shared" si="94"/>
        <v>#DIV/0!</v>
      </c>
      <c r="Z314" s="29">
        <f t="shared" ref="Z314:AE314" si="96">SUM(Z294:Z313)</f>
        <v>0</v>
      </c>
      <c r="AA314" s="29">
        <f t="shared" si="96"/>
        <v>0</v>
      </c>
      <c r="AB314" s="29">
        <f t="shared" si="96"/>
        <v>0</v>
      </c>
      <c r="AC314" s="29">
        <f t="shared" si="96"/>
        <v>0</v>
      </c>
      <c r="AD314" s="29">
        <f t="shared" si="96"/>
        <v>0</v>
      </c>
      <c r="AE314" s="29">
        <f t="shared" si="96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0</v>
      </c>
      <c r="D316" s="19">
        <v>36</v>
      </c>
      <c r="E316" s="18">
        <v>0</v>
      </c>
      <c r="F316" s="45" t="e">
        <f t="shared" ref="F316:F328" si="97">E316/C316</f>
        <v>#DIV/0!</v>
      </c>
      <c r="G316" s="31"/>
      <c r="H316" s="45">
        <f t="shared" ref="H316:H328" si="98">G316/D316*100</f>
        <v>0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99">O316/G316*100</f>
        <v>#DIV/0!</v>
      </c>
      <c r="V316" s="19"/>
      <c r="W316" s="18" t="e">
        <f t="shared" ref="W316:W329" si="100">V316/E316*100</f>
        <v>#DIV/0!</v>
      </c>
      <c r="X316" s="19"/>
      <c r="Y316" s="18" t="e">
        <f t="shared" ref="Y316:Y330" si="101">X316/E316*100</f>
        <v>#DIV/0!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221.2</v>
      </c>
      <c r="D317" s="19">
        <v>234</v>
      </c>
      <c r="E317" s="27">
        <v>199.90889052167523</v>
      </c>
      <c r="F317" s="45">
        <f t="shared" si="97"/>
        <v>0.90374724467303458</v>
      </c>
      <c r="G317" s="31"/>
      <c r="H317" s="45">
        <f t="shared" si="98"/>
        <v>0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99"/>
        <v>#DIV/0!</v>
      </c>
      <c r="V317" s="19">
        <v>10</v>
      </c>
      <c r="W317" s="18">
        <f t="shared" si="100"/>
        <v>5.0022787750481479</v>
      </c>
      <c r="X317" s="19">
        <v>5</v>
      </c>
      <c r="Y317" s="18">
        <f t="shared" si="101"/>
        <v>2.5011393875240739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338.23</v>
      </c>
      <c r="D318" s="19">
        <v>385</v>
      </c>
      <c r="E318" s="27">
        <v>330.35411609681671</v>
      </c>
      <c r="F318" s="45">
        <f t="shared" si="97"/>
        <v>0.9767144135553224</v>
      </c>
      <c r="G318" s="31"/>
      <c r="H318" s="45">
        <f t="shared" si="98"/>
        <v>0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99"/>
        <v>#DIV/0!</v>
      </c>
      <c r="V318" s="19">
        <v>16</v>
      </c>
      <c r="W318" s="18">
        <f t="shared" si="100"/>
        <v>4.8432876178575865</v>
      </c>
      <c r="X318" s="19">
        <v>16</v>
      </c>
      <c r="Y318" s="18">
        <f t="shared" si="101"/>
        <v>4.8432876178575865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1303.8</v>
      </c>
      <c r="D319" s="19">
        <v>123</v>
      </c>
      <c r="E319" s="27">
        <v>17.60404970087437</v>
      </c>
      <c r="F319" s="45">
        <f t="shared" si="97"/>
        <v>1.3502108989779391E-2</v>
      </c>
      <c r="G319" s="31"/>
      <c r="H319" s="45">
        <f t="shared" si="98"/>
        <v>0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99"/>
        <v>#DIV/0!</v>
      </c>
      <c r="V319" s="19"/>
      <c r="W319" s="18">
        <f t="shared" si="100"/>
        <v>0</v>
      </c>
      <c r="X319" s="19"/>
      <c r="Y319" s="18">
        <f t="shared" si="101"/>
        <v>0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296.27999999999997</v>
      </c>
      <c r="D320" s="19">
        <v>158</v>
      </c>
      <c r="E320" s="27">
        <v>158</v>
      </c>
      <c r="F320" s="45">
        <f t="shared" si="97"/>
        <v>0.53327933036316999</v>
      </c>
      <c r="G320" s="31"/>
      <c r="H320" s="45">
        <f t="shared" si="98"/>
        <v>0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99"/>
        <v>#DIV/0!</v>
      </c>
      <c r="V320" s="19">
        <v>7</v>
      </c>
      <c r="W320" s="18">
        <f t="shared" si="100"/>
        <v>4.4303797468354427</v>
      </c>
      <c r="X320" s="19">
        <v>5</v>
      </c>
      <c r="Y320" s="18">
        <f t="shared" si="101"/>
        <v>3.1645569620253164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>
        <v>168</v>
      </c>
      <c r="E321" s="27">
        <v>378.5</v>
      </c>
      <c r="F321" s="45">
        <f t="shared" si="97"/>
        <v>0.89458756795083916</v>
      </c>
      <c r="G321" s="31"/>
      <c r="H321" s="45">
        <f t="shared" si="98"/>
        <v>0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99"/>
        <v>#DIV/0!</v>
      </c>
      <c r="V321" s="19">
        <v>18</v>
      </c>
      <c r="W321" s="18">
        <f t="shared" si="100"/>
        <v>4.7556142668427999</v>
      </c>
      <c r="X321" s="19">
        <v>5</v>
      </c>
      <c r="Y321" s="18">
        <f t="shared" si="101"/>
        <v>1.321003963011889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723</v>
      </c>
      <c r="D322" s="19">
        <v>95</v>
      </c>
      <c r="E322" s="27">
        <v>106.91999999999999</v>
      </c>
      <c r="F322" s="45">
        <f t="shared" si="97"/>
        <v>0.14788381742738588</v>
      </c>
      <c r="G322" s="31"/>
      <c r="H322" s="45">
        <f t="shared" si="98"/>
        <v>0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99"/>
        <v>#DIV/0!</v>
      </c>
      <c r="V322" s="19">
        <v>5</v>
      </c>
      <c r="W322" s="18">
        <f t="shared" si="100"/>
        <v>4.6763935652824546</v>
      </c>
      <c r="X322" s="19">
        <v>4</v>
      </c>
      <c r="Y322" s="18">
        <f t="shared" si="101"/>
        <v>3.7411148522259636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879</v>
      </c>
      <c r="D323" s="19">
        <v>149</v>
      </c>
      <c r="E323" s="27">
        <v>14.852154322725989</v>
      </c>
      <c r="F323" s="45">
        <f t="shared" si="97"/>
        <v>1.6896648831315118E-2</v>
      </c>
      <c r="G323" s="31"/>
      <c r="H323" s="45">
        <f t="shared" si="98"/>
        <v>0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99"/>
        <v>#DIV/0!</v>
      </c>
      <c r="V323" s="19"/>
      <c r="W323" s="18">
        <f t="shared" si="100"/>
        <v>0</v>
      </c>
      <c r="X323" s="19"/>
      <c r="Y323" s="18">
        <f t="shared" si="101"/>
        <v>0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>
        <v>233.19399999999999</v>
      </c>
      <c r="D324" s="19">
        <v>16</v>
      </c>
      <c r="E324" s="27">
        <v>78.196790419161673</v>
      </c>
      <c r="F324" s="45">
        <f t="shared" si="97"/>
        <v>0.33532934131736525</v>
      </c>
      <c r="G324" s="31"/>
      <c r="H324" s="45">
        <f t="shared" si="98"/>
        <v>0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99"/>
        <v>#DIV/0!</v>
      </c>
      <c r="V324" s="19"/>
      <c r="W324" s="18">
        <f t="shared" si="100"/>
        <v>0</v>
      </c>
      <c r="X324" s="19"/>
      <c r="Y324" s="18">
        <f t="shared" si="101"/>
        <v>0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0</v>
      </c>
      <c r="D325" s="19">
        <v>6</v>
      </c>
      <c r="E325" s="27">
        <v>0</v>
      </c>
      <c r="F325" s="45" t="e">
        <f t="shared" si="97"/>
        <v>#DIV/0!</v>
      </c>
      <c r="G325" s="31"/>
      <c r="H325" s="45">
        <f t="shared" si="98"/>
        <v>0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99"/>
        <v>#DIV/0!</v>
      </c>
      <c r="V325" s="19"/>
      <c r="W325" s="18" t="e">
        <f t="shared" si="100"/>
        <v>#DIV/0!</v>
      </c>
      <c r="X325" s="19"/>
      <c r="Y325" s="18" t="e">
        <f t="shared" si="101"/>
        <v>#DIV/0!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130.79599999999999</v>
      </c>
      <c r="D326" s="19">
        <v>57</v>
      </c>
      <c r="E326" s="27">
        <v>38.263091175036564</v>
      </c>
      <c r="F326" s="45">
        <f t="shared" si="97"/>
        <v>0.29254022428083859</v>
      </c>
      <c r="G326" s="31"/>
      <c r="H326" s="45">
        <f t="shared" si="98"/>
        <v>0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99"/>
        <v>#DIV/0!</v>
      </c>
      <c r="V326" s="19">
        <v>1</v>
      </c>
      <c r="W326" s="18">
        <f t="shared" si="100"/>
        <v>2.6134846121695876</v>
      </c>
      <c r="X326" s="19">
        <v>1</v>
      </c>
      <c r="Y326" s="18">
        <f t="shared" si="101"/>
        <v>2.6134846121695876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1081.2299999999998</v>
      </c>
      <c r="D327" s="19">
        <v>455</v>
      </c>
      <c r="E327" s="27">
        <v>123.91384312438463</v>
      </c>
      <c r="F327" s="45">
        <f t="shared" si="97"/>
        <v>0.11460451811768509</v>
      </c>
      <c r="G327" s="31"/>
      <c r="H327" s="45">
        <f t="shared" si="98"/>
        <v>0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99"/>
        <v>#DIV/0!</v>
      </c>
      <c r="V327" s="19">
        <v>6</v>
      </c>
      <c r="W327" s="18">
        <f t="shared" si="100"/>
        <v>4.8420740158766638</v>
      </c>
      <c r="X327" s="19">
        <v>6</v>
      </c>
      <c r="Y327" s="18">
        <f t="shared" si="101"/>
        <v>4.8420740158766638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75.292000000000002</v>
      </c>
      <c r="D328" s="19"/>
      <c r="E328" s="27">
        <v>3.0968056537102475</v>
      </c>
      <c r="F328" s="45">
        <f t="shared" si="97"/>
        <v>4.1130606886657914E-2</v>
      </c>
      <c r="G328" s="31"/>
      <c r="H328" s="45" t="e">
        <f t="shared" si="98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99"/>
        <v>#DIV/0!</v>
      </c>
      <c r="V328" s="19">
        <v>0</v>
      </c>
      <c r="W328" s="18">
        <f t="shared" si="100"/>
        <v>0</v>
      </c>
      <c r="X328" s="19">
        <v>0</v>
      </c>
      <c r="Y328" s="18">
        <f t="shared" si="101"/>
        <v>0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940.12300000000005</v>
      </c>
      <c r="D329" s="19"/>
      <c r="E329" s="27">
        <v>129.23578387953938</v>
      </c>
      <c r="F329" s="45">
        <f t="shared" si="90"/>
        <v>0.13746688877895699</v>
      </c>
      <c r="G329" s="31"/>
      <c r="H329" s="45" t="e">
        <f t="shared" si="9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99"/>
        <v>#DIV/0!</v>
      </c>
      <c r="V329" s="19">
        <v>6</v>
      </c>
      <c r="W329" s="18">
        <f t="shared" si="100"/>
        <v>4.6426769892095807</v>
      </c>
      <c r="X329" s="19">
        <v>6</v>
      </c>
      <c r="Y329" s="18">
        <f t="shared" si="101"/>
        <v>4.6426769892095807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6645.2450000000008</v>
      </c>
      <c r="D330" s="29">
        <f>SUM(D316:D329)</f>
        <v>1882</v>
      </c>
      <c r="E330" s="97">
        <f>SUM(E316:E329)</f>
        <v>1578.8455248939249</v>
      </c>
      <c r="F330" s="46">
        <f t="shared" si="90"/>
        <v>0.2375902656552053</v>
      </c>
      <c r="G330" s="29">
        <f>SUM(G316:G329)</f>
        <v>0</v>
      </c>
      <c r="H330" s="46">
        <f t="shared" si="91"/>
        <v>0</v>
      </c>
      <c r="I330" s="29">
        <f t="shared" ref="I330:Q330" si="102">SUM(I316:I329)</f>
        <v>0</v>
      </c>
      <c r="J330" s="29">
        <f t="shared" si="102"/>
        <v>0</v>
      </c>
      <c r="K330" s="29">
        <f t="shared" si="102"/>
        <v>0</v>
      </c>
      <c r="L330" s="29">
        <f t="shared" si="102"/>
        <v>0</v>
      </c>
      <c r="M330" s="29">
        <f t="shared" si="102"/>
        <v>0</v>
      </c>
      <c r="N330" s="29">
        <f t="shared" si="102"/>
        <v>0</v>
      </c>
      <c r="O330" s="29">
        <f t="shared" si="102"/>
        <v>0</v>
      </c>
      <c r="P330" s="29">
        <f t="shared" si="102"/>
        <v>0</v>
      </c>
      <c r="Q330" s="29">
        <f t="shared" si="102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99"/>
        <v>#DIV/0!</v>
      </c>
      <c r="V330" s="29">
        <f>SUM(V316:V329)</f>
        <v>69</v>
      </c>
      <c r="W330" s="88">
        <f>V330/E330*100</f>
        <v>4.37028188711722</v>
      </c>
      <c r="X330" s="29">
        <f>SUM(X316:X329)</f>
        <v>48</v>
      </c>
      <c r="Y330" s="88">
        <f t="shared" si="101"/>
        <v>3.040196095385892</v>
      </c>
      <c r="Z330" s="29">
        <f t="shared" ref="Z330:AE330" si="103">SUM(Z316:Z329)</f>
        <v>0</v>
      </c>
      <c r="AA330" s="29">
        <f t="shared" si="103"/>
        <v>0</v>
      </c>
      <c r="AB330" s="29">
        <f t="shared" si="103"/>
        <v>0</v>
      </c>
      <c r="AC330" s="29">
        <f t="shared" si="103"/>
        <v>0</v>
      </c>
      <c r="AD330" s="29">
        <f t="shared" si="103"/>
        <v>0</v>
      </c>
      <c r="AE330" s="29">
        <f t="shared" si="103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>
        <v>57.5</v>
      </c>
      <c r="D332" s="19">
        <v>82</v>
      </c>
      <c r="E332" s="19">
        <v>146</v>
      </c>
      <c r="F332" s="45">
        <f t="shared" si="90"/>
        <v>2.5391304347826087</v>
      </c>
      <c r="G332" s="31"/>
      <c r="H332" s="45">
        <f t="shared" si="91"/>
        <v>0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99"/>
        <v>#DIV/0!</v>
      </c>
      <c r="V332" s="19">
        <v>11</v>
      </c>
      <c r="W332" s="18">
        <f>V332/E332*100</f>
        <v>7.5342465753424657</v>
      </c>
      <c r="X332" s="19">
        <v>10</v>
      </c>
      <c r="Y332" s="18">
        <f>X332/E332*100</f>
        <v>6.8493150684931505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94</v>
      </c>
      <c r="D333" s="19">
        <v>89</v>
      </c>
      <c r="E333" s="19">
        <v>157</v>
      </c>
      <c r="F333" s="45">
        <f t="shared" si="90"/>
        <v>1.6702127659574468</v>
      </c>
      <c r="G333" s="31"/>
      <c r="H333" s="45">
        <f t="shared" si="91"/>
        <v>0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99"/>
        <v>#DIV/0!</v>
      </c>
      <c r="V333" s="19">
        <v>12</v>
      </c>
      <c r="W333" s="18">
        <f t="shared" ref="W333:W336" si="104">V333/E333*100</f>
        <v>7.6433121019108281</v>
      </c>
      <c r="X333" s="19">
        <v>12</v>
      </c>
      <c r="Y333" s="18">
        <f t="shared" ref="Y333:Y336" si="105">X333/E333*100</f>
        <v>7.6433121019108281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>
        <v>0</v>
      </c>
      <c r="D334" s="19"/>
      <c r="E334" s="19">
        <v>0</v>
      </c>
      <c r="F334" s="45" t="e">
        <f t="shared" si="90"/>
        <v>#DIV/0!</v>
      </c>
      <c r="G334" s="31"/>
      <c r="H334" s="45" t="e">
        <f t="shared" si="9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99"/>
        <v>#DIV/0!</v>
      </c>
      <c r="V334" s="19"/>
      <c r="W334" s="18" t="e">
        <f t="shared" si="104"/>
        <v>#DIV/0!</v>
      </c>
      <c r="X334" s="19"/>
      <c r="Y334" s="18" t="e">
        <f t="shared" si="105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>
        <v>55.7</v>
      </c>
      <c r="D335" s="19"/>
      <c r="E335" s="19">
        <v>207</v>
      </c>
      <c r="F335" s="45">
        <f t="shared" si="90"/>
        <v>3.7163375224416515</v>
      </c>
      <c r="G335" s="31"/>
      <c r="H335" s="45" t="e">
        <f t="shared" si="91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99"/>
        <v>#DIV/0!</v>
      </c>
      <c r="V335" s="19">
        <v>16</v>
      </c>
      <c r="W335" s="18">
        <f t="shared" si="104"/>
        <v>7.7294685990338161</v>
      </c>
      <c r="X335" s="19">
        <v>4</v>
      </c>
      <c r="Y335" s="18">
        <f t="shared" si="105"/>
        <v>1.932367149758454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>
        <v>843.06999999999994</v>
      </c>
      <c r="D336" s="19">
        <v>277</v>
      </c>
      <c r="E336" s="19">
        <v>1547</v>
      </c>
      <c r="F336" s="45">
        <f t="shared" si="90"/>
        <v>1.8349603235792995</v>
      </c>
      <c r="G336" s="31"/>
      <c r="H336" s="45">
        <f t="shared" si="91"/>
        <v>0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99"/>
        <v>#DIV/0!</v>
      </c>
      <c r="V336" s="19">
        <v>123</v>
      </c>
      <c r="W336" s="18">
        <f t="shared" si="104"/>
        <v>7.950872656755009</v>
      </c>
      <c r="X336" s="19">
        <v>20</v>
      </c>
      <c r="Y336" s="18">
        <f t="shared" si="105"/>
        <v>1.2928248222365868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1050.27</v>
      </c>
      <c r="D337" s="29">
        <f>SUM(D332:D336)</f>
        <v>448</v>
      </c>
      <c r="E337" s="29">
        <f>SUM(E332:E336)</f>
        <v>2057</v>
      </c>
      <c r="F337" s="88">
        <f t="shared" si="90"/>
        <v>1.9585439934493036</v>
      </c>
      <c r="G337" s="29">
        <f>SUM(G332:G336)</f>
        <v>0</v>
      </c>
      <c r="H337" s="88">
        <f t="shared" si="91"/>
        <v>0</v>
      </c>
      <c r="I337" s="29">
        <f t="shared" ref="I337:T337" si="106">SUM(I332:I336)</f>
        <v>0</v>
      </c>
      <c r="J337" s="29">
        <f t="shared" si="106"/>
        <v>0</v>
      </c>
      <c r="K337" s="29">
        <f t="shared" si="106"/>
        <v>0</v>
      </c>
      <c r="L337" s="29">
        <f t="shared" si="106"/>
        <v>0</v>
      </c>
      <c r="M337" s="29">
        <f t="shared" si="106"/>
        <v>0</v>
      </c>
      <c r="N337" s="29">
        <f t="shared" si="106"/>
        <v>0</v>
      </c>
      <c r="O337" s="29">
        <f t="shared" si="106"/>
        <v>0</v>
      </c>
      <c r="P337" s="29">
        <f t="shared" si="106"/>
        <v>0</v>
      </c>
      <c r="Q337" s="29">
        <f t="shared" si="106"/>
        <v>0</v>
      </c>
      <c r="R337" s="29">
        <f t="shared" si="106"/>
        <v>0</v>
      </c>
      <c r="S337" s="29">
        <f t="shared" si="106"/>
        <v>0</v>
      </c>
      <c r="T337" s="29">
        <f t="shared" si="106"/>
        <v>0</v>
      </c>
      <c r="U337" s="88" t="e">
        <f t="shared" si="99"/>
        <v>#DIV/0!</v>
      </c>
      <c r="V337" s="29">
        <f>SUM(V332:V336)</f>
        <v>162</v>
      </c>
      <c r="W337" s="88">
        <f>V337/E337*100</f>
        <v>7.8755469129800675</v>
      </c>
      <c r="X337" s="29">
        <f>SUM(X332:X336)</f>
        <v>46</v>
      </c>
      <c r="Y337" s="88">
        <f>X337/E337*100</f>
        <v>2.2362664073894019</v>
      </c>
      <c r="Z337" s="29">
        <f t="shared" ref="Z337:AE337" si="107">SUM(Z332:Z336)</f>
        <v>0</v>
      </c>
      <c r="AA337" s="29">
        <f t="shared" si="107"/>
        <v>0</v>
      </c>
      <c r="AB337" s="29">
        <f t="shared" si="107"/>
        <v>0</v>
      </c>
      <c r="AC337" s="29">
        <f t="shared" si="107"/>
        <v>0</v>
      </c>
      <c r="AD337" s="29">
        <f t="shared" si="107"/>
        <v>0</v>
      </c>
      <c r="AE337" s="29">
        <f t="shared" si="107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/>
      <c r="D339" s="19"/>
      <c r="E339" s="19"/>
      <c r="F339" s="45" t="e">
        <f t="shared" ref="F339:F371" si="108">E339/C339</f>
        <v>#DIV/0!</v>
      </c>
      <c r="G339" s="31"/>
      <c r="H339" s="45" t="e">
        <f t="shared" ref="H339:H361" si="109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0">O339/G339*100</f>
        <v>#DIV/0!</v>
      </c>
      <c r="V339" s="19"/>
      <c r="W339" s="18" t="e">
        <f t="shared" ref="W339:W361" si="111">V339/E339*100</f>
        <v>#DIV/0!</v>
      </c>
      <c r="X339" s="19"/>
      <c r="Y339" s="18" t="e">
        <f t="shared" ref="Y339:Y361" si="112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/>
      <c r="D340" s="19"/>
      <c r="E340" s="19"/>
      <c r="F340" s="45" t="e">
        <f t="shared" si="108"/>
        <v>#DIV/0!</v>
      </c>
      <c r="G340" s="31"/>
      <c r="H340" s="45" t="e">
        <f t="shared" si="109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0"/>
        <v>#DIV/0!</v>
      </c>
      <c r="V340" s="19"/>
      <c r="W340" s="18" t="e">
        <f t="shared" si="111"/>
        <v>#DIV/0!</v>
      </c>
      <c r="X340" s="19"/>
      <c r="Y340" s="18" t="e">
        <f t="shared" si="112"/>
        <v>#DIV/0!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/>
      <c r="D341" s="19"/>
      <c r="E341" s="19"/>
      <c r="F341" s="45" t="e">
        <f t="shared" si="108"/>
        <v>#DIV/0!</v>
      </c>
      <c r="G341" s="31"/>
      <c r="H341" s="45" t="e">
        <f t="shared" si="109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0"/>
        <v>#DIV/0!</v>
      </c>
      <c r="V341" s="19"/>
      <c r="W341" s="18" t="e">
        <f t="shared" si="111"/>
        <v>#DIV/0!</v>
      </c>
      <c r="X341" s="19"/>
      <c r="Y341" s="18" t="e">
        <f t="shared" si="112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/>
      <c r="D342" s="19"/>
      <c r="E342" s="19"/>
      <c r="F342" s="45" t="e">
        <f t="shared" si="108"/>
        <v>#DIV/0!</v>
      </c>
      <c r="G342" s="31"/>
      <c r="H342" s="45" t="e">
        <f t="shared" si="109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0"/>
        <v>#DIV/0!</v>
      </c>
      <c r="V342" s="19"/>
      <c r="W342" s="18" t="e">
        <f t="shared" si="111"/>
        <v>#DIV/0!</v>
      </c>
      <c r="X342" s="19"/>
      <c r="Y342" s="18" t="e">
        <f t="shared" si="112"/>
        <v>#DIV/0!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/>
      <c r="D343" s="19"/>
      <c r="E343" s="19"/>
      <c r="F343" s="45" t="e">
        <f t="shared" si="108"/>
        <v>#DIV/0!</v>
      </c>
      <c r="G343" s="31"/>
      <c r="H343" s="45" t="e">
        <f t="shared" si="109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0"/>
        <v>#DIV/0!</v>
      </c>
      <c r="V343" s="19"/>
      <c r="W343" s="18" t="e">
        <f t="shared" si="111"/>
        <v>#DIV/0!</v>
      </c>
      <c r="X343" s="19"/>
      <c r="Y343" s="18" t="e">
        <f t="shared" si="112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/>
      <c r="D344" s="19"/>
      <c r="E344" s="19"/>
      <c r="F344" s="45" t="e">
        <f t="shared" si="108"/>
        <v>#DIV/0!</v>
      </c>
      <c r="G344" s="31"/>
      <c r="H344" s="45" t="e">
        <f t="shared" si="109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0"/>
        <v>#DIV/0!</v>
      </c>
      <c r="V344" s="19"/>
      <c r="W344" s="18" t="e">
        <f t="shared" si="111"/>
        <v>#DIV/0!</v>
      </c>
      <c r="X344" s="19"/>
      <c r="Y344" s="18" t="e">
        <f t="shared" si="112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/>
      <c r="D345" s="19"/>
      <c r="E345" s="19"/>
      <c r="F345" s="45" t="e">
        <f t="shared" si="108"/>
        <v>#DIV/0!</v>
      </c>
      <c r="G345" s="31"/>
      <c r="H345" s="45" t="e">
        <f t="shared" si="109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0"/>
        <v>#DIV/0!</v>
      </c>
      <c r="V345" s="19"/>
      <c r="W345" s="18" t="e">
        <f t="shared" si="111"/>
        <v>#DIV/0!</v>
      </c>
      <c r="X345" s="19"/>
      <c r="Y345" s="18" t="e">
        <f t="shared" si="112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/>
      <c r="D346" s="19"/>
      <c r="E346" s="19"/>
      <c r="F346" s="45" t="e">
        <f t="shared" si="108"/>
        <v>#DIV/0!</v>
      </c>
      <c r="G346" s="31"/>
      <c r="H346" s="45" t="e">
        <f t="shared" si="109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0"/>
        <v>#DIV/0!</v>
      </c>
      <c r="V346" s="19"/>
      <c r="W346" s="18" t="e">
        <f t="shared" si="111"/>
        <v>#DIV/0!</v>
      </c>
      <c r="X346" s="19"/>
      <c r="Y346" s="18" t="e">
        <f t="shared" si="112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/>
      <c r="D347" s="19"/>
      <c r="E347" s="19"/>
      <c r="F347" s="45" t="e">
        <f t="shared" si="108"/>
        <v>#DIV/0!</v>
      </c>
      <c r="G347" s="31"/>
      <c r="H347" s="45" t="e">
        <f t="shared" si="109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0"/>
        <v>#DIV/0!</v>
      </c>
      <c r="V347" s="19"/>
      <c r="W347" s="18" t="e">
        <f t="shared" si="111"/>
        <v>#DIV/0!</v>
      </c>
      <c r="X347" s="19"/>
      <c r="Y347" s="18" t="e">
        <f t="shared" si="112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/>
      <c r="D348" s="19"/>
      <c r="E348" s="19"/>
      <c r="F348" s="45" t="e">
        <f t="shared" si="108"/>
        <v>#DIV/0!</v>
      </c>
      <c r="G348" s="31"/>
      <c r="H348" s="45" t="e">
        <f t="shared" si="109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0"/>
        <v>#DIV/0!</v>
      </c>
      <c r="V348" s="19"/>
      <c r="W348" s="18" t="e">
        <f t="shared" si="111"/>
        <v>#DIV/0!</v>
      </c>
      <c r="X348" s="19"/>
      <c r="Y348" s="18" t="e">
        <f t="shared" si="112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/>
      <c r="D349" s="19"/>
      <c r="E349" s="19"/>
      <c r="F349" s="45" t="e">
        <f t="shared" si="108"/>
        <v>#DIV/0!</v>
      </c>
      <c r="G349" s="31"/>
      <c r="H349" s="45" t="e">
        <f t="shared" si="109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0"/>
        <v>#DIV/0!</v>
      </c>
      <c r="V349" s="19"/>
      <c r="W349" s="18" t="e">
        <f t="shared" si="111"/>
        <v>#DIV/0!</v>
      </c>
      <c r="X349" s="19"/>
      <c r="Y349" s="18" t="e">
        <f t="shared" si="112"/>
        <v>#DIV/0!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/>
      <c r="D350" s="19"/>
      <c r="E350" s="19"/>
      <c r="F350" s="45" t="e">
        <f t="shared" si="108"/>
        <v>#DIV/0!</v>
      </c>
      <c r="G350" s="31"/>
      <c r="H350" s="45" t="e">
        <f t="shared" si="109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0"/>
        <v>#DIV/0!</v>
      </c>
      <c r="V350" s="19"/>
      <c r="W350" s="18" t="e">
        <f t="shared" si="111"/>
        <v>#DIV/0!</v>
      </c>
      <c r="X350" s="19"/>
      <c r="Y350" s="18" t="e">
        <f t="shared" si="112"/>
        <v>#DIV/0!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/>
      <c r="D351" s="19"/>
      <c r="E351" s="19"/>
      <c r="F351" s="45" t="e">
        <f t="shared" si="108"/>
        <v>#DIV/0!</v>
      </c>
      <c r="G351" s="31"/>
      <c r="H351" s="45" t="e">
        <f t="shared" si="109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0"/>
        <v>#DIV/0!</v>
      </c>
      <c r="V351" s="19"/>
      <c r="W351" s="18" t="e">
        <f t="shared" si="111"/>
        <v>#DIV/0!</v>
      </c>
      <c r="X351" s="19"/>
      <c r="Y351" s="18" t="e">
        <f t="shared" si="112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/>
      <c r="D352" s="19"/>
      <c r="E352" s="19"/>
      <c r="F352" s="45" t="e">
        <f t="shared" si="108"/>
        <v>#DIV/0!</v>
      </c>
      <c r="G352" s="31"/>
      <c r="H352" s="45" t="e">
        <f t="shared" si="109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0"/>
        <v>#DIV/0!</v>
      </c>
      <c r="V352" s="19"/>
      <c r="W352" s="18" t="e">
        <f t="shared" si="111"/>
        <v>#DIV/0!</v>
      </c>
      <c r="X352" s="19"/>
      <c r="Y352" s="18" t="e">
        <f t="shared" si="112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/>
      <c r="D353" s="19"/>
      <c r="E353" s="19"/>
      <c r="F353" s="45" t="e">
        <f t="shared" si="108"/>
        <v>#DIV/0!</v>
      </c>
      <c r="G353" s="31"/>
      <c r="H353" s="45" t="e">
        <f t="shared" si="109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0"/>
        <v>#DIV/0!</v>
      </c>
      <c r="V353" s="19"/>
      <c r="W353" s="18" t="e">
        <f t="shared" si="111"/>
        <v>#DIV/0!</v>
      </c>
      <c r="X353" s="19"/>
      <c r="Y353" s="18" t="e">
        <f t="shared" si="112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/>
      <c r="D354" s="19"/>
      <c r="E354" s="19"/>
      <c r="F354" s="45" t="e">
        <f t="shared" si="108"/>
        <v>#DIV/0!</v>
      </c>
      <c r="G354" s="31"/>
      <c r="H354" s="45" t="e">
        <f t="shared" si="109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0"/>
        <v>#DIV/0!</v>
      </c>
      <c r="V354" s="19"/>
      <c r="W354" s="18" t="e">
        <f t="shared" si="111"/>
        <v>#DIV/0!</v>
      </c>
      <c r="X354" s="19"/>
      <c r="Y354" s="18" t="e">
        <f t="shared" si="112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/>
      <c r="D355" s="19"/>
      <c r="E355" s="19"/>
      <c r="F355" s="45" t="e">
        <f t="shared" si="108"/>
        <v>#DIV/0!</v>
      </c>
      <c r="G355" s="31"/>
      <c r="H355" s="45" t="e">
        <f t="shared" si="109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0"/>
        <v>#DIV/0!</v>
      </c>
      <c r="V355" s="19"/>
      <c r="W355" s="18" t="e">
        <f t="shared" si="111"/>
        <v>#DIV/0!</v>
      </c>
      <c r="X355" s="19"/>
      <c r="Y355" s="18" t="e">
        <f t="shared" si="112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/>
      <c r="D356" s="19"/>
      <c r="E356" s="19"/>
      <c r="F356" s="45" t="e">
        <f t="shared" si="108"/>
        <v>#DIV/0!</v>
      </c>
      <c r="G356" s="31"/>
      <c r="H356" s="45" t="e">
        <f t="shared" si="109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0"/>
        <v>#DIV/0!</v>
      </c>
      <c r="V356" s="19"/>
      <c r="W356" s="18" t="e">
        <f t="shared" si="111"/>
        <v>#DIV/0!</v>
      </c>
      <c r="X356" s="19"/>
      <c r="Y356" s="18" t="e">
        <f t="shared" si="112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/>
      <c r="D357" s="19"/>
      <c r="E357" s="19"/>
      <c r="F357" s="45" t="e">
        <f t="shared" si="108"/>
        <v>#DIV/0!</v>
      </c>
      <c r="G357" s="31"/>
      <c r="H357" s="45" t="e">
        <f t="shared" si="109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0"/>
        <v>#DIV/0!</v>
      </c>
      <c r="V357" s="19"/>
      <c r="W357" s="18" t="e">
        <f t="shared" si="111"/>
        <v>#DIV/0!</v>
      </c>
      <c r="X357" s="19"/>
      <c r="Y357" s="18" t="e">
        <f t="shared" si="112"/>
        <v>#DIV/0!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/>
      <c r="D358" s="19"/>
      <c r="E358" s="19"/>
      <c r="F358" s="45" t="e">
        <f t="shared" si="108"/>
        <v>#DIV/0!</v>
      </c>
      <c r="G358" s="31"/>
      <c r="H358" s="45" t="e">
        <f t="shared" si="109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0"/>
        <v>#DIV/0!</v>
      </c>
      <c r="V358" s="19"/>
      <c r="W358" s="18" t="e">
        <f t="shared" si="111"/>
        <v>#DIV/0!</v>
      </c>
      <c r="X358" s="19"/>
      <c r="Y358" s="18" t="e">
        <f t="shared" si="112"/>
        <v>#DIV/0!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/>
      <c r="D359" s="19"/>
      <c r="E359" s="19"/>
      <c r="F359" s="45" t="e">
        <f t="shared" si="108"/>
        <v>#DIV/0!</v>
      </c>
      <c r="G359" s="31"/>
      <c r="H359" s="45" t="e">
        <f t="shared" si="109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0"/>
        <v>#DIV/0!</v>
      </c>
      <c r="V359" s="19"/>
      <c r="W359" s="18" t="e">
        <f t="shared" si="111"/>
        <v>#DIV/0!</v>
      </c>
      <c r="X359" s="19"/>
      <c r="Y359" s="18" t="e">
        <f t="shared" si="112"/>
        <v>#DIV/0!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/>
      <c r="D360" s="19"/>
      <c r="E360" s="19"/>
      <c r="F360" s="45" t="e">
        <f t="shared" si="108"/>
        <v>#DIV/0!</v>
      </c>
      <c r="G360" s="31"/>
      <c r="H360" s="45" t="e">
        <f t="shared" si="109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99"/>
        <v>#DIV/0!</v>
      </c>
      <c r="V360" s="19"/>
      <c r="W360" s="18" t="e">
        <f t="shared" si="111"/>
        <v>#DIV/0!</v>
      </c>
      <c r="X360" s="19"/>
      <c r="Y360" s="18" t="e">
        <f t="shared" si="112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0</v>
      </c>
      <c r="D361" s="29">
        <f>SUM(D339:D360)</f>
        <v>0</v>
      </c>
      <c r="E361" s="29">
        <f>SUM(E339:E360)</f>
        <v>0</v>
      </c>
      <c r="F361" s="88" t="e">
        <f t="shared" si="108"/>
        <v>#DIV/0!</v>
      </c>
      <c r="G361" s="29">
        <f>SUM(G339:G360)</f>
        <v>0</v>
      </c>
      <c r="H361" s="88" t="e">
        <f t="shared" si="109"/>
        <v>#DIV/0!</v>
      </c>
      <c r="I361" s="29">
        <f t="shared" ref="I361:T361" si="113">SUM(I339:I360)</f>
        <v>0</v>
      </c>
      <c r="J361" s="29">
        <f t="shared" si="113"/>
        <v>0</v>
      </c>
      <c r="K361" s="29">
        <f t="shared" si="113"/>
        <v>0</v>
      </c>
      <c r="L361" s="29">
        <f t="shared" si="113"/>
        <v>0</v>
      </c>
      <c r="M361" s="29">
        <f t="shared" si="113"/>
        <v>0</v>
      </c>
      <c r="N361" s="29">
        <f t="shared" si="113"/>
        <v>0</v>
      </c>
      <c r="O361" s="29">
        <f t="shared" si="113"/>
        <v>0</v>
      </c>
      <c r="P361" s="29">
        <f t="shared" si="113"/>
        <v>0</v>
      </c>
      <c r="Q361" s="29">
        <f t="shared" si="113"/>
        <v>0</v>
      </c>
      <c r="R361" s="29">
        <f t="shared" si="113"/>
        <v>0</v>
      </c>
      <c r="S361" s="29">
        <f t="shared" si="113"/>
        <v>0</v>
      </c>
      <c r="T361" s="29">
        <f t="shared" si="113"/>
        <v>0</v>
      </c>
      <c r="U361" s="88" t="e">
        <f t="shared" si="99"/>
        <v>#DIV/0!</v>
      </c>
      <c r="V361" s="29">
        <f>SUM(V339:V360)</f>
        <v>0</v>
      </c>
      <c r="W361" s="88" t="e">
        <f t="shared" si="111"/>
        <v>#DIV/0!</v>
      </c>
      <c r="X361" s="29">
        <f>SUM(X339:X360)</f>
        <v>0</v>
      </c>
      <c r="Y361" s="88" t="e">
        <f t="shared" si="112"/>
        <v>#DIV/0!</v>
      </c>
      <c r="Z361" s="29">
        <f t="shared" ref="Z361:AE361" si="114">SUM(Z339:Z360)</f>
        <v>0</v>
      </c>
      <c r="AA361" s="29">
        <f t="shared" si="114"/>
        <v>0</v>
      </c>
      <c r="AB361" s="29">
        <f t="shared" si="114"/>
        <v>0</v>
      </c>
      <c r="AC361" s="29">
        <f t="shared" si="114"/>
        <v>0</v>
      </c>
      <c r="AD361" s="29">
        <f t="shared" si="114"/>
        <v>0</v>
      </c>
      <c r="AE361" s="29">
        <f t="shared" si="114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/>
      <c r="D363" s="19"/>
      <c r="E363" s="19"/>
      <c r="F363" s="45" t="e">
        <f>E363/C363</f>
        <v>#DIV/0!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 t="e">
        <f>V363/E363*100</f>
        <v>#DIV/0!</v>
      </c>
      <c r="X363" s="19"/>
      <c r="Y363" s="18" t="e">
        <f>X363/E363*100</f>
        <v>#DIV/0!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/>
      <c r="D364" s="19"/>
      <c r="E364" s="19"/>
      <c r="F364" s="45" t="e">
        <f>E364/C364</f>
        <v>#DIV/0!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/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/>
      <c r="D365" s="19"/>
      <c r="E365" s="19"/>
      <c r="F365" s="45" t="e">
        <f>E365/C365</f>
        <v>#DIV/0!</v>
      </c>
      <c r="G365" s="31"/>
      <c r="H365" s="45" t="e">
        <f>G365/D365*100</f>
        <v>#DIV/0!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/>
      <c r="W365" s="18" t="e">
        <f>V365/E365*100</f>
        <v>#DIV/0!</v>
      </c>
      <c r="X365" s="19"/>
      <c r="Y365" s="18" t="e">
        <f>X365/E365*100</f>
        <v>#DIV/0!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/>
      <c r="D366" s="19"/>
      <c r="E366" s="19"/>
      <c r="F366" s="45" t="e">
        <f>E366/C366</f>
        <v>#DIV/0!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/>
      <c r="W366" s="18" t="e">
        <f>V366/E366*100</f>
        <v>#DIV/0!</v>
      </c>
      <c r="X366" s="19"/>
      <c r="Y366" s="18" t="e">
        <f>X366/E366*100</f>
        <v>#DIV/0!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/>
      <c r="D367" s="19"/>
      <c r="E367" s="19"/>
      <c r="F367" s="45" t="e">
        <f>E367/C367</f>
        <v>#DIV/0!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/>
      <c r="W367" s="18" t="e">
        <f>V367/E367*100</f>
        <v>#DIV/0!</v>
      </c>
      <c r="X367" s="19"/>
      <c r="Y367" s="18" t="e">
        <f>X367/E367*100</f>
        <v>#DIV/0!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/>
      <c r="D368" s="19"/>
      <c r="E368" s="19"/>
      <c r="F368" s="45" t="e">
        <f t="shared" si="108"/>
        <v>#DIV/0!</v>
      </c>
      <c r="G368" s="31"/>
      <c r="H368" s="45" t="e">
        <f t="shared" ref="H368:H371" si="115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99"/>
        <v>#DIV/0!</v>
      </c>
      <c r="V368" s="19"/>
      <c r="W368" s="18" t="e">
        <f t="shared" ref="W368:W370" si="116">V368/E368*100</f>
        <v>#DIV/0!</v>
      </c>
      <c r="X368" s="19"/>
      <c r="Y368" s="18" t="e">
        <f t="shared" ref="Y368:Y371" si="117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/>
      <c r="D369" s="19"/>
      <c r="E369" s="19"/>
      <c r="F369" s="45" t="e">
        <f t="shared" si="108"/>
        <v>#DIV/0!</v>
      </c>
      <c r="G369" s="31"/>
      <c r="H369" s="45" t="e">
        <f t="shared" si="115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99"/>
        <v>#DIV/0!</v>
      </c>
      <c r="V369" s="19"/>
      <c r="W369" s="18" t="e">
        <f t="shared" si="116"/>
        <v>#DIV/0!</v>
      </c>
      <c r="X369" s="19"/>
      <c r="Y369" s="18" t="e">
        <f t="shared" si="117"/>
        <v>#DIV/0!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/>
      <c r="D370" s="19"/>
      <c r="E370" s="19"/>
      <c r="F370" s="45" t="e">
        <f t="shared" si="108"/>
        <v>#DIV/0!</v>
      </c>
      <c r="G370" s="31"/>
      <c r="H370" s="45" t="e">
        <f t="shared" si="115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99"/>
        <v>#DIV/0!</v>
      </c>
      <c r="V370" s="19"/>
      <c r="W370" s="18" t="e">
        <f t="shared" si="116"/>
        <v>#DIV/0!</v>
      </c>
      <c r="X370" s="19"/>
      <c r="Y370" s="18" t="e">
        <f t="shared" si="117"/>
        <v>#DIV/0!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0</v>
      </c>
      <c r="D371" s="29">
        <f>SUM(D363:D370)</f>
        <v>0</v>
      </c>
      <c r="E371" s="29">
        <f>SUM(E363:E370)</f>
        <v>0</v>
      </c>
      <c r="F371" s="46" t="e">
        <f t="shared" si="108"/>
        <v>#DIV/0!</v>
      </c>
      <c r="G371" s="29">
        <f>SUM(G363:G370)</f>
        <v>0</v>
      </c>
      <c r="H371" s="46" t="e">
        <f t="shared" si="115"/>
        <v>#DIV/0!</v>
      </c>
      <c r="I371" s="29">
        <f t="shared" ref="I371:T371" si="118">SUM(I363:I370)</f>
        <v>0</v>
      </c>
      <c r="J371" s="29">
        <f t="shared" si="118"/>
        <v>0</v>
      </c>
      <c r="K371" s="29">
        <f t="shared" si="118"/>
        <v>0</v>
      </c>
      <c r="L371" s="29">
        <f t="shared" si="118"/>
        <v>0</v>
      </c>
      <c r="M371" s="29">
        <f t="shared" si="118"/>
        <v>0</v>
      </c>
      <c r="N371" s="29">
        <f t="shared" si="118"/>
        <v>0</v>
      </c>
      <c r="O371" s="29">
        <f t="shared" si="118"/>
        <v>0</v>
      </c>
      <c r="P371" s="29">
        <f t="shared" si="118"/>
        <v>0</v>
      </c>
      <c r="Q371" s="29">
        <f t="shared" si="118"/>
        <v>0</v>
      </c>
      <c r="R371" s="29">
        <f t="shared" si="118"/>
        <v>0</v>
      </c>
      <c r="S371" s="29">
        <f t="shared" si="118"/>
        <v>0</v>
      </c>
      <c r="T371" s="29">
        <f t="shared" si="118"/>
        <v>0</v>
      </c>
      <c r="U371" s="47" t="e">
        <f t="shared" si="99"/>
        <v>#DIV/0!</v>
      </c>
      <c r="V371" s="29">
        <f>SUM(V363:V370)</f>
        <v>0</v>
      </c>
      <c r="W371" s="88" t="e">
        <f>V371/E371*100</f>
        <v>#DIV/0!</v>
      </c>
      <c r="X371" s="29">
        <f>SUM(X363:X370)</f>
        <v>0</v>
      </c>
      <c r="Y371" s="88" t="e">
        <f t="shared" si="117"/>
        <v>#DIV/0!</v>
      </c>
      <c r="Z371" s="29">
        <f t="shared" ref="Z371:AE371" si="119">SUM(Z363:Z370)</f>
        <v>0</v>
      </c>
      <c r="AA371" s="29">
        <f t="shared" si="119"/>
        <v>0</v>
      </c>
      <c r="AB371" s="29">
        <f t="shared" si="119"/>
        <v>0</v>
      </c>
      <c r="AC371" s="29">
        <f t="shared" si="119"/>
        <v>0</v>
      </c>
      <c r="AD371" s="29">
        <f t="shared" si="119"/>
        <v>0</v>
      </c>
      <c r="AE371" s="29">
        <f t="shared" si="119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>
        <v>0</v>
      </c>
      <c r="D373" s="19"/>
      <c r="E373" s="19">
        <v>0</v>
      </c>
      <c r="F373" s="45" t="e">
        <f t="shared" ref="F373:F381" si="120">E373/C373</f>
        <v>#DIV/0!</v>
      </c>
      <c r="G373" s="31"/>
      <c r="H373" s="45" t="e">
        <f t="shared" ref="H373:H381" si="121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99"/>
        <v>#DIV/0!</v>
      </c>
      <c r="V373" s="19"/>
      <c r="W373" s="18" t="e">
        <f t="shared" ref="W373:W381" si="122">V373/E373*100</f>
        <v>#DIV/0!</v>
      </c>
      <c r="X373" s="19"/>
      <c r="Y373" s="18" t="e">
        <f t="shared" ref="Y373:Y381" si="123">X373/E373*100</f>
        <v>#DIV/0!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99">
        <v>40</v>
      </c>
      <c r="D374" s="19">
        <v>2</v>
      </c>
      <c r="E374" s="77">
        <v>55.2</v>
      </c>
      <c r="F374" s="45">
        <f t="shared" si="120"/>
        <v>1.3800000000000001</v>
      </c>
      <c r="G374" s="31"/>
      <c r="H374" s="45">
        <f t="shared" si="121"/>
        <v>0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99"/>
        <v>#DIV/0!</v>
      </c>
      <c r="V374" s="19">
        <v>4</v>
      </c>
      <c r="W374" s="18">
        <f t="shared" si="122"/>
        <v>7.2463768115942031</v>
      </c>
      <c r="X374" s="19">
        <v>4</v>
      </c>
      <c r="Y374" s="18">
        <f t="shared" si="123"/>
        <v>7.2463768115942031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>
        <v>0</v>
      </c>
      <c r="D375" s="19"/>
      <c r="E375" s="19">
        <v>0</v>
      </c>
      <c r="F375" s="45" t="e">
        <f t="shared" si="120"/>
        <v>#DIV/0!</v>
      </c>
      <c r="G375" s="31"/>
      <c r="H375" s="45" t="e">
        <f t="shared" si="121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99"/>
        <v>#DIV/0!</v>
      </c>
      <c r="V375" s="19"/>
      <c r="W375" s="18" t="e">
        <f t="shared" si="122"/>
        <v>#DIV/0!</v>
      </c>
      <c r="X375" s="19"/>
      <c r="Y375" s="18" t="e">
        <f t="shared" si="123"/>
        <v>#DIV/0!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>
        <v>0</v>
      </c>
      <c r="D376" s="19"/>
      <c r="E376" s="19">
        <v>0</v>
      </c>
      <c r="F376" s="45" t="e">
        <f t="shared" si="120"/>
        <v>#DIV/0!</v>
      </c>
      <c r="G376" s="31"/>
      <c r="H376" s="45" t="e">
        <f t="shared" si="121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99"/>
        <v>#DIV/0!</v>
      </c>
      <c r="V376" s="19"/>
      <c r="W376" s="18" t="e">
        <f t="shared" si="122"/>
        <v>#DIV/0!</v>
      </c>
      <c r="X376" s="19"/>
      <c r="Y376" s="18" t="e">
        <f t="shared" si="123"/>
        <v>#DIV/0!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>
        <v>0</v>
      </c>
      <c r="D377" s="19"/>
      <c r="E377" s="19">
        <v>0</v>
      </c>
      <c r="F377" s="45" t="e">
        <f t="shared" si="120"/>
        <v>#DIV/0!</v>
      </c>
      <c r="G377" s="31"/>
      <c r="H377" s="45" t="e">
        <f t="shared" si="121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99"/>
        <v>#DIV/0!</v>
      </c>
      <c r="V377" s="19"/>
      <c r="W377" s="18" t="e">
        <f t="shared" si="122"/>
        <v>#DIV/0!</v>
      </c>
      <c r="X377" s="19"/>
      <c r="Y377" s="18" t="e">
        <f t="shared" si="123"/>
        <v>#DIV/0!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>
        <v>0</v>
      </c>
      <c r="D378" s="19"/>
      <c r="E378" s="19">
        <v>0</v>
      </c>
      <c r="F378" s="45" t="e">
        <f t="shared" si="120"/>
        <v>#DIV/0!</v>
      </c>
      <c r="G378" s="31"/>
      <c r="H378" s="45" t="e">
        <f t="shared" si="121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99"/>
        <v>#DIV/0!</v>
      </c>
      <c r="V378" s="19"/>
      <c r="W378" s="18" t="e">
        <f t="shared" si="122"/>
        <v>#DIV/0!</v>
      </c>
      <c r="X378" s="19"/>
      <c r="Y378" s="18" t="e">
        <f t="shared" si="123"/>
        <v>#DIV/0!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>
        <v>31.97</v>
      </c>
      <c r="D379" s="19"/>
      <c r="E379" s="19">
        <v>18</v>
      </c>
      <c r="F379" s="45">
        <f t="shared" si="120"/>
        <v>0.56302783859868633</v>
      </c>
      <c r="G379" s="31"/>
      <c r="H379" s="45" t="e">
        <f t="shared" si="121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99"/>
        <v>#DIV/0!</v>
      </c>
      <c r="V379" s="19"/>
      <c r="W379" s="18">
        <f t="shared" si="122"/>
        <v>0</v>
      </c>
      <c r="X379" s="19"/>
      <c r="Y379" s="18">
        <f t="shared" si="123"/>
        <v>0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>
        <v>783.61399999999992</v>
      </c>
      <c r="D380" s="19">
        <v>229</v>
      </c>
      <c r="E380" s="19">
        <v>890</v>
      </c>
      <c r="F380" s="45">
        <f t="shared" si="120"/>
        <v>1.1357632712024033</v>
      </c>
      <c r="G380" s="31"/>
      <c r="H380" s="45">
        <f t="shared" si="121"/>
        <v>0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4">O380/G380*100</f>
        <v>#DIV/0!</v>
      </c>
      <c r="V380" s="19"/>
      <c r="W380" s="18">
        <f t="shared" si="122"/>
        <v>0</v>
      </c>
      <c r="X380" s="19"/>
      <c r="Y380" s="18">
        <f t="shared" si="123"/>
        <v>0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855.58399999999995</v>
      </c>
      <c r="D381" s="29">
        <f t="shared" ref="D381:E381" si="125">SUM(D373:D380)</f>
        <v>231</v>
      </c>
      <c r="E381" s="97">
        <f t="shared" si="125"/>
        <v>963.2</v>
      </c>
      <c r="F381" s="88">
        <f t="shared" si="120"/>
        <v>1.1257807532632682</v>
      </c>
      <c r="G381" s="29">
        <f>SUM(G373:G380)</f>
        <v>0</v>
      </c>
      <c r="H381" s="88">
        <f t="shared" si="121"/>
        <v>0</v>
      </c>
      <c r="I381" s="29">
        <f t="shared" ref="I381:T381" si="126">SUM(I373:I380)</f>
        <v>0</v>
      </c>
      <c r="J381" s="29">
        <f t="shared" si="126"/>
        <v>0</v>
      </c>
      <c r="K381" s="29">
        <f t="shared" si="126"/>
        <v>0</v>
      </c>
      <c r="L381" s="29">
        <f t="shared" si="126"/>
        <v>0</v>
      </c>
      <c r="M381" s="29">
        <f t="shared" si="126"/>
        <v>0</v>
      </c>
      <c r="N381" s="29">
        <f t="shared" si="126"/>
        <v>0</v>
      </c>
      <c r="O381" s="29">
        <f t="shared" si="126"/>
        <v>0</v>
      </c>
      <c r="P381" s="29">
        <f t="shared" si="126"/>
        <v>0</v>
      </c>
      <c r="Q381" s="29">
        <f t="shared" si="126"/>
        <v>0</v>
      </c>
      <c r="R381" s="29">
        <f t="shared" si="126"/>
        <v>0</v>
      </c>
      <c r="S381" s="29">
        <f t="shared" si="126"/>
        <v>0</v>
      </c>
      <c r="T381" s="29">
        <f t="shared" si="126"/>
        <v>0</v>
      </c>
      <c r="U381" s="88" t="e">
        <f t="shared" si="124"/>
        <v>#DIV/0!</v>
      </c>
      <c r="V381" s="29">
        <f>SUM(V373:V380)</f>
        <v>4</v>
      </c>
      <c r="W381" s="88">
        <f t="shared" si="122"/>
        <v>0.41528239202657802</v>
      </c>
      <c r="X381" s="29">
        <f>SUM(X373:X380)</f>
        <v>4</v>
      </c>
      <c r="Y381" s="88">
        <f t="shared" si="123"/>
        <v>0.41528239202657802</v>
      </c>
      <c r="Z381" s="29">
        <f t="shared" ref="Z381:AE381" si="127">SUM(Z373:Z380)</f>
        <v>0</v>
      </c>
      <c r="AA381" s="29">
        <f t="shared" si="127"/>
        <v>0</v>
      </c>
      <c r="AB381" s="29">
        <f t="shared" si="127"/>
        <v>0</v>
      </c>
      <c r="AC381" s="29">
        <f t="shared" si="127"/>
        <v>0</v>
      </c>
      <c r="AD381" s="29">
        <f t="shared" si="127"/>
        <v>0</v>
      </c>
      <c r="AE381" s="29">
        <f t="shared" si="127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0</v>
      </c>
      <c r="D383" s="19"/>
      <c r="E383" s="19">
        <v>0</v>
      </c>
      <c r="F383" s="45" t="e">
        <f t="shared" ref="F383:F443" si="128">E383/C383</f>
        <v>#DIV/0!</v>
      </c>
      <c r="G383" s="31"/>
      <c r="H383" s="45" t="e">
        <f t="shared" ref="H383:H422" si="129">G383/D383*100</f>
        <v>#DIV/0!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0">O383/G383*100</f>
        <v>#DIV/0!</v>
      </c>
      <c r="V383" s="19"/>
      <c r="W383" s="18" t="e">
        <f t="shared" ref="W383:W422" si="131">V383/E383*100</f>
        <v>#DIV/0!</v>
      </c>
      <c r="X383" s="19"/>
      <c r="Y383" s="18" t="e">
        <f t="shared" ref="Y383:Y422" si="132">X383/E383*100</f>
        <v>#DIV/0!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0</v>
      </c>
      <c r="D384" s="19"/>
      <c r="E384" s="19">
        <v>0</v>
      </c>
      <c r="F384" s="45" t="e">
        <f t="shared" si="128"/>
        <v>#DIV/0!</v>
      </c>
      <c r="G384" s="31"/>
      <c r="H384" s="45" t="e">
        <f t="shared" si="129"/>
        <v>#DIV/0!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0"/>
        <v>#DIV/0!</v>
      </c>
      <c r="V384" s="19"/>
      <c r="W384" s="18" t="e">
        <f t="shared" si="131"/>
        <v>#DIV/0!</v>
      </c>
      <c r="X384" s="19"/>
      <c r="Y384" s="18" t="e">
        <f t="shared" si="132"/>
        <v>#DIV/0!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0</v>
      </c>
      <c r="D385" s="19"/>
      <c r="E385" s="19">
        <v>0</v>
      </c>
      <c r="F385" s="45" t="e">
        <f t="shared" si="128"/>
        <v>#DIV/0!</v>
      </c>
      <c r="G385" s="31"/>
      <c r="H385" s="45" t="e">
        <f t="shared" si="129"/>
        <v>#DIV/0!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0"/>
        <v>#DIV/0!</v>
      </c>
      <c r="V385" s="19"/>
      <c r="W385" s="18" t="e">
        <f t="shared" si="131"/>
        <v>#DIV/0!</v>
      </c>
      <c r="X385" s="19"/>
      <c r="Y385" s="18" t="e">
        <f t="shared" si="132"/>
        <v>#DIV/0!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0</v>
      </c>
      <c r="D386" s="19"/>
      <c r="E386" s="19">
        <v>0</v>
      </c>
      <c r="F386" s="45" t="e">
        <f t="shared" si="128"/>
        <v>#DIV/0!</v>
      </c>
      <c r="G386" s="31"/>
      <c r="H386" s="45" t="e">
        <f t="shared" si="129"/>
        <v>#DIV/0!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0"/>
        <v>#DIV/0!</v>
      </c>
      <c r="V386" s="19"/>
      <c r="W386" s="18" t="e">
        <f t="shared" si="131"/>
        <v>#DIV/0!</v>
      </c>
      <c r="X386" s="19"/>
      <c r="Y386" s="18" t="e">
        <f t="shared" si="132"/>
        <v>#DIV/0!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0</v>
      </c>
      <c r="D387" s="19"/>
      <c r="E387" s="19">
        <v>0</v>
      </c>
      <c r="F387" s="45" t="e">
        <f t="shared" si="128"/>
        <v>#DIV/0!</v>
      </c>
      <c r="G387" s="31"/>
      <c r="H387" s="45" t="e">
        <f t="shared" si="129"/>
        <v>#DIV/0!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0"/>
        <v>#DIV/0!</v>
      </c>
      <c r="V387" s="19"/>
      <c r="W387" s="18" t="e">
        <f t="shared" si="131"/>
        <v>#DIV/0!</v>
      </c>
      <c r="X387" s="19"/>
      <c r="Y387" s="18" t="e">
        <f t="shared" si="132"/>
        <v>#DIV/0!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0</v>
      </c>
      <c r="D388" s="19"/>
      <c r="E388" s="19">
        <v>0</v>
      </c>
      <c r="F388" s="45" t="e">
        <f t="shared" si="128"/>
        <v>#DIV/0!</v>
      </c>
      <c r="G388" s="31"/>
      <c r="H388" s="45" t="e">
        <f t="shared" si="129"/>
        <v>#DIV/0!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0"/>
        <v>#DIV/0!</v>
      </c>
      <c r="V388" s="19"/>
      <c r="W388" s="18" t="e">
        <f t="shared" si="131"/>
        <v>#DIV/0!</v>
      </c>
      <c r="X388" s="19"/>
      <c r="Y388" s="18" t="e">
        <f t="shared" si="132"/>
        <v>#DIV/0!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0</v>
      </c>
      <c r="D389" s="19"/>
      <c r="E389" s="19">
        <v>0</v>
      </c>
      <c r="F389" s="45" t="e">
        <f t="shared" si="128"/>
        <v>#DIV/0!</v>
      </c>
      <c r="G389" s="31"/>
      <c r="H389" s="45" t="e">
        <f t="shared" si="129"/>
        <v>#DIV/0!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0"/>
        <v>#DIV/0!</v>
      </c>
      <c r="V389" s="19"/>
      <c r="W389" s="18" t="e">
        <f t="shared" si="131"/>
        <v>#DIV/0!</v>
      </c>
      <c r="X389" s="19"/>
      <c r="Y389" s="18" t="e">
        <f t="shared" si="132"/>
        <v>#DIV/0!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/>
      <c r="E390" s="19">
        <v>65</v>
      </c>
      <c r="F390" s="45">
        <f t="shared" si="128"/>
        <v>6.1124694376528128E-2</v>
      </c>
      <c r="G390" s="31"/>
      <c r="H390" s="45" t="e">
        <f t="shared" si="129"/>
        <v>#DIV/0!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0"/>
        <v>#DIV/0!</v>
      </c>
      <c r="V390" s="19">
        <v>3</v>
      </c>
      <c r="W390" s="18">
        <f t="shared" si="131"/>
        <v>4.6153846153846159</v>
      </c>
      <c r="X390" s="19">
        <v>3</v>
      </c>
      <c r="Y390" s="18">
        <f t="shared" si="132"/>
        <v>4.6153846153846159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0</v>
      </c>
      <c r="D391" s="19"/>
      <c r="E391" s="19">
        <v>0</v>
      </c>
      <c r="F391" s="45" t="e">
        <f t="shared" si="128"/>
        <v>#DIV/0!</v>
      </c>
      <c r="G391" s="31"/>
      <c r="H391" s="45" t="e">
        <f t="shared" si="129"/>
        <v>#DIV/0!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0"/>
        <v>#DIV/0!</v>
      </c>
      <c r="V391" s="19"/>
      <c r="W391" s="18" t="e">
        <f t="shared" si="131"/>
        <v>#DIV/0!</v>
      </c>
      <c r="X391" s="19"/>
      <c r="Y391" s="18" t="e">
        <f t="shared" si="132"/>
        <v>#DIV/0!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448</v>
      </c>
      <c r="D392" s="19"/>
      <c r="E392" s="27">
        <v>403.1</v>
      </c>
      <c r="F392" s="45">
        <f t="shared" si="128"/>
        <v>0.89977678571428577</v>
      </c>
      <c r="G392" s="31"/>
      <c r="H392" s="45" t="e">
        <f t="shared" si="129"/>
        <v>#DIV/0!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0"/>
        <v>#DIV/0!</v>
      </c>
      <c r="V392" s="19"/>
      <c r="W392" s="18">
        <f t="shared" si="131"/>
        <v>0</v>
      </c>
      <c r="X392" s="19"/>
      <c r="Y392" s="18">
        <f t="shared" si="132"/>
        <v>0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0</v>
      </c>
      <c r="D393" s="19"/>
      <c r="E393" s="19">
        <v>0</v>
      </c>
      <c r="F393" s="45" t="e">
        <f t="shared" si="128"/>
        <v>#DIV/0!</v>
      </c>
      <c r="G393" s="31"/>
      <c r="H393" s="45" t="e">
        <f t="shared" si="129"/>
        <v>#DIV/0!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0"/>
        <v>#DIV/0!</v>
      </c>
      <c r="V393" s="19"/>
      <c r="W393" s="18" t="e">
        <f t="shared" si="131"/>
        <v>#DIV/0!</v>
      </c>
      <c r="X393" s="19"/>
      <c r="Y393" s="18" t="e">
        <f t="shared" si="132"/>
        <v>#DIV/0!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0</v>
      </c>
      <c r="D394" s="19"/>
      <c r="E394" s="19">
        <v>0</v>
      </c>
      <c r="F394" s="45" t="e">
        <f t="shared" si="128"/>
        <v>#DIV/0!</v>
      </c>
      <c r="G394" s="31"/>
      <c r="H394" s="45" t="e">
        <f t="shared" si="129"/>
        <v>#DIV/0!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0"/>
        <v>#DIV/0!</v>
      </c>
      <c r="V394" s="19"/>
      <c r="W394" s="18" t="e">
        <f t="shared" si="131"/>
        <v>#DIV/0!</v>
      </c>
      <c r="X394" s="19"/>
      <c r="Y394" s="18" t="e">
        <f t="shared" si="132"/>
        <v>#DIV/0!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0</v>
      </c>
      <c r="D395" s="19"/>
      <c r="E395" s="19">
        <v>0</v>
      </c>
      <c r="F395" s="45" t="e">
        <f t="shared" si="128"/>
        <v>#DIV/0!</v>
      </c>
      <c r="G395" s="31"/>
      <c r="H395" s="45" t="e">
        <f t="shared" si="129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0"/>
        <v>#DIV/0!</v>
      </c>
      <c r="V395" s="19"/>
      <c r="W395" s="18" t="e">
        <f t="shared" si="131"/>
        <v>#DIV/0!</v>
      </c>
      <c r="X395" s="19"/>
      <c r="Y395" s="18" t="e">
        <f t="shared" si="132"/>
        <v>#DIV/0!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0</v>
      </c>
      <c r="D396" s="19"/>
      <c r="E396" s="19">
        <v>0</v>
      </c>
      <c r="F396" s="45" t="e">
        <f t="shared" si="128"/>
        <v>#DIV/0!</v>
      </c>
      <c r="G396" s="31"/>
      <c r="H396" s="45" t="e">
        <f t="shared" si="129"/>
        <v>#DIV/0!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0"/>
        <v>#DIV/0!</v>
      </c>
      <c r="V396" s="19"/>
      <c r="W396" s="18" t="e">
        <f t="shared" si="131"/>
        <v>#DIV/0!</v>
      </c>
      <c r="X396" s="19"/>
      <c r="Y396" s="18" t="e">
        <f t="shared" si="132"/>
        <v>#DIV/0!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0</v>
      </c>
      <c r="D397" s="19"/>
      <c r="E397" s="19">
        <v>0</v>
      </c>
      <c r="F397" s="45" t="e">
        <f t="shared" si="128"/>
        <v>#DIV/0!</v>
      </c>
      <c r="G397" s="31"/>
      <c r="H397" s="45" t="e">
        <f t="shared" si="129"/>
        <v>#DIV/0!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0"/>
        <v>#DIV/0!</v>
      </c>
      <c r="V397" s="19"/>
      <c r="W397" s="18" t="e">
        <f t="shared" si="131"/>
        <v>#DIV/0!</v>
      </c>
      <c r="X397" s="19"/>
      <c r="Y397" s="18" t="e">
        <f t="shared" si="132"/>
        <v>#DIV/0!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/>
      <c r="E398" s="19">
        <v>144</v>
      </c>
      <c r="F398" s="45">
        <f t="shared" si="128"/>
        <v>0.51024023811211106</v>
      </c>
      <c r="G398" s="31"/>
      <c r="H398" s="45" t="e">
        <f t="shared" si="129"/>
        <v>#DIV/0!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0"/>
        <v>#DIV/0!</v>
      </c>
      <c r="V398" s="19"/>
      <c r="W398" s="18">
        <f t="shared" si="131"/>
        <v>0</v>
      </c>
      <c r="X398" s="19"/>
      <c r="Y398" s="18">
        <f t="shared" si="132"/>
        <v>0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0</v>
      </c>
      <c r="D399" s="19"/>
      <c r="E399" s="19">
        <v>0</v>
      </c>
      <c r="F399" s="45" t="e">
        <f t="shared" si="128"/>
        <v>#DIV/0!</v>
      </c>
      <c r="G399" s="31"/>
      <c r="H399" s="45" t="e">
        <f t="shared" si="129"/>
        <v>#DIV/0!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0"/>
        <v>#DIV/0!</v>
      </c>
      <c r="V399" s="19"/>
      <c r="W399" s="18" t="e">
        <f t="shared" si="131"/>
        <v>#DIV/0!</v>
      </c>
      <c r="X399" s="19"/>
      <c r="Y399" s="18" t="e">
        <f t="shared" si="132"/>
        <v>#DIV/0!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148.29999999999998</v>
      </c>
      <c r="D400" s="19">
        <v>30</v>
      </c>
      <c r="E400" s="19">
        <v>40</v>
      </c>
      <c r="F400" s="45">
        <f t="shared" si="128"/>
        <v>0.26972353337828731</v>
      </c>
      <c r="G400" s="31"/>
      <c r="H400" s="45">
        <f t="shared" si="129"/>
        <v>0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0"/>
        <v>#DIV/0!</v>
      </c>
      <c r="V400" s="19">
        <v>2</v>
      </c>
      <c r="W400" s="18">
        <f t="shared" si="131"/>
        <v>5</v>
      </c>
      <c r="X400" s="19">
        <v>2</v>
      </c>
      <c r="Y400" s="18">
        <f t="shared" si="132"/>
        <v>5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0</v>
      </c>
      <c r="D401" s="19"/>
      <c r="E401" s="19">
        <v>0</v>
      </c>
      <c r="F401" s="45" t="e">
        <f t="shared" si="128"/>
        <v>#DIV/0!</v>
      </c>
      <c r="G401" s="31"/>
      <c r="H401" s="45" t="e">
        <f t="shared" si="129"/>
        <v>#DIV/0!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0"/>
        <v>#DIV/0!</v>
      </c>
      <c r="V401" s="19"/>
      <c r="W401" s="18" t="e">
        <f t="shared" si="131"/>
        <v>#DIV/0!</v>
      </c>
      <c r="X401" s="19"/>
      <c r="Y401" s="18" t="e">
        <f t="shared" si="132"/>
        <v>#DIV/0!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0</v>
      </c>
      <c r="D402" s="19"/>
      <c r="E402" s="19">
        <v>0</v>
      </c>
      <c r="F402" s="45" t="e">
        <f t="shared" si="128"/>
        <v>#DIV/0!</v>
      </c>
      <c r="G402" s="31"/>
      <c r="H402" s="45" t="e">
        <f t="shared" si="129"/>
        <v>#DIV/0!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0"/>
        <v>#DIV/0!</v>
      </c>
      <c r="V402" s="19"/>
      <c r="W402" s="18" t="e">
        <f t="shared" si="131"/>
        <v>#DIV/0!</v>
      </c>
      <c r="X402" s="19"/>
      <c r="Y402" s="18" t="e">
        <f t="shared" si="132"/>
        <v>#DIV/0!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73.300000000000011</v>
      </c>
      <c r="D403" s="19"/>
      <c r="E403" s="19">
        <v>2</v>
      </c>
      <c r="F403" s="45">
        <f t="shared" si="128"/>
        <v>2.7285129604365615E-2</v>
      </c>
      <c r="G403" s="31"/>
      <c r="H403" s="45" t="e">
        <f t="shared" si="129"/>
        <v>#DIV/0!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0"/>
        <v>#DIV/0!</v>
      </c>
      <c r="V403" s="19"/>
      <c r="W403" s="18">
        <f t="shared" si="131"/>
        <v>0</v>
      </c>
      <c r="X403" s="19"/>
      <c r="Y403" s="18">
        <f t="shared" si="132"/>
        <v>0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0</v>
      </c>
      <c r="D404" s="19"/>
      <c r="E404" s="19">
        <v>0</v>
      </c>
      <c r="F404" s="45" t="e">
        <f t="shared" si="128"/>
        <v>#DIV/0!</v>
      </c>
      <c r="G404" s="31"/>
      <c r="H404" s="45" t="e">
        <f t="shared" si="129"/>
        <v>#DIV/0!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0"/>
        <v>#DIV/0!</v>
      </c>
      <c r="V404" s="19"/>
      <c r="W404" s="18" t="e">
        <f t="shared" si="131"/>
        <v>#DIV/0!</v>
      </c>
      <c r="X404" s="19"/>
      <c r="Y404" s="18" t="e">
        <f t="shared" si="132"/>
        <v>#DIV/0!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0</v>
      </c>
      <c r="D405" s="19"/>
      <c r="E405" s="19">
        <v>0</v>
      </c>
      <c r="F405" s="45" t="e">
        <f t="shared" si="128"/>
        <v>#DIV/0!</v>
      </c>
      <c r="G405" s="31"/>
      <c r="H405" s="45" t="e">
        <f t="shared" si="129"/>
        <v>#DIV/0!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0"/>
        <v>#DIV/0!</v>
      </c>
      <c r="V405" s="19"/>
      <c r="W405" s="18" t="e">
        <f t="shared" si="131"/>
        <v>#DIV/0!</v>
      </c>
      <c r="X405" s="19"/>
      <c r="Y405" s="18" t="e">
        <f t="shared" si="132"/>
        <v>#DIV/0!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/>
      <c r="E406" s="19">
        <v>0</v>
      </c>
      <c r="F406" s="45" t="e">
        <f t="shared" si="128"/>
        <v>#DIV/0!</v>
      </c>
      <c r="G406" s="31"/>
      <c r="H406" s="45" t="e">
        <f t="shared" si="129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0"/>
        <v>#DIV/0!</v>
      </c>
      <c r="V406" s="19"/>
      <c r="W406" s="18" t="e">
        <f t="shared" si="131"/>
        <v>#DIV/0!</v>
      </c>
      <c r="X406" s="19"/>
      <c r="Y406" s="18" t="e">
        <f t="shared" si="132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0</v>
      </c>
      <c r="D407" s="19"/>
      <c r="E407" s="19">
        <v>0</v>
      </c>
      <c r="F407" s="45" t="e">
        <f t="shared" si="128"/>
        <v>#DIV/0!</v>
      </c>
      <c r="G407" s="31"/>
      <c r="H407" s="45" t="e">
        <f t="shared" si="129"/>
        <v>#DIV/0!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0"/>
        <v>#DIV/0!</v>
      </c>
      <c r="V407" s="19"/>
      <c r="W407" s="18" t="e">
        <f t="shared" si="131"/>
        <v>#DIV/0!</v>
      </c>
      <c r="X407" s="19"/>
      <c r="Y407" s="18" t="e">
        <f t="shared" si="132"/>
        <v>#DIV/0!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0</v>
      </c>
      <c r="D408" s="19"/>
      <c r="E408" s="19">
        <v>0</v>
      </c>
      <c r="F408" s="45" t="e">
        <f t="shared" si="128"/>
        <v>#DIV/0!</v>
      </c>
      <c r="G408" s="31"/>
      <c r="H408" s="45" t="e">
        <f t="shared" si="129"/>
        <v>#DIV/0!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0"/>
        <v>#DIV/0!</v>
      </c>
      <c r="V408" s="19"/>
      <c r="W408" s="18" t="e">
        <f t="shared" si="131"/>
        <v>#DIV/0!</v>
      </c>
      <c r="X408" s="19"/>
      <c r="Y408" s="18" t="e">
        <f t="shared" si="132"/>
        <v>#DIV/0!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0</v>
      </c>
      <c r="D409" s="19"/>
      <c r="E409" s="19">
        <v>0</v>
      </c>
      <c r="F409" s="45" t="e">
        <f t="shared" si="128"/>
        <v>#DIV/0!</v>
      </c>
      <c r="G409" s="31"/>
      <c r="H409" s="45" t="e">
        <f t="shared" si="129"/>
        <v>#DIV/0!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0"/>
        <v>#DIV/0!</v>
      </c>
      <c r="V409" s="19"/>
      <c r="W409" s="18" t="e">
        <f t="shared" si="131"/>
        <v>#DIV/0!</v>
      </c>
      <c r="X409" s="19"/>
      <c r="Y409" s="18" t="e">
        <f t="shared" si="132"/>
        <v>#DIV/0!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/>
      <c r="E410" s="19">
        <v>0</v>
      </c>
      <c r="F410" s="45" t="e">
        <f t="shared" si="128"/>
        <v>#DIV/0!</v>
      </c>
      <c r="G410" s="31"/>
      <c r="H410" s="45" t="e">
        <f t="shared" si="129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0"/>
        <v>#DIV/0!</v>
      </c>
      <c r="V410" s="19"/>
      <c r="W410" s="18" t="e">
        <f t="shared" si="131"/>
        <v>#DIV/0!</v>
      </c>
      <c r="X410" s="19"/>
      <c r="Y410" s="18" t="e">
        <f t="shared" si="132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366.22700000000003</v>
      </c>
      <c r="D411" s="19">
        <v>9</v>
      </c>
      <c r="E411" s="19">
        <v>254</v>
      </c>
      <c r="F411" s="45">
        <f t="shared" si="128"/>
        <v>0.69355891291466765</v>
      </c>
      <c r="G411" s="31"/>
      <c r="H411" s="45">
        <f t="shared" si="129"/>
        <v>0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0"/>
        <v>#DIV/0!</v>
      </c>
      <c r="V411" s="19">
        <v>38</v>
      </c>
      <c r="W411" s="18">
        <f t="shared" si="131"/>
        <v>14.960629921259844</v>
      </c>
      <c r="X411" s="19">
        <v>4</v>
      </c>
      <c r="Y411" s="18">
        <f t="shared" si="132"/>
        <v>1.5748031496062991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0</v>
      </c>
      <c r="D412" s="19"/>
      <c r="E412" s="19">
        <v>0</v>
      </c>
      <c r="F412" s="45" t="e">
        <f t="shared" si="128"/>
        <v>#DIV/0!</v>
      </c>
      <c r="G412" s="31"/>
      <c r="H412" s="45" t="e">
        <f t="shared" si="129"/>
        <v>#DIV/0!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0"/>
        <v>#DIV/0!</v>
      </c>
      <c r="V412" s="19"/>
      <c r="W412" s="18" t="e">
        <f t="shared" si="131"/>
        <v>#DIV/0!</v>
      </c>
      <c r="X412" s="19"/>
      <c r="Y412" s="18" t="e">
        <f t="shared" si="132"/>
        <v>#DIV/0!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0</v>
      </c>
      <c r="D413" s="19"/>
      <c r="E413" s="19">
        <v>0</v>
      </c>
      <c r="F413" s="45" t="e">
        <f t="shared" si="128"/>
        <v>#DIV/0!</v>
      </c>
      <c r="G413" s="31"/>
      <c r="H413" s="45" t="e">
        <f t="shared" si="129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0"/>
        <v>#DIV/0!</v>
      </c>
      <c r="V413" s="19"/>
      <c r="W413" s="18" t="e">
        <f t="shared" si="131"/>
        <v>#DIV/0!</v>
      </c>
      <c r="X413" s="19"/>
      <c r="Y413" s="18" t="e">
        <f t="shared" si="132"/>
        <v>#DIV/0!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>
        <v>0</v>
      </c>
      <c r="F414" s="45" t="e">
        <f t="shared" si="128"/>
        <v>#DIV/0!</v>
      </c>
      <c r="G414" s="31"/>
      <c r="H414" s="45" t="e">
        <f t="shared" si="129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0"/>
        <v>#DIV/0!</v>
      </c>
      <c r="V414" s="19"/>
      <c r="W414" s="18" t="e">
        <f t="shared" si="131"/>
        <v>#DIV/0!</v>
      </c>
      <c r="X414" s="19"/>
      <c r="Y414" s="18" t="e">
        <f t="shared" si="132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>
        <v>0</v>
      </c>
      <c r="F415" s="45" t="e">
        <f t="shared" si="128"/>
        <v>#DIV/0!</v>
      </c>
      <c r="G415" s="31"/>
      <c r="H415" s="45" t="e">
        <f t="shared" si="129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0"/>
        <v>#DIV/0!</v>
      </c>
      <c r="V415" s="19"/>
      <c r="W415" s="18" t="e">
        <f t="shared" si="131"/>
        <v>#DIV/0!</v>
      </c>
      <c r="X415" s="19"/>
      <c r="Y415" s="18" t="e">
        <f t="shared" si="132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0</v>
      </c>
      <c r="D416" s="19"/>
      <c r="E416" s="19">
        <v>0</v>
      </c>
      <c r="F416" s="45" t="e">
        <f t="shared" si="128"/>
        <v>#DIV/0!</v>
      </c>
      <c r="G416" s="31"/>
      <c r="H416" s="45" t="e">
        <f t="shared" si="129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0"/>
        <v>#DIV/0!</v>
      </c>
      <c r="V416" s="19"/>
      <c r="W416" s="18" t="e">
        <f t="shared" si="131"/>
        <v>#DIV/0!</v>
      </c>
      <c r="X416" s="19"/>
      <c r="Y416" s="18" t="e">
        <f t="shared" si="132"/>
        <v>#DIV/0!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0</v>
      </c>
      <c r="D417" s="19"/>
      <c r="E417" s="19">
        <v>0</v>
      </c>
      <c r="F417" s="45" t="e">
        <f t="shared" si="128"/>
        <v>#DIV/0!</v>
      </c>
      <c r="G417" s="31"/>
      <c r="H417" s="45" t="e">
        <f t="shared" si="129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0"/>
        <v>#DIV/0!</v>
      </c>
      <c r="V417" s="19"/>
      <c r="W417" s="18" t="e">
        <f t="shared" si="131"/>
        <v>#DIV/0!</v>
      </c>
      <c r="X417" s="19"/>
      <c r="Y417" s="18" t="e">
        <f t="shared" si="132"/>
        <v>#DIV/0!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0</v>
      </c>
      <c r="D418" s="19"/>
      <c r="E418" s="19">
        <v>0</v>
      </c>
      <c r="F418" s="45" t="e">
        <f t="shared" si="128"/>
        <v>#DIV/0!</v>
      </c>
      <c r="G418" s="31"/>
      <c r="H418" s="45" t="e">
        <f t="shared" si="129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0"/>
        <v>#DIV/0!</v>
      </c>
      <c r="V418" s="19"/>
      <c r="W418" s="18" t="e">
        <f t="shared" si="131"/>
        <v>#DIV/0!</v>
      </c>
      <c r="X418" s="19"/>
      <c r="Y418" s="18" t="e">
        <f t="shared" si="132"/>
        <v>#DIV/0!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0</v>
      </c>
      <c r="D419" s="19"/>
      <c r="E419" s="19">
        <v>0</v>
      </c>
      <c r="F419" s="45" t="e">
        <f t="shared" si="128"/>
        <v>#DIV/0!</v>
      </c>
      <c r="G419" s="31"/>
      <c r="H419" s="45" t="e">
        <f t="shared" si="129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0"/>
        <v>#DIV/0!</v>
      </c>
      <c r="V419" s="19"/>
      <c r="W419" s="18" t="e">
        <f t="shared" si="131"/>
        <v>#DIV/0!</v>
      </c>
      <c r="X419" s="19"/>
      <c r="Y419" s="18" t="e">
        <f t="shared" si="132"/>
        <v>#DIV/0!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0</v>
      </c>
      <c r="D420" s="19"/>
      <c r="E420" s="19">
        <v>0</v>
      </c>
      <c r="F420" s="45" t="e">
        <f t="shared" si="128"/>
        <v>#DIV/0!</v>
      </c>
      <c r="G420" s="31"/>
      <c r="H420" s="45" t="e">
        <f t="shared" si="129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0"/>
        <v>#DIV/0!</v>
      </c>
      <c r="V420" s="19"/>
      <c r="W420" s="18" t="e">
        <f t="shared" si="131"/>
        <v>#DIV/0!</v>
      </c>
      <c r="X420" s="19"/>
      <c r="Y420" s="18" t="e">
        <f t="shared" si="132"/>
        <v>#DIV/0!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0</v>
      </c>
      <c r="D421" s="19"/>
      <c r="E421" s="19">
        <v>0</v>
      </c>
      <c r="F421" s="45" t="e">
        <f t="shared" si="128"/>
        <v>#DIV/0!</v>
      </c>
      <c r="G421" s="31"/>
      <c r="H421" s="45" t="e">
        <f t="shared" si="129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0"/>
        <v>#DIV/0!</v>
      </c>
      <c r="V421" s="19"/>
      <c r="W421" s="18" t="e">
        <f t="shared" si="131"/>
        <v>#DIV/0!</v>
      </c>
      <c r="X421" s="19"/>
      <c r="Y421" s="18" t="e">
        <f t="shared" si="132"/>
        <v>#DIV/0!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0</v>
      </c>
      <c r="D422" s="19"/>
      <c r="E422" s="19">
        <v>0</v>
      </c>
      <c r="F422" s="45" t="e">
        <f t="shared" si="128"/>
        <v>#DIV/0!</v>
      </c>
      <c r="G422" s="31"/>
      <c r="H422" s="45" t="e">
        <f t="shared" si="129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0"/>
        <v>#DIV/0!</v>
      </c>
      <c r="V422" s="19"/>
      <c r="W422" s="18" t="e">
        <f t="shared" si="131"/>
        <v>#DIV/0!</v>
      </c>
      <c r="X422" s="19"/>
      <c r="Y422" s="18" t="e">
        <f t="shared" si="132"/>
        <v>#DIV/0!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2381.4469999999997</v>
      </c>
      <c r="D423" s="29">
        <f t="shared" ref="D423:E423" si="133">SUM(D383:D422)</f>
        <v>39</v>
      </c>
      <c r="E423" s="97">
        <f t="shared" si="133"/>
        <v>908.1</v>
      </c>
      <c r="F423" s="46">
        <f>E423/C423</f>
        <v>0.38132278400485092</v>
      </c>
      <c r="G423" s="29">
        <f>SUM(G383:G422)</f>
        <v>0</v>
      </c>
      <c r="H423" s="46">
        <f>G423/D423*100</f>
        <v>0</v>
      </c>
      <c r="I423" s="29">
        <f t="shared" ref="I423:T423" si="134">SUM(I383:I422)</f>
        <v>0</v>
      </c>
      <c r="J423" s="29">
        <f t="shared" si="134"/>
        <v>0</v>
      </c>
      <c r="K423" s="29">
        <f t="shared" si="134"/>
        <v>0</v>
      </c>
      <c r="L423" s="29">
        <f t="shared" si="134"/>
        <v>0</v>
      </c>
      <c r="M423" s="29">
        <f t="shared" si="134"/>
        <v>0</v>
      </c>
      <c r="N423" s="29">
        <f t="shared" si="134"/>
        <v>0</v>
      </c>
      <c r="O423" s="29">
        <f t="shared" si="134"/>
        <v>0</v>
      </c>
      <c r="P423" s="29">
        <f t="shared" si="134"/>
        <v>0</v>
      </c>
      <c r="Q423" s="29">
        <f t="shared" si="134"/>
        <v>0</v>
      </c>
      <c r="R423" s="29">
        <f t="shared" si="134"/>
        <v>0</v>
      </c>
      <c r="S423" s="29">
        <f t="shared" si="134"/>
        <v>0</v>
      </c>
      <c r="T423" s="29">
        <f t="shared" si="134"/>
        <v>0</v>
      </c>
      <c r="U423" s="47" t="e">
        <f>O423/G423*100</f>
        <v>#DIV/0!</v>
      </c>
      <c r="V423" s="29">
        <f>SUM(V383:V422)</f>
        <v>43</v>
      </c>
      <c r="W423" s="88">
        <f>V423/E423*100</f>
        <v>4.735161325845171</v>
      </c>
      <c r="X423" s="29">
        <f>SUM(X383:X422)</f>
        <v>9</v>
      </c>
      <c r="Y423" s="88">
        <f>X423/E423*100</f>
        <v>0.99108027750247762</v>
      </c>
      <c r="Z423" s="29">
        <f t="shared" ref="Z423:AE423" si="135">SUM(Z383:Z422)</f>
        <v>0</v>
      </c>
      <c r="AA423" s="29">
        <f t="shared" si="135"/>
        <v>0</v>
      </c>
      <c r="AB423" s="29">
        <f t="shared" si="135"/>
        <v>0</v>
      </c>
      <c r="AC423" s="29">
        <f t="shared" si="135"/>
        <v>0</v>
      </c>
      <c r="AD423" s="29">
        <f t="shared" si="135"/>
        <v>0</v>
      </c>
      <c r="AE423" s="29">
        <f t="shared" si="135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29"/>
      <c r="D425" s="29"/>
      <c r="E425" s="29"/>
      <c r="F425" s="45" t="e">
        <f t="shared" si="128"/>
        <v>#DIV/0!</v>
      </c>
      <c r="G425" s="29"/>
      <c r="H425" s="45" t="e">
        <f t="shared" ref="H425:H432" si="136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7">O425/G425*100</f>
        <v>#DIV/0!</v>
      </c>
      <c r="V425" s="29"/>
      <c r="W425" s="18" t="e">
        <f t="shared" ref="W425:W432" si="138">V425/E425*100</f>
        <v>#DIV/0!</v>
      </c>
      <c r="X425" s="29"/>
      <c r="Y425" s="18" t="e">
        <f t="shared" ref="Y425:Y443" si="13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29"/>
      <c r="D426" s="29"/>
      <c r="E426" s="29"/>
      <c r="F426" s="45" t="e">
        <f t="shared" si="128"/>
        <v>#DIV/0!</v>
      </c>
      <c r="G426" s="29"/>
      <c r="H426" s="45" t="e">
        <f t="shared" si="136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7"/>
        <v>#DIV/0!</v>
      </c>
      <c r="V426" s="29"/>
      <c r="W426" s="18" t="e">
        <f t="shared" si="138"/>
        <v>#DIV/0!</v>
      </c>
      <c r="X426" s="29"/>
      <c r="Y426" s="18" t="e">
        <f t="shared" si="13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29"/>
      <c r="D427" s="29"/>
      <c r="E427" s="29"/>
      <c r="F427" s="45" t="e">
        <f t="shared" si="128"/>
        <v>#DIV/0!</v>
      </c>
      <c r="G427" s="29"/>
      <c r="H427" s="45" t="e">
        <f t="shared" si="136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7"/>
        <v>#DIV/0!</v>
      </c>
      <c r="V427" s="29"/>
      <c r="W427" s="18" t="e">
        <f t="shared" si="138"/>
        <v>#DIV/0!</v>
      </c>
      <c r="X427" s="29"/>
      <c r="Y427" s="18" t="e">
        <f t="shared" si="139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29"/>
      <c r="D428" s="29"/>
      <c r="E428" s="29"/>
      <c r="F428" s="45" t="e">
        <f t="shared" si="128"/>
        <v>#DIV/0!</v>
      </c>
      <c r="G428" s="29"/>
      <c r="H428" s="45" t="e">
        <f t="shared" si="136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7"/>
        <v>#DIV/0!</v>
      </c>
      <c r="V428" s="29"/>
      <c r="W428" s="18" t="e">
        <f t="shared" si="138"/>
        <v>#DIV/0!</v>
      </c>
      <c r="X428" s="29"/>
      <c r="Y428" s="18" t="e">
        <f t="shared" si="13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29"/>
      <c r="D429" s="29"/>
      <c r="E429" s="29"/>
      <c r="F429" s="45" t="e">
        <f t="shared" si="128"/>
        <v>#DIV/0!</v>
      </c>
      <c r="G429" s="29"/>
      <c r="H429" s="45" t="e">
        <f t="shared" si="136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7"/>
        <v>#DIV/0!</v>
      </c>
      <c r="V429" s="29"/>
      <c r="W429" s="18" t="e">
        <f t="shared" si="138"/>
        <v>#DIV/0!</v>
      </c>
      <c r="X429" s="29"/>
      <c r="Y429" s="18" t="e">
        <f t="shared" si="139"/>
        <v>#DIV/0!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29"/>
      <c r="D430" s="29"/>
      <c r="E430" s="29"/>
      <c r="F430" s="45" t="e">
        <f t="shared" si="128"/>
        <v>#DIV/0!</v>
      </c>
      <c r="G430" s="29"/>
      <c r="H430" s="45" t="e">
        <f t="shared" si="136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7"/>
        <v>#DIV/0!</v>
      </c>
      <c r="V430" s="29"/>
      <c r="W430" s="18" t="e">
        <f t="shared" si="138"/>
        <v>#DIV/0!</v>
      </c>
      <c r="X430" s="29"/>
      <c r="Y430" s="18" t="e">
        <f t="shared" si="139"/>
        <v>#DIV/0!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29"/>
      <c r="D431" s="29"/>
      <c r="E431" s="29"/>
      <c r="F431" s="45" t="e">
        <f t="shared" si="128"/>
        <v>#DIV/0!</v>
      </c>
      <c r="G431" s="29"/>
      <c r="H431" s="45" t="e">
        <f t="shared" si="136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7"/>
        <v>#DIV/0!</v>
      </c>
      <c r="V431" s="29"/>
      <c r="W431" s="18" t="e">
        <f t="shared" si="138"/>
        <v>#DIV/0!</v>
      </c>
      <c r="X431" s="29"/>
      <c r="Y431" s="18" t="e">
        <f t="shared" si="139"/>
        <v>#DIV/0!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0</v>
      </c>
      <c r="D432" s="29">
        <f t="shared" ref="D432:E432" si="140">SUM(D425:D431)</f>
        <v>0</v>
      </c>
      <c r="E432" s="29">
        <f t="shared" si="140"/>
        <v>0</v>
      </c>
      <c r="F432" s="45" t="e">
        <f t="shared" si="128"/>
        <v>#DIV/0!</v>
      </c>
      <c r="G432" s="29">
        <f>SUM(G425:G431)</f>
        <v>0</v>
      </c>
      <c r="H432" s="45" t="e">
        <f t="shared" si="136"/>
        <v>#DIV/0!</v>
      </c>
      <c r="I432" s="29">
        <f t="shared" ref="I432:T432" si="141">SUM(I425:I431)</f>
        <v>0</v>
      </c>
      <c r="J432" s="29">
        <f t="shared" si="141"/>
        <v>0</v>
      </c>
      <c r="K432" s="29">
        <f t="shared" si="141"/>
        <v>0</v>
      </c>
      <c r="L432" s="29">
        <f t="shared" si="141"/>
        <v>0</v>
      </c>
      <c r="M432" s="29">
        <f t="shared" si="141"/>
        <v>0</v>
      </c>
      <c r="N432" s="29">
        <f t="shared" si="141"/>
        <v>0</v>
      </c>
      <c r="O432" s="29">
        <f t="shared" si="141"/>
        <v>0</v>
      </c>
      <c r="P432" s="29">
        <f t="shared" si="141"/>
        <v>0</v>
      </c>
      <c r="Q432" s="29">
        <f t="shared" si="141"/>
        <v>0</v>
      </c>
      <c r="R432" s="29">
        <f t="shared" si="141"/>
        <v>0</v>
      </c>
      <c r="S432" s="29">
        <f t="shared" si="141"/>
        <v>0</v>
      </c>
      <c r="T432" s="29">
        <f t="shared" si="141"/>
        <v>0</v>
      </c>
      <c r="U432" s="54" t="e">
        <f t="shared" si="137"/>
        <v>#DIV/0!</v>
      </c>
      <c r="V432" s="29">
        <f>SUM(V425:V431)</f>
        <v>0</v>
      </c>
      <c r="W432" s="18" t="e">
        <f t="shared" si="138"/>
        <v>#DIV/0!</v>
      </c>
      <c r="X432" s="29">
        <f>SUM(X425:X431)</f>
        <v>0</v>
      </c>
      <c r="Y432" s="18" t="e">
        <f t="shared" si="139"/>
        <v>#DIV/0!</v>
      </c>
      <c r="Z432" s="29">
        <f t="shared" ref="Z432:AE432" si="142">SUM(Z425:Z431)</f>
        <v>0</v>
      </c>
      <c r="AA432" s="29">
        <f t="shared" si="142"/>
        <v>0</v>
      </c>
      <c r="AB432" s="29">
        <f t="shared" si="142"/>
        <v>0</v>
      </c>
      <c r="AC432" s="29">
        <f t="shared" si="142"/>
        <v>0</v>
      </c>
      <c r="AD432" s="29">
        <f t="shared" si="142"/>
        <v>0</v>
      </c>
      <c r="AE432" s="29">
        <f t="shared" si="14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29"/>
      <c r="D434" s="29"/>
      <c r="E434" s="29"/>
      <c r="F434" s="45" t="e">
        <f t="shared" si="128"/>
        <v>#DIV/0!</v>
      </c>
      <c r="G434" s="29"/>
      <c r="H434" s="45" t="e">
        <f t="shared" ref="H434:H443" si="14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4">O434/G434*100</f>
        <v>#DIV/0!</v>
      </c>
      <c r="V434" s="29"/>
      <c r="W434" s="18" t="e">
        <f t="shared" ref="W434:W443" si="145">V434/E434*100</f>
        <v>#DIV/0!</v>
      </c>
      <c r="X434" s="29"/>
      <c r="Y434" s="18" t="e">
        <f t="shared" si="139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29"/>
      <c r="D435" s="29"/>
      <c r="E435" s="29"/>
      <c r="F435" s="45" t="e">
        <f t="shared" si="128"/>
        <v>#DIV/0!</v>
      </c>
      <c r="G435" s="29"/>
      <c r="H435" s="45" t="e">
        <f t="shared" si="14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4"/>
        <v>#DIV/0!</v>
      </c>
      <c r="V435" s="29"/>
      <c r="W435" s="18" t="e">
        <f t="shared" si="145"/>
        <v>#DIV/0!</v>
      </c>
      <c r="X435" s="29"/>
      <c r="Y435" s="18" t="e">
        <f t="shared" si="13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29"/>
      <c r="D436" s="29"/>
      <c r="E436" s="29"/>
      <c r="F436" s="45" t="e">
        <f t="shared" si="128"/>
        <v>#DIV/0!</v>
      </c>
      <c r="G436" s="29"/>
      <c r="H436" s="45" t="e">
        <f t="shared" si="143"/>
        <v>#DIV/0!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4"/>
        <v>#DIV/0!</v>
      </c>
      <c r="V436" s="29"/>
      <c r="W436" s="18" t="e">
        <f t="shared" si="145"/>
        <v>#DIV/0!</v>
      </c>
      <c r="X436" s="29"/>
      <c r="Y436" s="18" t="e">
        <f t="shared" si="139"/>
        <v>#DIV/0!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29"/>
      <c r="D437" s="29"/>
      <c r="E437" s="29"/>
      <c r="F437" s="45" t="e">
        <f t="shared" si="128"/>
        <v>#DIV/0!</v>
      </c>
      <c r="G437" s="29"/>
      <c r="H437" s="45" t="e">
        <f t="shared" si="143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4"/>
        <v>#DIV/0!</v>
      </c>
      <c r="V437" s="29"/>
      <c r="W437" s="18" t="e">
        <f t="shared" si="145"/>
        <v>#DIV/0!</v>
      </c>
      <c r="X437" s="29"/>
      <c r="Y437" s="18" t="e">
        <f t="shared" si="139"/>
        <v>#DIV/0!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29"/>
      <c r="D438" s="29"/>
      <c r="E438" s="29"/>
      <c r="F438" s="45" t="e">
        <f t="shared" si="128"/>
        <v>#DIV/0!</v>
      </c>
      <c r="G438" s="29"/>
      <c r="H438" s="45" t="e">
        <f t="shared" si="143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4"/>
        <v>#DIV/0!</v>
      </c>
      <c r="V438" s="29"/>
      <c r="W438" s="18" t="e">
        <f t="shared" si="145"/>
        <v>#DIV/0!</v>
      </c>
      <c r="X438" s="29"/>
      <c r="Y438" s="18" t="e">
        <f t="shared" si="139"/>
        <v>#DIV/0!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29"/>
      <c r="D439" s="29"/>
      <c r="E439" s="29"/>
      <c r="F439" s="45" t="e">
        <f t="shared" si="128"/>
        <v>#DIV/0!</v>
      </c>
      <c r="G439" s="29"/>
      <c r="H439" s="45" t="e">
        <f t="shared" si="143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4"/>
        <v>#DIV/0!</v>
      </c>
      <c r="V439" s="29"/>
      <c r="W439" s="18" t="e">
        <f t="shared" si="145"/>
        <v>#DIV/0!</v>
      </c>
      <c r="X439" s="29"/>
      <c r="Y439" s="18" t="e">
        <f t="shared" si="139"/>
        <v>#DIV/0!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29"/>
      <c r="D440" s="29"/>
      <c r="E440" s="29"/>
      <c r="F440" s="45" t="e">
        <f t="shared" si="128"/>
        <v>#DIV/0!</v>
      </c>
      <c r="G440" s="29"/>
      <c r="H440" s="45" t="e">
        <f t="shared" si="143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4"/>
        <v>#DIV/0!</v>
      </c>
      <c r="V440" s="29"/>
      <c r="W440" s="18" t="e">
        <f t="shared" si="145"/>
        <v>#DIV/0!</v>
      </c>
      <c r="X440" s="29"/>
      <c r="Y440" s="18" t="e">
        <f t="shared" si="139"/>
        <v>#DIV/0!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29"/>
      <c r="D441" s="29"/>
      <c r="E441" s="29"/>
      <c r="F441" s="45" t="e">
        <f t="shared" si="128"/>
        <v>#DIV/0!</v>
      </c>
      <c r="G441" s="29"/>
      <c r="H441" s="45" t="e">
        <f t="shared" si="143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4"/>
        <v>#DIV/0!</v>
      </c>
      <c r="V441" s="29"/>
      <c r="W441" s="18" t="e">
        <f t="shared" si="145"/>
        <v>#DIV/0!</v>
      </c>
      <c r="X441" s="29"/>
      <c r="Y441" s="18" t="e">
        <f t="shared" si="139"/>
        <v>#DIV/0!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29"/>
      <c r="D442" s="29"/>
      <c r="E442" s="29"/>
      <c r="F442" s="45" t="e">
        <f t="shared" si="128"/>
        <v>#DIV/0!</v>
      </c>
      <c r="G442" s="29"/>
      <c r="H442" s="45" t="e">
        <f t="shared" si="143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4"/>
        <v>#DIV/0!</v>
      </c>
      <c r="V442" s="29"/>
      <c r="W442" s="18" t="e">
        <f t="shared" si="145"/>
        <v>#DIV/0!</v>
      </c>
      <c r="X442" s="29"/>
      <c r="Y442" s="18" t="e">
        <f t="shared" si="139"/>
        <v>#DIV/0!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29"/>
      <c r="D443" s="29"/>
      <c r="E443" s="29"/>
      <c r="F443" s="45" t="e">
        <f t="shared" si="128"/>
        <v>#DIV/0!</v>
      </c>
      <c r="G443" s="29"/>
      <c r="H443" s="45" t="e">
        <f t="shared" si="14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4"/>
        <v>#DIV/0!</v>
      </c>
      <c r="V443" s="29"/>
      <c r="W443" s="18" t="e">
        <f t="shared" si="145"/>
        <v>#DIV/0!</v>
      </c>
      <c r="X443" s="29"/>
      <c r="Y443" s="18" t="e">
        <f t="shared" si="139"/>
        <v>#DIV/0!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0</v>
      </c>
      <c r="D444" s="29">
        <f t="shared" ref="D444:E444" si="146">SUM(D434:D443)</f>
        <v>0</v>
      </c>
      <c r="E444" s="29">
        <f t="shared" si="146"/>
        <v>0</v>
      </c>
      <c r="F444" s="46" t="e">
        <f>E444/C444</f>
        <v>#DIV/0!</v>
      </c>
      <c r="G444" s="29">
        <f>SUM(G434:G443)</f>
        <v>0</v>
      </c>
      <c r="H444" s="46" t="e">
        <f>G444/D444*100</f>
        <v>#DIV/0!</v>
      </c>
      <c r="I444" s="29">
        <f t="shared" ref="I444:T444" si="147">SUM(I434:I443)</f>
        <v>0</v>
      </c>
      <c r="J444" s="29">
        <f t="shared" si="147"/>
        <v>0</v>
      </c>
      <c r="K444" s="29">
        <f t="shared" si="147"/>
        <v>0</v>
      </c>
      <c r="L444" s="29">
        <f t="shared" si="147"/>
        <v>0</v>
      </c>
      <c r="M444" s="29">
        <f t="shared" si="147"/>
        <v>0</v>
      </c>
      <c r="N444" s="29">
        <f t="shared" si="147"/>
        <v>0</v>
      </c>
      <c r="O444" s="29">
        <f t="shared" si="147"/>
        <v>0</v>
      </c>
      <c r="P444" s="29">
        <f t="shared" si="147"/>
        <v>0</v>
      </c>
      <c r="Q444" s="29">
        <f t="shared" si="147"/>
        <v>0</v>
      </c>
      <c r="R444" s="29">
        <f t="shared" si="147"/>
        <v>0</v>
      </c>
      <c r="S444" s="29">
        <f t="shared" si="147"/>
        <v>0</v>
      </c>
      <c r="T444" s="29">
        <f t="shared" si="147"/>
        <v>0</v>
      </c>
      <c r="U444" s="47" t="e">
        <f>O444/G444*100</f>
        <v>#DIV/0!</v>
      </c>
      <c r="V444" s="29">
        <f>SUM(V434:V443)</f>
        <v>0</v>
      </c>
      <c r="W444" s="88" t="e">
        <f>V444/E444*100</f>
        <v>#DIV/0!</v>
      </c>
      <c r="X444" s="29">
        <f>SUM(X434:X443)</f>
        <v>0</v>
      </c>
      <c r="Y444" s="88" t="e">
        <f>X444/E444*100</f>
        <v>#DIV/0!</v>
      </c>
      <c r="Z444" s="29">
        <f t="shared" ref="Z444:AE444" si="148">SUM(Z434:Z443)</f>
        <v>0</v>
      </c>
      <c r="AA444" s="29">
        <f t="shared" si="148"/>
        <v>0</v>
      </c>
      <c r="AB444" s="29">
        <f t="shared" si="148"/>
        <v>0</v>
      </c>
      <c r="AC444" s="29">
        <f t="shared" si="148"/>
        <v>0</v>
      </c>
      <c r="AD444" s="29">
        <f t="shared" si="148"/>
        <v>0</v>
      </c>
      <c r="AE444" s="29">
        <f t="shared" si="148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/>
      <c r="D446" s="19"/>
      <c r="E446" s="19"/>
      <c r="F446" s="45" t="e">
        <f t="shared" ref="F446:F505" si="149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0">V446/E446*100</f>
        <v>#DIV/0!</v>
      </c>
      <c r="X446" s="19"/>
      <c r="Y446" s="18" t="e">
        <f t="shared" ref="Y446:Y505" si="151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/>
      <c r="D447" s="79"/>
      <c r="E447" s="79"/>
      <c r="F447" s="45" t="e">
        <f t="shared" si="149"/>
        <v>#DIV/0!</v>
      </c>
      <c r="G447" s="79"/>
      <c r="H447" s="45" t="e">
        <f t="shared" ref="H447:H505" si="152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3">O447/G447*100</f>
        <v>#DIV/0!</v>
      </c>
      <c r="V447" s="79"/>
      <c r="W447" s="54" t="e">
        <f t="shared" si="150"/>
        <v>#DIV/0!</v>
      </c>
      <c r="X447" s="79"/>
      <c r="Y447" s="54" t="e">
        <f t="shared" si="151"/>
        <v>#DIV/0!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/>
      <c r="D448" s="19"/>
      <c r="E448" s="19"/>
      <c r="F448" s="45" t="e">
        <f t="shared" si="149"/>
        <v>#DIV/0!</v>
      </c>
      <c r="G448" s="31"/>
      <c r="H448" s="45" t="e">
        <f t="shared" si="152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3"/>
        <v>#DIV/0!</v>
      </c>
      <c r="V448" s="19"/>
      <c r="W448" s="18" t="e">
        <f t="shared" si="150"/>
        <v>#DIV/0!</v>
      </c>
      <c r="X448" s="19"/>
      <c r="Y448" s="18" t="e">
        <f t="shared" si="151"/>
        <v>#DIV/0!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/>
      <c r="D449" s="19"/>
      <c r="E449" s="19"/>
      <c r="F449" s="45" t="e">
        <f t="shared" si="149"/>
        <v>#DIV/0!</v>
      </c>
      <c r="G449" s="31"/>
      <c r="H449" s="45" t="e">
        <f t="shared" si="152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3"/>
        <v>#DIV/0!</v>
      </c>
      <c r="V449" s="19"/>
      <c r="W449" s="18" t="e">
        <f t="shared" si="150"/>
        <v>#DIV/0!</v>
      </c>
      <c r="X449" s="19"/>
      <c r="Y449" s="18" t="e">
        <f t="shared" si="151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/>
      <c r="D450" s="19"/>
      <c r="E450" s="19"/>
      <c r="F450" s="45" t="e">
        <f t="shared" si="149"/>
        <v>#DIV/0!</v>
      </c>
      <c r="G450" s="31"/>
      <c r="H450" s="45" t="e">
        <f t="shared" si="152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3"/>
        <v>#DIV/0!</v>
      </c>
      <c r="V450" s="19"/>
      <c r="W450" s="18" t="e">
        <f t="shared" si="150"/>
        <v>#DIV/0!</v>
      </c>
      <c r="X450" s="19"/>
      <c r="Y450" s="18" t="e">
        <f t="shared" si="151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/>
      <c r="D451" s="19"/>
      <c r="E451" s="19"/>
      <c r="F451" s="45" t="e">
        <f t="shared" si="149"/>
        <v>#DIV/0!</v>
      </c>
      <c r="G451" s="31"/>
      <c r="H451" s="45" t="e">
        <f t="shared" si="152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3"/>
        <v>#DIV/0!</v>
      </c>
      <c r="V451" s="19"/>
      <c r="W451" s="18" t="e">
        <f t="shared" si="150"/>
        <v>#DIV/0!</v>
      </c>
      <c r="X451" s="19"/>
      <c r="Y451" s="18" t="e">
        <f t="shared" si="151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/>
      <c r="D452" s="19"/>
      <c r="E452" s="19"/>
      <c r="F452" s="45" t="e">
        <f t="shared" si="149"/>
        <v>#DIV/0!</v>
      </c>
      <c r="G452" s="31"/>
      <c r="H452" s="45" t="e">
        <f t="shared" si="152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3"/>
        <v>#DIV/0!</v>
      </c>
      <c r="V452" s="19"/>
      <c r="W452" s="18" t="e">
        <f t="shared" si="150"/>
        <v>#DIV/0!</v>
      </c>
      <c r="X452" s="19"/>
      <c r="Y452" s="18" t="e">
        <f t="shared" si="151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/>
      <c r="D453" s="19"/>
      <c r="E453" s="19"/>
      <c r="F453" s="45" t="e">
        <f t="shared" si="149"/>
        <v>#DIV/0!</v>
      </c>
      <c r="G453" s="31"/>
      <c r="H453" s="45" t="e">
        <f t="shared" si="152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3"/>
        <v>#DIV/0!</v>
      </c>
      <c r="V453" s="19"/>
      <c r="W453" s="18" t="e">
        <f t="shared" si="150"/>
        <v>#DIV/0!</v>
      </c>
      <c r="X453" s="19"/>
      <c r="Y453" s="18" t="e">
        <f t="shared" si="151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/>
      <c r="D454" s="19"/>
      <c r="E454" s="19"/>
      <c r="F454" s="45" t="e">
        <f t="shared" si="149"/>
        <v>#DIV/0!</v>
      </c>
      <c r="G454" s="31"/>
      <c r="H454" s="45" t="e">
        <f t="shared" si="152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3"/>
        <v>#DIV/0!</v>
      </c>
      <c r="V454" s="19"/>
      <c r="W454" s="18" t="e">
        <f t="shared" si="150"/>
        <v>#DIV/0!</v>
      </c>
      <c r="X454" s="19"/>
      <c r="Y454" s="18" t="e">
        <f t="shared" si="151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/>
      <c r="D455" s="19"/>
      <c r="E455" s="19"/>
      <c r="F455" s="45" t="e">
        <f t="shared" si="149"/>
        <v>#DIV/0!</v>
      </c>
      <c r="G455" s="31"/>
      <c r="H455" s="45" t="e">
        <f t="shared" si="152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3"/>
        <v>#DIV/0!</v>
      </c>
      <c r="V455" s="19"/>
      <c r="W455" s="18" t="e">
        <f t="shared" si="150"/>
        <v>#DIV/0!</v>
      </c>
      <c r="X455" s="19"/>
      <c r="Y455" s="18" t="e">
        <f t="shared" si="151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/>
      <c r="D456" s="19"/>
      <c r="E456" s="19"/>
      <c r="F456" s="45" t="e">
        <f t="shared" si="149"/>
        <v>#DIV/0!</v>
      </c>
      <c r="G456" s="31"/>
      <c r="H456" s="45" t="e">
        <f t="shared" si="152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3"/>
        <v>#DIV/0!</v>
      </c>
      <c r="V456" s="19"/>
      <c r="W456" s="18" t="e">
        <f t="shared" si="150"/>
        <v>#DIV/0!</v>
      </c>
      <c r="X456" s="19"/>
      <c r="Y456" s="18" t="e">
        <f t="shared" si="151"/>
        <v>#DIV/0!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/>
      <c r="D457" s="19"/>
      <c r="E457" s="19"/>
      <c r="F457" s="45" t="e">
        <f t="shared" si="149"/>
        <v>#DIV/0!</v>
      </c>
      <c r="G457" s="31"/>
      <c r="H457" s="45" t="e">
        <f t="shared" si="152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3"/>
        <v>#DIV/0!</v>
      </c>
      <c r="V457" s="19"/>
      <c r="W457" s="18" t="e">
        <f t="shared" si="150"/>
        <v>#DIV/0!</v>
      </c>
      <c r="X457" s="19"/>
      <c r="Y457" s="18" t="e">
        <f t="shared" si="151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/>
      <c r="D458" s="19"/>
      <c r="E458" s="19"/>
      <c r="F458" s="45" t="e">
        <f t="shared" si="149"/>
        <v>#DIV/0!</v>
      </c>
      <c r="G458" s="31"/>
      <c r="H458" s="45" t="e">
        <f t="shared" si="152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3"/>
        <v>#DIV/0!</v>
      </c>
      <c r="V458" s="19"/>
      <c r="W458" s="18" t="e">
        <f t="shared" si="150"/>
        <v>#DIV/0!</v>
      </c>
      <c r="X458" s="19"/>
      <c r="Y458" s="18" t="e">
        <f t="shared" si="151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/>
      <c r="D459" s="19"/>
      <c r="E459" s="19"/>
      <c r="F459" s="45" t="e">
        <f t="shared" si="149"/>
        <v>#DIV/0!</v>
      </c>
      <c r="G459" s="31"/>
      <c r="H459" s="45" t="e">
        <f t="shared" si="152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3"/>
        <v>#DIV/0!</v>
      </c>
      <c r="V459" s="19"/>
      <c r="W459" s="18" t="e">
        <f t="shared" si="150"/>
        <v>#DIV/0!</v>
      </c>
      <c r="X459" s="19"/>
      <c r="Y459" s="18" t="e">
        <f t="shared" si="151"/>
        <v>#DIV/0!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/>
      <c r="D460" s="19"/>
      <c r="E460" s="19"/>
      <c r="F460" s="45" t="e">
        <f t="shared" si="149"/>
        <v>#DIV/0!</v>
      </c>
      <c r="G460" s="31"/>
      <c r="H460" s="45" t="e">
        <f t="shared" si="152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3"/>
        <v>#DIV/0!</v>
      </c>
      <c r="V460" s="19"/>
      <c r="W460" s="18" t="e">
        <f t="shared" si="150"/>
        <v>#DIV/0!</v>
      </c>
      <c r="X460" s="19"/>
      <c r="Y460" s="18" t="e">
        <f t="shared" si="151"/>
        <v>#DIV/0!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/>
      <c r="D461" s="19"/>
      <c r="E461" s="19"/>
      <c r="F461" s="45" t="e">
        <f t="shared" si="149"/>
        <v>#DIV/0!</v>
      </c>
      <c r="G461" s="31"/>
      <c r="H461" s="45" t="e">
        <f t="shared" si="152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3"/>
        <v>#DIV/0!</v>
      </c>
      <c r="V461" s="19"/>
      <c r="W461" s="18" t="e">
        <f t="shared" si="150"/>
        <v>#DIV/0!</v>
      </c>
      <c r="X461" s="19"/>
      <c r="Y461" s="18" t="e">
        <f t="shared" si="151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/>
      <c r="D462" s="19"/>
      <c r="E462" s="19"/>
      <c r="F462" s="45" t="e">
        <f t="shared" si="149"/>
        <v>#DIV/0!</v>
      </c>
      <c r="G462" s="31"/>
      <c r="H462" s="45" t="e">
        <f t="shared" si="152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3"/>
        <v>#DIV/0!</v>
      </c>
      <c r="V462" s="19"/>
      <c r="W462" s="18" t="e">
        <f t="shared" si="150"/>
        <v>#DIV/0!</v>
      </c>
      <c r="X462" s="19"/>
      <c r="Y462" s="18" t="e">
        <f t="shared" si="151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/>
      <c r="D463" s="19"/>
      <c r="E463" s="19"/>
      <c r="F463" s="45" t="e">
        <f t="shared" si="149"/>
        <v>#DIV/0!</v>
      </c>
      <c r="G463" s="31"/>
      <c r="H463" s="45" t="e">
        <f t="shared" si="152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3"/>
        <v>#DIV/0!</v>
      </c>
      <c r="V463" s="19"/>
      <c r="W463" s="18" t="e">
        <f t="shared" si="150"/>
        <v>#DIV/0!</v>
      </c>
      <c r="X463" s="19"/>
      <c r="Y463" s="18" t="e">
        <f t="shared" si="151"/>
        <v>#DIV/0!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/>
      <c r="D464" s="19"/>
      <c r="E464" s="19"/>
      <c r="F464" s="45" t="e">
        <f t="shared" si="149"/>
        <v>#DIV/0!</v>
      </c>
      <c r="G464" s="31"/>
      <c r="H464" s="45" t="e">
        <f t="shared" si="152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3"/>
        <v>#DIV/0!</v>
      </c>
      <c r="V464" s="19"/>
      <c r="W464" s="18" t="e">
        <f t="shared" si="150"/>
        <v>#DIV/0!</v>
      </c>
      <c r="X464" s="19"/>
      <c r="Y464" s="18" t="e">
        <f t="shared" si="151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/>
      <c r="D465" s="19"/>
      <c r="E465" s="19"/>
      <c r="F465" s="45" t="e">
        <f t="shared" si="149"/>
        <v>#DIV/0!</v>
      </c>
      <c r="G465" s="31"/>
      <c r="H465" s="45" t="e">
        <f t="shared" si="152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3"/>
        <v>#DIV/0!</v>
      </c>
      <c r="V465" s="19"/>
      <c r="W465" s="18" t="e">
        <f t="shared" si="150"/>
        <v>#DIV/0!</v>
      </c>
      <c r="X465" s="19"/>
      <c r="Y465" s="18" t="e">
        <f t="shared" si="151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/>
      <c r="D466" s="19"/>
      <c r="E466" s="19"/>
      <c r="F466" s="45" t="e">
        <f t="shared" si="149"/>
        <v>#DIV/0!</v>
      </c>
      <c r="G466" s="31"/>
      <c r="H466" s="45" t="e">
        <f t="shared" si="152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3"/>
        <v>#DIV/0!</v>
      </c>
      <c r="V466" s="19"/>
      <c r="W466" s="18" t="e">
        <f t="shared" si="150"/>
        <v>#DIV/0!</v>
      </c>
      <c r="X466" s="19"/>
      <c r="Y466" s="18" t="e">
        <f t="shared" si="151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/>
      <c r="D467" s="19"/>
      <c r="E467" s="19"/>
      <c r="F467" s="45" t="e">
        <f t="shared" si="149"/>
        <v>#DIV/0!</v>
      </c>
      <c r="G467" s="31"/>
      <c r="H467" s="45" t="e">
        <f t="shared" si="152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3"/>
        <v>#DIV/0!</v>
      </c>
      <c r="V467" s="19"/>
      <c r="W467" s="18" t="e">
        <f t="shared" si="150"/>
        <v>#DIV/0!</v>
      </c>
      <c r="X467" s="19"/>
      <c r="Y467" s="18" t="e">
        <f t="shared" si="151"/>
        <v>#DIV/0!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/>
      <c r="D468" s="19"/>
      <c r="E468" s="19"/>
      <c r="F468" s="45" t="e">
        <f t="shared" si="149"/>
        <v>#DIV/0!</v>
      </c>
      <c r="G468" s="31"/>
      <c r="H468" s="45" t="e">
        <f t="shared" si="152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3"/>
        <v>#DIV/0!</v>
      </c>
      <c r="V468" s="19"/>
      <c r="W468" s="18" t="e">
        <f t="shared" si="150"/>
        <v>#DIV/0!</v>
      </c>
      <c r="X468" s="19"/>
      <c r="Y468" s="18" t="e">
        <f t="shared" si="151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/>
      <c r="D469" s="19"/>
      <c r="E469" s="19"/>
      <c r="F469" s="45" t="e">
        <f t="shared" si="149"/>
        <v>#DIV/0!</v>
      </c>
      <c r="G469" s="31"/>
      <c r="H469" s="45" t="e">
        <f t="shared" si="152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3"/>
        <v>#DIV/0!</v>
      </c>
      <c r="V469" s="19"/>
      <c r="W469" s="18" t="e">
        <f t="shared" si="150"/>
        <v>#DIV/0!</v>
      </c>
      <c r="X469" s="19"/>
      <c r="Y469" s="18" t="e">
        <f t="shared" si="151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/>
      <c r="D470" s="19"/>
      <c r="E470" s="19"/>
      <c r="F470" s="45" t="e">
        <f t="shared" si="149"/>
        <v>#DIV/0!</v>
      </c>
      <c r="G470" s="31"/>
      <c r="H470" s="45" t="e">
        <f t="shared" si="152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3"/>
        <v>#DIV/0!</v>
      </c>
      <c r="V470" s="19"/>
      <c r="W470" s="18" t="e">
        <f t="shared" si="150"/>
        <v>#DIV/0!</v>
      </c>
      <c r="X470" s="19"/>
      <c r="Y470" s="18" t="e">
        <f t="shared" si="151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/>
      <c r="D471" s="19"/>
      <c r="E471" s="19"/>
      <c r="F471" s="45" t="e">
        <f t="shared" si="149"/>
        <v>#DIV/0!</v>
      </c>
      <c r="G471" s="31"/>
      <c r="H471" s="45" t="e">
        <f t="shared" si="152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3"/>
        <v>#DIV/0!</v>
      </c>
      <c r="V471" s="19"/>
      <c r="W471" s="18" t="e">
        <f t="shared" si="150"/>
        <v>#DIV/0!</v>
      </c>
      <c r="X471" s="19"/>
      <c r="Y471" s="18" t="e">
        <f t="shared" si="151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/>
      <c r="D472" s="19"/>
      <c r="E472" s="19"/>
      <c r="F472" s="45" t="e">
        <f t="shared" si="149"/>
        <v>#DIV/0!</v>
      </c>
      <c r="G472" s="31"/>
      <c r="H472" s="45" t="e">
        <f t="shared" si="152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3"/>
        <v>#DIV/0!</v>
      </c>
      <c r="V472" s="19"/>
      <c r="W472" s="18" t="e">
        <f t="shared" si="150"/>
        <v>#DIV/0!</v>
      </c>
      <c r="X472" s="19"/>
      <c r="Y472" s="18" t="e">
        <f t="shared" si="151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/>
      <c r="D473" s="19"/>
      <c r="E473" s="19"/>
      <c r="F473" s="45" t="e">
        <f t="shared" si="149"/>
        <v>#DIV/0!</v>
      </c>
      <c r="G473" s="31"/>
      <c r="H473" s="45" t="e">
        <f t="shared" si="152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3"/>
        <v>#DIV/0!</v>
      </c>
      <c r="V473" s="19"/>
      <c r="W473" s="18" t="e">
        <f t="shared" si="150"/>
        <v>#DIV/0!</v>
      </c>
      <c r="X473" s="19"/>
      <c r="Y473" s="18" t="e">
        <f t="shared" si="151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/>
      <c r="D474" s="19"/>
      <c r="E474" s="19"/>
      <c r="F474" s="45" t="e">
        <f t="shared" si="149"/>
        <v>#DIV/0!</v>
      </c>
      <c r="G474" s="31"/>
      <c r="H474" s="45" t="e">
        <f t="shared" si="152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3"/>
        <v>#DIV/0!</v>
      </c>
      <c r="V474" s="19"/>
      <c r="W474" s="18" t="e">
        <f t="shared" si="150"/>
        <v>#DIV/0!</v>
      </c>
      <c r="X474" s="19"/>
      <c r="Y474" s="18" t="e">
        <f t="shared" si="151"/>
        <v>#DIV/0!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/>
      <c r="D475" s="19"/>
      <c r="E475" s="19"/>
      <c r="F475" s="45" t="e">
        <f t="shared" si="149"/>
        <v>#DIV/0!</v>
      </c>
      <c r="G475" s="31"/>
      <c r="H475" s="45" t="e">
        <f t="shared" si="152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3"/>
        <v>#DIV/0!</v>
      </c>
      <c r="V475" s="19"/>
      <c r="W475" s="18" t="e">
        <f t="shared" si="150"/>
        <v>#DIV/0!</v>
      </c>
      <c r="X475" s="19"/>
      <c r="Y475" s="18" t="e">
        <f t="shared" si="151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/>
      <c r="D476" s="19"/>
      <c r="E476" s="19"/>
      <c r="F476" s="45" t="e">
        <f t="shared" si="149"/>
        <v>#DIV/0!</v>
      </c>
      <c r="G476" s="31"/>
      <c r="H476" s="45" t="e">
        <f t="shared" si="152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3"/>
        <v>#DIV/0!</v>
      </c>
      <c r="V476" s="19"/>
      <c r="W476" s="18" t="e">
        <f t="shared" si="150"/>
        <v>#DIV/0!</v>
      </c>
      <c r="X476" s="19"/>
      <c r="Y476" s="18" t="e">
        <f t="shared" si="151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/>
      <c r="D477" s="19"/>
      <c r="E477" s="19"/>
      <c r="F477" s="45" t="e">
        <f t="shared" si="149"/>
        <v>#DIV/0!</v>
      </c>
      <c r="G477" s="31"/>
      <c r="H477" s="45" t="e">
        <f t="shared" si="152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3"/>
        <v>#DIV/0!</v>
      </c>
      <c r="V477" s="19"/>
      <c r="W477" s="18" t="e">
        <f t="shared" si="150"/>
        <v>#DIV/0!</v>
      </c>
      <c r="X477" s="19"/>
      <c r="Y477" s="18" t="e">
        <f t="shared" si="151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/>
      <c r="D478" s="19"/>
      <c r="E478" s="19"/>
      <c r="F478" s="45" t="e">
        <f t="shared" si="149"/>
        <v>#DIV/0!</v>
      </c>
      <c r="G478" s="31"/>
      <c r="H478" s="45" t="e">
        <f t="shared" si="152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3"/>
        <v>#DIV/0!</v>
      </c>
      <c r="V478" s="19"/>
      <c r="W478" s="18" t="e">
        <f t="shared" si="150"/>
        <v>#DIV/0!</v>
      </c>
      <c r="X478" s="19"/>
      <c r="Y478" s="18" t="e">
        <f t="shared" si="151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/>
      <c r="D479" s="19"/>
      <c r="E479" s="19"/>
      <c r="F479" s="45" t="e">
        <f t="shared" si="149"/>
        <v>#DIV/0!</v>
      </c>
      <c r="G479" s="31"/>
      <c r="H479" s="45" t="e">
        <f t="shared" si="152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3"/>
        <v>#DIV/0!</v>
      </c>
      <c r="V479" s="19"/>
      <c r="W479" s="18" t="e">
        <f t="shared" si="150"/>
        <v>#DIV/0!</v>
      </c>
      <c r="X479" s="19"/>
      <c r="Y479" s="18" t="e">
        <f t="shared" si="151"/>
        <v>#DIV/0!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/>
      <c r="D480" s="19"/>
      <c r="E480" s="19"/>
      <c r="F480" s="45" t="e">
        <f t="shared" si="149"/>
        <v>#DIV/0!</v>
      </c>
      <c r="G480" s="31"/>
      <c r="H480" s="45" t="e">
        <f t="shared" si="152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3"/>
        <v>#DIV/0!</v>
      </c>
      <c r="V480" s="19"/>
      <c r="W480" s="18" t="e">
        <f t="shared" si="150"/>
        <v>#DIV/0!</v>
      </c>
      <c r="X480" s="19"/>
      <c r="Y480" s="18" t="e">
        <f t="shared" si="151"/>
        <v>#DIV/0!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/>
      <c r="D481" s="19"/>
      <c r="E481" s="19"/>
      <c r="F481" s="45" t="e">
        <f t="shared" si="149"/>
        <v>#DIV/0!</v>
      </c>
      <c r="G481" s="31"/>
      <c r="H481" s="45" t="e">
        <f t="shared" si="152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3"/>
        <v>#DIV/0!</v>
      </c>
      <c r="V481" s="19"/>
      <c r="W481" s="18" t="e">
        <f t="shared" si="150"/>
        <v>#DIV/0!</v>
      </c>
      <c r="X481" s="19"/>
      <c r="Y481" s="18" t="e">
        <f t="shared" si="151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0</v>
      </c>
      <c r="D482" s="29">
        <f t="shared" ref="D482:E482" si="154">SUM(D446:D481)</f>
        <v>0</v>
      </c>
      <c r="E482" s="29">
        <f t="shared" si="154"/>
        <v>0</v>
      </c>
      <c r="F482" s="46" t="e">
        <f t="shared" si="149"/>
        <v>#DIV/0!</v>
      </c>
      <c r="G482" s="29">
        <f>SUM(G446:G481)</f>
        <v>0</v>
      </c>
      <c r="H482" s="46" t="e">
        <f t="shared" si="152"/>
        <v>#DIV/0!</v>
      </c>
      <c r="I482" s="29">
        <f t="shared" ref="I482:T482" si="155">SUM(I446:I481)</f>
        <v>0</v>
      </c>
      <c r="J482" s="29">
        <f t="shared" si="155"/>
        <v>0</v>
      </c>
      <c r="K482" s="29">
        <f t="shared" si="155"/>
        <v>0</v>
      </c>
      <c r="L482" s="29">
        <f t="shared" si="155"/>
        <v>0</v>
      </c>
      <c r="M482" s="29">
        <f t="shared" si="155"/>
        <v>0</v>
      </c>
      <c r="N482" s="29">
        <f t="shared" si="155"/>
        <v>0</v>
      </c>
      <c r="O482" s="29">
        <f t="shared" si="155"/>
        <v>0</v>
      </c>
      <c r="P482" s="29">
        <f t="shared" si="155"/>
        <v>0</v>
      </c>
      <c r="Q482" s="29">
        <f t="shared" si="155"/>
        <v>0</v>
      </c>
      <c r="R482" s="29">
        <f t="shared" si="155"/>
        <v>0</v>
      </c>
      <c r="S482" s="29">
        <f t="shared" si="155"/>
        <v>0</v>
      </c>
      <c r="T482" s="29">
        <f t="shared" si="155"/>
        <v>0</v>
      </c>
      <c r="U482" s="47" t="e">
        <f t="shared" si="153"/>
        <v>#DIV/0!</v>
      </c>
      <c r="V482" s="29">
        <f>SUM(V446:V481)</f>
        <v>0</v>
      </c>
      <c r="W482" s="88" t="e">
        <f>V482/E482*100</f>
        <v>#DIV/0!</v>
      </c>
      <c r="X482" s="29">
        <f>SUM(X446:X481)</f>
        <v>0</v>
      </c>
      <c r="Y482" s="88" t="e">
        <f t="shared" si="151"/>
        <v>#DIV/0!</v>
      </c>
      <c r="Z482" s="29">
        <f t="shared" ref="Z482:AE482" si="156">SUM(Z446:Z481)</f>
        <v>0</v>
      </c>
      <c r="AA482" s="29">
        <f t="shared" si="156"/>
        <v>0</v>
      </c>
      <c r="AB482" s="29">
        <f t="shared" si="156"/>
        <v>0</v>
      </c>
      <c r="AC482" s="29">
        <f t="shared" si="156"/>
        <v>0</v>
      </c>
      <c r="AD482" s="29">
        <f t="shared" si="156"/>
        <v>0</v>
      </c>
      <c r="AE482" s="29">
        <f t="shared" si="15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1017.8000000000001</v>
      </c>
      <c r="D484" s="19">
        <v>585</v>
      </c>
      <c r="E484" s="19">
        <v>515</v>
      </c>
      <c r="F484" s="45">
        <f t="shared" ref="F484:F504" si="157">E484/C484</f>
        <v>0.50599331892316757</v>
      </c>
      <c r="G484" s="31"/>
      <c r="H484" s="45">
        <f t="shared" ref="H484:H504" si="158">G484/D484*100</f>
        <v>0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59">O484/G484*100</f>
        <v>#DIV/0!</v>
      </c>
      <c r="V484" s="19">
        <v>25</v>
      </c>
      <c r="W484" s="18">
        <f t="shared" ref="W484:W504" si="160">V484/E484*100</f>
        <v>4.8543689320388346</v>
      </c>
      <c r="X484" s="19">
        <v>17</v>
      </c>
      <c r="Y484" s="18">
        <f t="shared" ref="Y484:Y504" si="161">X484/E484*100</f>
        <v>3.3009708737864081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>
        <v>791</v>
      </c>
      <c r="E485" s="19">
        <v>904</v>
      </c>
      <c r="F485" s="45">
        <f t="shared" si="157"/>
        <v>0.48789702350433117</v>
      </c>
      <c r="G485" s="31"/>
      <c r="H485" s="45">
        <f t="shared" si="158"/>
        <v>0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59"/>
        <v>#DIV/0!</v>
      </c>
      <c r="V485" s="19">
        <v>45</v>
      </c>
      <c r="W485" s="18">
        <f t="shared" si="160"/>
        <v>4.9778761061946906</v>
      </c>
      <c r="X485" s="19">
        <v>45</v>
      </c>
      <c r="Y485" s="18">
        <f t="shared" si="161"/>
        <v>4.9778761061946906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>
        <v>48</v>
      </c>
      <c r="E486" s="19">
        <v>40</v>
      </c>
      <c r="F486" s="45">
        <f t="shared" si="157"/>
        <v>0.5</v>
      </c>
      <c r="G486" s="31"/>
      <c r="H486" s="45">
        <f t="shared" si="158"/>
        <v>0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59"/>
        <v>#DIV/0!</v>
      </c>
      <c r="V486" s="19">
        <v>2</v>
      </c>
      <c r="W486" s="18">
        <f t="shared" si="160"/>
        <v>5</v>
      </c>
      <c r="X486" s="19">
        <v>2</v>
      </c>
      <c r="Y486" s="18">
        <f t="shared" si="161"/>
        <v>5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540.32000000000005</v>
      </c>
      <c r="D487" s="19">
        <v>767</v>
      </c>
      <c r="E487" s="19">
        <v>540</v>
      </c>
      <c r="F487" s="45">
        <f t="shared" si="157"/>
        <v>0.99940775836541296</v>
      </c>
      <c r="G487" s="31"/>
      <c r="H487" s="45">
        <f t="shared" si="158"/>
        <v>0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59"/>
        <v>#DIV/0!</v>
      </c>
      <c r="V487" s="19">
        <v>27</v>
      </c>
      <c r="W487" s="18">
        <f t="shared" si="160"/>
        <v>5</v>
      </c>
      <c r="X487" s="19">
        <v>16</v>
      </c>
      <c r="Y487" s="18">
        <f t="shared" si="161"/>
        <v>2.9629629629629632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0</v>
      </c>
      <c r="D488" s="19"/>
      <c r="E488" s="19">
        <v>0</v>
      </c>
      <c r="F488" s="45" t="e">
        <f t="shared" si="157"/>
        <v>#DIV/0!</v>
      </c>
      <c r="G488" s="31"/>
      <c r="H488" s="45" t="e">
        <f t="shared" si="158"/>
        <v>#DIV/0!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59"/>
        <v>#DIV/0!</v>
      </c>
      <c r="V488" s="19"/>
      <c r="W488" s="18" t="e">
        <f t="shared" si="160"/>
        <v>#DIV/0!</v>
      </c>
      <c r="X488" s="19"/>
      <c r="Y488" s="18" t="e">
        <f t="shared" si="161"/>
        <v>#DIV/0!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>
        <v>215</v>
      </c>
      <c r="E489" s="27">
        <v>662.3</v>
      </c>
      <c r="F489" s="45">
        <f t="shared" si="157"/>
        <v>0.5868332447279816</v>
      </c>
      <c r="G489" s="31"/>
      <c r="H489" s="45">
        <f t="shared" si="158"/>
        <v>0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59"/>
        <v>#DIV/0!</v>
      </c>
      <c r="V489" s="19">
        <v>33</v>
      </c>
      <c r="W489" s="18">
        <f t="shared" si="160"/>
        <v>4.9826362675524694</v>
      </c>
      <c r="X489" s="19">
        <v>20</v>
      </c>
      <c r="Y489" s="18">
        <f t="shared" si="161"/>
        <v>3.0197795560924052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685.02099999999996</v>
      </c>
      <c r="D490" s="19">
        <v>381</v>
      </c>
      <c r="E490" s="19">
        <v>481</v>
      </c>
      <c r="F490" s="45">
        <f t="shared" si="157"/>
        <v>0.70216825469584143</v>
      </c>
      <c r="G490" s="31"/>
      <c r="H490" s="45">
        <f t="shared" si="158"/>
        <v>0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59"/>
        <v>#DIV/0!</v>
      </c>
      <c r="V490" s="19">
        <v>24</v>
      </c>
      <c r="W490" s="18">
        <f t="shared" si="160"/>
        <v>4.9896049896049899</v>
      </c>
      <c r="X490" s="19">
        <v>24</v>
      </c>
      <c r="Y490" s="18">
        <f t="shared" si="161"/>
        <v>4.9896049896049899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515.17999999999995</v>
      </c>
      <c r="D491" s="19">
        <v>580</v>
      </c>
      <c r="E491" s="19">
        <v>148</v>
      </c>
      <c r="F491" s="45">
        <f t="shared" si="157"/>
        <v>0.28727823285065418</v>
      </c>
      <c r="G491" s="31"/>
      <c r="H491" s="45">
        <f t="shared" si="158"/>
        <v>0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59"/>
        <v>#DIV/0!</v>
      </c>
      <c r="V491" s="19">
        <v>7</v>
      </c>
      <c r="W491" s="18">
        <f t="shared" si="160"/>
        <v>4.7297297297297298</v>
      </c>
      <c r="X491" s="19">
        <v>7</v>
      </c>
      <c r="Y491" s="18">
        <f t="shared" si="161"/>
        <v>4.7297297297297298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>
        <v>179</v>
      </c>
      <c r="E492" s="19">
        <v>69</v>
      </c>
      <c r="F492" s="45">
        <f t="shared" si="157"/>
        <v>0.19899062725306416</v>
      </c>
      <c r="G492" s="31"/>
      <c r="H492" s="45">
        <f t="shared" si="158"/>
        <v>0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59"/>
        <v>#DIV/0!</v>
      </c>
      <c r="V492" s="19">
        <v>3</v>
      </c>
      <c r="W492" s="18">
        <f t="shared" si="160"/>
        <v>4.3478260869565215</v>
      </c>
      <c r="X492" s="19">
        <v>3</v>
      </c>
      <c r="Y492" s="18">
        <f t="shared" si="161"/>
        <v>4.3478260869565215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574.35599999999999</v>
      </c>
      <c r="D493" s="19">
        <v>1073</v>
      </c>
      <c r="E493" s="19">
        <v>511</v>
      </c>
      <c r="F493" s="45">
        <f t="shared" si="157"/>
        <v>0.88969210733412729</v>
      </c>
      <c r="G493" s="31"/>
      <c r="H493" s="45">
        <f t="shared" si="158"/>
        <v>0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59"/>
        <v>#DIV/0!</v>
      </c>
      <c r="V493" s="19">
        <v>25</v>
      </c>
      <c r="W493" s="18">
        <f t="shared" si="160"/>
        <v>4.8923679060665357</v>
      </c>
      <c r="X493" s="19">
        <v>25</v>
      </c>
      <c r="Y493" s="18">
        <f t="shared" si="161"/>
        <v>4.8923679060665357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55.01</v>
      </c>
      <c r="D494" s="19"/>
      <c r="E494" s="19">
        <v>66</v>
      </c>
      <c r="F494" s="45">
        <f t="shared" si="157"/>
        <v>1.1997818578440285</v>
      </c>
      <c r="G494" s="31"/>
      <c r="H494" s="45" t="e">
        <f t="shared" si="15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59"/>
        <v>#DIV/0!</v>
      </c>
      <c r="V494" s="19">
        <v>5</v>
      </c>
      <c r="W494" s="18">
        <f t="shared" si="160"/>
        <v>7.5757575757575761</v>
      </c>
      <c r="X494" s="19">
        <v>5</v>
      </c>
      <c r="Y494" s="18">
        <f t="shared" si="161"/>
        <v>7.5757575757575761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117.39</v>
      </c>
      <c r="D495" s="19"/>
      <c r="E495" s="19">
        <v>199</v>
      </c>
      <c r="F495" s="45">
        <f t="shared" si="157"/>
        <v>1.6952040207854162</v>
      </c>
      <c r="G495" s="31"/>
      <c r="H495" s="45" t="e">
        <f t="shared" si="15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59"/>
        <v>#DIV/0!</v>
      </c>
      <c r="V495" s="19">
        <v>15</v>
      </c>
      <c r="W495" s="18">
        <f t="shared" si="160"/>
        <v>7.5376884422110546</v>
      </c>
      <c r="X495" s="19">
        <v>3</v>
      </c>
      <c r="Y495" s="18">
        <f t="shared" si="161"/>
        <v>1.5075376884422109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1196.0999999999999</v>
      </c>
      <c r="D496" s="19">
        <v>929</v>
      </c>
      <c r="E496" s="19">
        <v>428</v>
      </c>
      <c r="F496" s="45">
        <f t="shared" si="157"/>
        <v>0.3578296129086197</v>
      </c>
      <c r="G496" s="31"/>
      <c r="H496" s="45">
        <f t="shared" si="158"/>
        <v>0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59"/>
        <v>#DIV/0!</v>
      </c>
      <c r="V496" s="19">
        <v>21</v>
      </c>
      <c r="W496" s="18">
        <f t="shared" si="160"/>
        <v>4.9065420560747661</v>
      </c>
      <c r="X496" s="19">
        <v>16</v>
      </c>
      <c r="Y496" s="18">
        <f t="shared" si="161"/>
        <v>3.7383177570093453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1113.1500000000001</v>
      </c>
      <c r="D497" s="19"/>
      <c r="E497" s="19">
        <v>471</v>
      </c>
      <c r="F497" s="45">
        <f t="shared" si="157"/>
        <v>0.42312356825225705</v>
      </c>
      <c r="G497" s="31"/>
      <c r="H497" s="45" t="e">
        <f t="shared" si="158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59"/>
        <v>#DIV/0!</v>
      </c>
      <c r="V497" s="19">
        <v>23</v>
      </c>
      <c r="W497" s="18">
        <f t="shared" si="160"/>
        <v>4.8832271762208075</v>
      </c>
      <c r="X497" s="19">
        <v>5</v>
      </c>
      <c r="Y497" s="18">
        <f t="shared" si="161"/>
        <v>1.0615711252653928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372.57</v>
      </c>
      <c r="D498" s="19">
        <v>20</v>
      </c>
      <c r="E498" s="19">
        <v>192</v>
      </c>
      <c r="F498" s="45">
        <f t="shared" si="157"/>
        <v>0.51533939930751271</v>
      </c>
      <c r="G498" s="31"/>
      <c r="H498" s="45">
        <f t="shared" si="158"/>
        <v>0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59"/>
        <v>#DIV/0!</v>
      </c>
      <c r="V498" s="19">
        <v>9</v>
      </c>
      <c r="W498" s="18">
        <f t="shared" si="160"/>
        <v>4.6875</v>
      </c>
      <c r="X498" s="19">
        <v>5</v>
      </c>
      <c r="Y498" s="18">
        <f t="shared" si="161"/>
        <v>2.604166666666667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0</v>
      </c>
      <c r="D499" s="19">
        <v>1892</v>
      </c>
      <c r="E499" s="19">
        <v>0</v>
      </c>
      <c r="F499" s="45" t="e">
        <f t="shared" si="157"/>
        <v>#DIV/0!</v>
      </c>
      <c r="G499" s="31"/>
      <c r="H499" s="45">
        <f t="shared" si="158"/>
        <v>0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59"/>
        <v>#DIV/0!</v>
      </c>
      <c r="V499" s="19"/>
      <c r="W499" s="18" t="e">
        <f t="shared" si="160"/>
        <v>#DIV/0!</v>
      </c>
      <c r="X499" s="19"/>
      <c r="Y499" s="18" t="e">
        <f t="shared" si="161"/>
        <v>#DIV/0!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>
        <v>0</v>
      </c>
      <c r="F500" s="45" t="e">
        <f t="shared" si="157"/>
        <v>#DIV/0!</v>
      </c>
      <c r="G500" s="31"/>
      <c r="H500" s="45" t="e">
        <f t="shared" si="15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59"/>
        <v>#DIV/0!</v>
      </c>
      <c r="V500" s="19"/>
      <c r="W500" s="18" t="e">
        <f t="shared" si="160"/>
        <v>#DIV/0!</v>
      </c>
      <c r="X500" s="19"/>
      <c r="Y500" s="18" t="e">
        <f t="shared" si="16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>
        <v>263</v>
      </c>
      <c r="F501" s="45">
        <f t="shared" si="157"/>
        <v>0.26173581600867807</v>
      </c>
      <c r="G501" s="31"/>
      <c r="H501" s="45" t="e">
        <f t="shared" si="15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59"/>
        <v>#DIV/0!</v>
      </c>
      <c r="V501" s="19">
        <v>13</v>
      </c>
      <c r="W501" s="18">
        <f t="shared" si="160"/>
        <v>4.9429657794676807</v>
      </c>
      <c r="X501" s="19">
        <v>11</v>
      </c>
      <c r="Y501" s="18">
        <f t="shared" si="161"/>
        <v>4.1825095057034218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>
        <v>0</v>
      </c>
      <c r="F502" s="45" t="e">
        <f t="shared" si="157"/>
        <v>#DIV/0!</v>
      </c>
      <c r="G502" s="31"/>
      <c r="H502" s="45" t="e">
        <f t="shared" si="15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59"/>
        <v>#DIV/0!</v>
      </c>
      <c r="V502" s="19"/>
      <c r="W502" s="18" t="e">
        <f t="shared" si="160"/>
        <v>#DIV/0!</v>
      </c>
      <c r="X502" s="19"/>
      <c r="Y502" s="18" t="e">
        <f t="shared" si="16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>
        <v>0</v>
      </c>
      <c r="F503" s="45" t="e">
        <f t="shared" si="157"/>
        <v>#DIV/0!</v>
      </c>
      <c r="G503" s="31"/>
      <c r="H503" s="45" t="e">
        <f t="shared" si="15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59"/>
        <v>#DIV/0!</v>
      </c>
      <c r="V503" s="19"/>
      <c r="W503" s="18" t="e">
        <f t="shared" si="160"/>
        <v>#DIV/0!</v>
      </c>
      <c r="X503" s="19"/>
      <c r="Y503" s="18" t="e">
        <f t="shared" si="16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>
        <v>512</v>
      </c>
      <c r="F504" s="45">
        <f t="shared" si="157"/>
        <v>0.61004379923839835</v>
      </c>
      <c r="G504" s="31"/>
      <c r="H504" s="45" t="e">
        <f t="shared" si="15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59"/>
        <v>#DIV/0!</v>
      </c>
      <c r="V504" s="19">
        <v>25</v>
      </c>
      <c r="W504" s="18">
        <f t="shared" si="160"/>
        <v>4.8828125</v>
      </c>
      <c r="X504" s="19">
        <v>25</v>
      </c>
      <c r="Y504" s="18">
        <f t="shared" si="161"/>
        <v>4.8828125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11439.210999999999</v>
      </c>
      <c r="D505" s="29">
        <f t="shared" ref="D505:E505" si="162">SUM(D484:D504)</f>
        <v>7460</v>
      </c>
      <c r="E505" s="97">
        <f t="shared" si="162"/>
        <v>6001.3</v>
      </c>
      <c r="F505" s="46">
        <f t="shared" si="149"/>
        <v>0.52462534347867174</v>
      </c>
      <c r="G505" s="29">
        <f>SUM(G484:G504)</f>
        <v>0</v>
      </c>
      <c r="H505" s="46">
        <f t="shared" si="152"/>
        <v>0</v>
      </c>
      <c r="I505" s="29">
        <f t="shared" ref="I505:T505" si="163">SUM(I484:I504)</f>
        <v>0</v>
      </c>
      <c r="J505" s="29">
        <f t="shared" si="163"/>
        <v>0</v>
      </c>
      <c r="K505" s="29">
        <f t="shared" si="163"/>
        <v>0</v>
      </c>
      <c r="L505" s="29">
        <f t="shared" si="163"/>
        <v>0</v>
      </c>
      <c r="M505" s="29">
        <f t="shared" si="163"/>
        <v>0</v>
      </c>
      <c r="N505" s="29">
        <f t="shared" si="163"/>
        <v>0</v>
      </c>
      <c r="O505" s="29">
        <f t="shared" si="163"/>
        <v>0</v>
      </c>
      <c r="P505" s="29">
        <f t="shared" si="163"/>
        <v>0</v>
      </c>
      <c r="Q505" s="29">
        <f t="shared" si="163"/>
        <v>0</v>
      </c>
      <c r="R505" s="29">
        <f t="shared" si="163"/>
        <v>0</v>
      </c>
      <c r="S505" s="29">
        <f t="shared" si="163"/>
        <v>0</v>
      </c>
      <c r="T505" s="29">
        <f t="shared" si="163"/>
        <v>0</v>
      </c>
      <c r="U505" s="47" t="e">
        <f t="shared" si="153"/>
        <v>#DIV/0!</v>
      </c>
      <c r="V505" s="29">
        <f>SUM(V484:V504)</f>
        <v>302</v>
      </c>
      <c r="W505" s="88">
        <f>V505/E505*100</f>
        <v>5.0322430140136296</v>
      </c>
      <c r="X505" s="29">
        <f>SUM(X484:X504)</f>
        <v>229</v>
      </c>
      <c r="Y505" s="88">
        <f t="shared" si="151"/>
        <v>3.815839901354706</v>
      </c>
      <c r="Z505" s="29">
        <f t="shared" ref="Z505:AE505" si="164">SUM(Z484:Z504)</f>
        <v>0</v>
      </c>
      <c r="AA505" s="29">
        <f t="shared" si="164"/>
        <v>0</v>
      </c>
      <c r="AB505" s="29">
        <f t="shared" si="164"/>
        <v>0</v>
      </c>
      <c r="AC505" s="29">
        <f t="shared" si="164"/>
        <v>0</v>
      </c>
      <c r="AD505" s="29">
        <f t="shared" si="164"/>
        <v>0</v>
      </c>
      <c r="AE505" s="29">
        <f t="shared" si="164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/>
      <c r="D507" s="19"/>
      <c r="E507" s="19"/>
      <c r="F507" s="45" t="e">
        <f>E507/C507</f>
        <v>#DIV/0!</v>
      </c>
      <c r="G507" s="31"/>
      <c r="H507" s="45" t="e">
        <f t="shared" ref="H507:H565" si="165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 t="e">
        <f t="shared" ref="W507:W530" si="166">V507/E507*100</f>
        <v>#DIV/0!</v>
      </c>
      <c r="X507" s="19"/>
      <c r="Y507" s="18" t="e">
        <f t="shared" ref="Y507:Y531" si="167">X507/E507*100</f>
        <v>#DIV/0!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/>
      <c r="D508" s="19"/>
      <c r="E508" s="19"/>
      <c r="F508" s="45" t="e">
        <f>E508/C508</f>
        <v>#DIV/0!</v>
      </c>
      <c r="G508" s="31"/>
      <c r="H508" s="45" t="e">
        <f t="shared" si="165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/>
      <c r="W508" s="18" t="e">
        <f t="shared" si="166"/>
        <v>#DIV/0!</v>
      </c>
      <c r="X508" s="19"/>
      <c r="Y508" s="18" t="e">
        <f t="shared" si="167"/>
        <v>#DIV/0!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/>
      <c r="D509" s="19"/>
      <c r="E509" s="19"/>
      <c r="F509" s="45" t="e">
        <f>E509/C509</f>
        <v>#DIV/0!</v>
      </c>
      <c r="G509" s="31"/>
      <c r="H509" s="45" t="e">
        <f t="shared" si="165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/>
      <c r="W509" s="18" t="e">
        <f t="shared" si="166"/>
        <v>#DIV/0!</v>
      </c>
      <c r="X509" s="19"/>
      <c r="Y509" s="18" t="e">
        <f t="shared" si="167"/>
        <v>#DIV/0!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/>
      <c r="D510" s="19"/>
      <c r="E510" s="19"/>
      <c r="F510" s="45" t="e">
        <f>E510/C510</f>
        <v>#DIV/0!</v>
      </c>
      <c r="G510" s="31"/>
      <c r="H510" s="45" t="e">
        <f t="shared" si="165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/>
      <c r="W510" s="18" t="e">
        <f t="shared" si="166"/>
        <v>#DIV/0!</v>
      </c>
      <c r="X510" s="19"/>
      <c r="Y510" s="18" t="e">
        <f t="shared" si="167"/>
        <v>#DIV/0!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0</v>
      </c>
      <c r="D511" s="19">
        <f t="shared" ref="D511:E511" si="168">D507+D508+D509+D510</f>
        <v>0</v>
      </c>
      <c r="E511" s="19">
        <f t="shared" si="168"/>
        <v>0</v>
      </c>
      <c r="F511" s="45" t="e">
        <f>E511/C511</f>
        <v>#DIV/0!</v>
      </c>
      <c r="G511" s="31">
        <f>G507+G508+G509+G510</f>
        <v>0</v>
      </c>
      <c r="H511" s="45" t="e">
        <f t="shared" si="165"/>
        <v>#DIV/0!</v>
      </c>
      <c r="I511" s="31">
        <f t="shared" ref="I511:T511" si="169">I507+I508+I509+I510</f>
        <v>0</v>
      </c>
      <c r="J511" s="31">
        <f t="shared" si="169"/>
        <v>0</v>
      </c>
      <c r="K511" s="31">
        <f t="shared" si="169"/>
        <v>0</v>
      </c>
      <c r="L511" s="31">
        <f t="shared" si="169"/>
        <v>0</v>
      </c>
      <c r="M511" s="31">
        <f t="shared" si="169"/>
        <v>0</v>
      </c>
      <c r="N511" s="31">
        <f t="shared" si="169"/>
        <v>0</v>
      </c>
      <c r="O511" s="19">
        <f t="shared" si="169"/>
        <v>0</v>
      </c>
      <c r="P511" s="19">
        <f t="shared" si="169"/>
        <v>0</v>
      </c>
      <c r="Q511" s="19">
        <f t="shared" si="169"/>
        <v>0</v>
      </c>
      <c r="R511" s="19">
        <f t="shared" si="169"/>
        <v>0</v>
      </c>
      <c r="S511" s="19">
        <f t="shared" si="169"/>
        <v>0</v>
      </c>
      <c r="T511" s="19">
        <f t="shared" si="169"/>
        <v>0</v>
      </c>
      <c r="U511" s="54" t="e">
        <f>O511/G511*100</f>
        <v>#DIV/0!</v>
      </c>
      <c r="V511" s="19">
        <f>V507+V508+V509+V510</f>
        <v>0</v>
      </c>
      <c r="W511" s="18" t="e">
        <f t="shared" si="166"/>
        <v>#DIV/0!</v>
      </c>
      <c r="X511" s="19">
        <f>X507+X508+X509+X510</f>
        <v>0</v>
      </c>
      <c r="Y511" s="18" t="e">
        <f t="shared" si="167"/>
        <v>#DIV/0!</v>
      </c>
      <c r="Z511" s="19">
        <f t="shared" ref="Z511:AE511" si="170">Z507+Z508+Z509+Z510</f>
        <v>0</v>
      </c>
      <c r="AA511" s="19">
        <f t="shared" si="170"/>
        <v>0</v>
      </c>
      <c r="AB511" s="19">
        <f t="shared" si="170"/>
        <v>0</v>
      </c>
      <c r="AC511" s="19">
        <f t="shared" si="170"/>
        <v>0</v>
      </c>
      <c r="AD511" s="19">
        <f t="shared" si="170"/>
        <v>0</v>
      </c>
      <c r="AE511" s="19">
        <f t="shared" si="170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/>
      <c r="D513" s="19"/>
      <c r="E513" s="19"/>
      <c r="F513" s="45" t="e">
        <f t="shared" ref="F513:F529" si="171">E513/C513</f>
        <v>#DIV/0!</v>
      </c>
      <c r="G513" s="31"/>
      <c r="H513" s="45" t="e">
        <f t="shared" si="165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2">O513/G513*100</f>
        <v>#DIV/0!</v>
      </c>
      <c r="V513" s="19"/>
      <c r="W513" s="18" t="e">
        <f t="shared" si="166"/>
        <v>#DIV/0!</v>
      </c>
      <c r="X513" s="19"/>
      <c r="Y513" s="18" t="e">
        <f t="shared" si="167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/>
      <c r="D514" s="19"/>
      <c r="E514" s="19"/>
      <c r="F514" s="45" t="e">
        <f t="shared" si="171"/>
        <v>#DIV/0!</v>
      </c>
      <c r="G514" s="31"/>
      <c r="H514" s="45" t="e">
        <f t="shared" si="165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2"/>
        <v>#DIV/0!</v>
      </c>
      <c r="V514" s="19"/>
      <c r="W514" s="18" t="e">
        <f t="shared" si="166"/>
        <v>#DIV/0!</v>
      </c>
      <c r="X514" s="19"/>
      <c r="Y514" s="18" t="e">
        <f t="shared" si="167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/>
      <c r="D515" s="19"/>
      <c r="E515" s="19"/>
      <c r="F515" s="45" t="e">
        <f t="shared" si="171"/>
        <v>#DIV/0!</v>
      </c>
      <c r="G515" s="31"/>
      <c r="H515" s="45" t="e">
        <f t="shared" si="165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2"/>
        <v>#DIV/0!</v>
      </c>
      <c r="V515" s="19"/>
      <c r="W515" s="18" t="e">
        <f t="shared" si="166"/>
        <v>#DIV/0!</v>
      </c>
      <c r="X515" s="19"/>
      <c r="Y515" s="18" t="e">
        <f t="shared" si="167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/>
      <c r="D516" s="19"/>
      <c r="E516" s="19"/>
      <c r="F516" s="45" t="e">
        <f t="shared" si="171"/>
        <v>#DIV/0!</v>
      </c>
      <c r="G516" s="31"/>
      <c r="H516" s="45" t="e">
        <f t="shared" si="165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2"/>
        <v>#DIV/0!</v>
      </c>
      <c r="V516" s="19"/>
      <c r="W516" s="18" t="e">
        <f t="shared" si="166"/>
        <v>#DIV/0!</v>
      </c>
      <c r="X516" s="19"/>
      <c r="Y516" s="18" t="e">
        <f t="shared" si="167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/>
      <c r="D517" s="19"/>
      <c r="E517" s="19"/>
      <c r="F517" s="45" t="e">
        <f t="shared" si="171"/>
        <v>#DIV/0!</v>
      </c>
      <c r="G517" s="31"/>
      <c r="H517" s="45" t="e">
        <f t="shared" si="165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2"/>
        <v>#DIV/0!</v>
      </c>
      <c r="V517" s="19"/>
      <c r="W517" s="18" t="e">
        <f t="shared" si="166"/>
        <v>#DIV/0!</v>
      </c>
      <c r="X517" s="19"/>
      <c r="Y517" s="18" t="e">
        <f t="shared" si="167"/>
        <v>#DIV/0!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/>
      <c r="D518" s="19"/>
      <c r="E518" s="19"/>
      <c r="F518" s="45" t="e">
        <f t="shared" si="171"/>
        <v>#DIV/0!</v>
      </c>
      <c r="G518" s="31"/>
      <c r="H518" s="45" t="e">
        <f t="shared" si="165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2"/>
        <v>#DIV/0!</v>
      </c>
      <c r="V518" s="19"/>
      <c r="W518" s="18" t="e">
        <f t="shared" si="166"/>
        <v>#DIV/0!</v>
      </c>
      <c r="X518" s="19"/>
      <c r="Y518" s="18" t="e">
        <f t="shared" si="167"/>
        <v>#DIV/0!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/>
      <c r="D519" s="19"/>
      <c r="E519" s="19"/>
      <c r="F519" s="45" t="e">
        <f t="shared" si="171"/>
        <v>#DIV/0!</v>
      </c>
      <c r="G519" s="31"/>
      <c r="H519" s="45" t="e">
        <f t="shared" si="165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2"/>
        <v>#DIV/0!</v>
      </c>
      <c r="V519" s="19"/>
      <c r="W519" s="18" t="e">
        <f t="shared" si="166"/>
        <v>#DIV/0!</v>
      </c>
      <c r="X519" s="19"/>
      <c r="Y519" s="18" t="e">
        <f t="shared" si="167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/>
      <c r="D520" s="19"/>
      <c r="E520" s="19"/>
      <c r="F520" s="45" t="e">
        <f t="shared" si="171"/>
        <v>#DIV/0!</v>
      </c>
      <c r="G520" s="31"/>
      <c r="H520" s="45" t="e">
        <f t="shared" si="165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2"/>
        <v>#DIV/0!</v>
      </c>
      <c r="V520" s="19"/>
      <c r="W520" s="18" t="e">
        <f t="shared" si="166"/>
        <v>#DIV/0!</v>
      </c>
      <c r="X520" s="19"/>
      <c r="Y520" s="18" t="e">
        <f t="shared" si="167"/>
        <v>#DIV/0!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/>
      <c r="D521" s="19"/>
      <c r="E521" s="19"/>
      <c r="F521" s="45" t="e">
        <f t="shared" si="171"/>
        <v>#DIV/0!</v>
      </c>
      <c r="G521" s="31"/>
      <c r="H521" s="45" t="e">
        <f t="shared" si="165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2"/>
        <v>#DIV/0!</v>
      </c>
      <c r="V521" s="19"/>
      <c r="W521" s="18" t="e">
        <f t="shared" si="166"/>
        <v>#DIV/0!</v>
      </c>
      <c r="X521" s="19"/>
      <c r="Y521" s="18" t="e">
        <f t="shared" si="167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/>
      <c r="D522" s="19"/>
      <c r="E522" s="19"/>
      <c r="F522" s="45" t="e">
        <f t="shared" si="171"/>
        <v>#DIV/0!</v>
      </c>
      <c r="G522" s="31"/>
      <c r="H522" s="45" t="e">
        <f t="shared" si="165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2"/>
        <v>#DIV/0!</v>
      </c>
      <c r="V522" s="19"/>
      <c r="W522" s="18" t="e">
        <f t="shared" si="166"/>
        <v>#DIV/0!</v>
      </c>
      <c r="X522" s="19"/>
      <c r="Y522" s="18" t="e">
        <f t="shared" si="167"/>
        <v>#DIV/0!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/>
      <c r="D523" s="19"/>
      <c r="E523" s="19"/>
      <c r="F523" s="45" t="e">
        <f t="shared" si="171"/>
        <v>#DIV/0!</v>
      </c>
      <c r="G523" s="31"/>
      <c r="H523" s="45" t="e">
        <f t="shared" si="165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2"/>
        <v>#DIV/0!</v>
      </c>
      <c r="V523" s="19"/>
      <c r="W523" s="18" t="e">
        <f t="shared" si="166"/>
        <v>#DIV/0!</v>
      </c>
      <c r="X523" s="19"/>
      <c r="Y523" s="18" t="e">
        <f t="shared" si="167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/>
      <c r="D524" s="19"/>
      <c r="E524" s="19"/>
      <c r="F524" s="45" t="e">
        <f t="shared" si="171"/>
        <v>#DIV/0!</v>
      </c>
      <c r="G524" s="31"/>
      <c r="H524" s="45" t="e">
        <f t="shared" si="165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2"/>
        <v>#DIV/0!</v>
      </c>
      <c r="V524" s="19"/>
      <c r="W524" s="18" t="e">
        <f t="shared" si="166"/>
        <v>#DIV/0!</v>
      </c>
      <c r="X524" s="19"/>
      <c r="Y524" s="18" t="e">
        <f t="shared" si="167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/>
      <c r="D525" s="19"/>
      <c r="E525" s="19"/>
      <c r="F525" s="45" t="e">
        <f t="shared" si="171"/>
        <v>#DIV/0!</v>
      </c>
      <c r="G525" s="31"/>
      <c r="H525" s="45" t="e">
        <f t="shared" si="165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2"/>
        <v>#DIV/0!</v>
      </c>
      <c r="V525" s="19"/>
      <c r="W525" s="18" t="e">
        <f t="shared" si="166"/>
        <v>#DIV/0!</v>
      </c>
      <c r="X525" s="19"/>
      <c r="Y525" s="18" t="e">
        <f t="shared" si="167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/>
      <c r="D526" s="19"/>
      <c r="E526" s="19"/>
      <c r="F526" s="45" t="e">
        <f t="shared" si="171"/>
        <v>#DIV/0!</v>
      </c>
      <c r="G526" s="31"/>
      <c r="H526" s="45" t="e">
        <f t="shared" si="165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2"/>
        <v>#DIV/0!</v>
      </c>
      <c r="V526" s="19"/>
      <c r="W526" s="18" t="e">
        <f t="shared" si="166"/>
        <v>#DIV/0!</v>
      </c>
      <c r="X526" s="19"/>
      <c r="Y526" s="18" t="e">
        <f t="shared" si="167"/>
        <v>#DIV/0!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/>
      <c r="D527" s="19"/>
      <c r="E527" s="19"/>
      <c r="F527" s="45" t="e">
        <f t="shared" si="171"/>
        <v>#DIV/0!</v>
      </c>
      <c r="G527" s="31"/>
      <c r="H527" s="45" t="e">
        <f t="shared" si="165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2"/>
        <v>#DIV/0!</v>
      </c>
      <c r="V527" s="19"/>
      <c r="W527" s="18" t="e">
        <f t="shared" si="166"/>
        <v>#DIV/0!</v>
      </c>
      <c r="X527" s="19"/>
      <c r="Y527" s="18" t="e">
        <f t="shared" si="167"/>
        <v>#DIV/0!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/>
      <c r="D528" s="19"/>
      <c r="E528" s="19"/>
      <c r="F528" s="45" t="e">
        <f t="shared" si="171"/>
        <v>#DIV/0!</v>
      </c>
      <c r="G528" s="31"/>
      <c r="H528" s="45" t="e">
        <f t="shared" si="165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2"/>
        <v>#DIV/0!</v>
      </c>
      <c r="V528" s="19"/>
      <c r="W528" s="18" t="e">
        <f t="shared" si="166"/>
        <v>#DIV/0!</v>
      </c>
      <c r="X528" s="19"/>
      <c r="Y528" s="18" t="e">
        <f t="shared" si="167"/>
        <v>#DIV/0!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/>
      <c r="D529" s="19"/>
      <c r="E529" s="19"/>
      <c r="F529" s="45" t="e">
        <f t="shared" si="171"/>
        <v>#DIV/0!</v>
      </c>
      <c r="G529" s="31"/>
      <c r="H529" s="45" t="e">
        <f t="shared" si="165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2"/>
        <v>#DIV/0!</v>
      </c>
      <c r="V529" s="19"/>
      <c r="W529" s="18" t="e">
        <f t="shared" si="166"/>
        <v>#DIV/0!</v>
      </c>
      <c r="X529" s="19"/>
      <c r="Y529" s="18" t="e">
        <f t="shared" si="167"/>
        <v>#DIV/0!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/>
      <c r="D530" s="19"/>
      <c r="E530" s="19"/>
      <c r="F530" s="45" t="e">
        <f>E530/C530</f>
        <v>#DIV/0!</v>
      </c>
      <c r="G530" s="31"/>
      <c r="H530" s="45" t="e">
        <f t="shared" si="165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/>
      <c r="W530" s="18" t="e">
        <f t="shared" si="166"/>
        <v>#DIV/0!</v>
      </c>
      <c r="X530" s="19"/>
      <c r="Y530" s="18" t="e">
        <f t="shared" si="167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0</v>
      </c>
      <c r="D531" s="29">
        <f t="shared" ref="D531:E531" si="173">SUM(D513:D530)</f>
        <v>0</v>
      </c>
      <c r="E531" s="29">
        <f t="shared" si="173"/>
        <v>0</v>
      </c>
      <c r="F531" s="46" t="e">
        <f t="shared" ref="F531:F585" si="174">E531/C531</f>
        <v>#DIV/0!</v>
      </c>
      <c r="G531" s="29">
        <f>SUM(G513:G530)</f>
        <v>0</v>
      </c>
      <c r="H531" s="46" t="e">
        <f t="shared" si="165"/>
        <v>#DIV/0!</v>
      </c>
      <c r="I531" s="29">
        <f t="shared" ref="I531:T531" si="175">SUM(I513:I530)</f>
        <v>0</v>
      </c>
      <c r="J531" s="29">
        <f t="shared" si="175"/>
        <v>0</v>
      </c>
      <c r="K531" s="29">
        <f t="shared" si="175"/>
        <v>0</v>
      </c>
      <c r="L531" s="29">
        <f t="shared" si="175"/>
        <v>0</v>
      </c>
      <c r="M531" s="29">
        <f t="shared" si="175"/>
        <v>0</v>
      </c>
      <c r="N531" s="29">
        <f t="shared" si="175"/>
        <v>0</v>
      </c>
      <c r="O531" s="29">
        <f t="shared" si="175"/>
        <v>0</v>
      </c>
      <c r="P531" s="29">
        <f t="shared" si="175"/>
        <v>0</v>
      </c>
      <c r="Q531" s="29">
        <f t="shared" si="175"/>
        <v>0</v>
      </c>
      <c r="R531" s="29">
        <f t="shared" si="175"/>
        <v>0</v>
      </c>
      <c r="S531" s="29">
        <f t="shared" si="175"/>
        <v>0</v>
      </c>
      <c r="T531" s="29">
        <f t="shared" si="175"/>
        <v>0</v>
      </c>
      <c r="U531" s="47" t="e">
        <f t="shared" ref="U531" si="176">O531/G531*100</f>
        <v>#DIV/0!</v>
      </c>
      <c r="V531" s="29">
        <f>SUM(V513:V530)</f>
        <v>0</v>
      </c>
      <c r="W531" s="88" t="e">
        <f>V531/E531*100</f>
        <v>#DIV/0!</v>
      </c>
      <c r="X531" s="29">
        <f>SUM(X513:X530)</f>
        <v>0</v>
      </c>
      <c r="Y531" s="88" t="e">
        <f t="shared" si="167"/>
        <v>#DIV/0!</v>
      </c>
      <c r="Z531" s="29">
        <f t="shared" ref="Z531:AE531" si="177">SUM(Z513:Z530)</f>
        <v>0</v>
      </c>
      <c r="AA531" s="29">
        <f t="shared" si="177"/>
        <v>0</v>
      </c>
      <c r="AB531" s="29">
        <f t="shared" si="177"/>
        <v>0</v>
      </c>
      <c r="AC531" s="29">
        <f t="shared" si="177"/>
        <v>0</v>
      </c>
      <c r="AD531" s="29">
        <f t="shared" si="177"/>
        <v>0</v>
      </c>
      <c r="AE531" s="29">
        <f t="shared" si="177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/>
      <c r="D533" s="62"/>
      <c r="E533" s="62"/>
      <c r="F533" s="45" t="e">
        <f t="shared" ref="F533:F551" si="178">E533/C533</f>
        <v>#DIV/0!</v>
      </c>
      <c r="G533" s="31"/>
      <c r="H533" s="45" t="e">
        <f t="shared" ref="H533:H551" si="179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0">O533/G533*100</f>
        <v>#DIV/0!</v>
      </c>
      <c r="V533" s="19"/>
      <c r="W533" s="18" t="e">
        <f t="shared" ref="W533:W551" si="181">V533/E533*100</f>
        <v>#DIV/0!</v>
      </c>
      <c r="X533" s="19"/>
      <c r="Y533" s="18" t="e">
        <f t="shared" ref="Y533:Y552" si="182">X533/E533*100</f>
        <v>#DIV/0!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/>
      <c r="D534" s="62"/>
      <c r="E534" s="62"/>
      <c r="F534" s="45" t="e">
        <f t="shared" si="178"/>
        <v>#DIV/0!</v>
      </c>
      <c r="G534" s="31"/>
      <c r="H534" s="45" t="e">
        <f t="shared" si="179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0"/>
        <v>#DIV/0!</v>
      </c>
      <c r="V534" s="19"/>
      <c r="W534" s="18" t="e">
        <f t="shared" si="181"/>
        <v>#DIV/0!</v>
      </c>
      <c r="X534" s="19"/>
      <c r="Y534" s="18" t="e">
        <f t="shared" si="182"/>
        <v>#DIV/0!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/>
      <c r="D535" s="62"/>
      <c r="E535" s="62"/>
      <c r="F535" s="45" t="e">
        <f t="shared" si="178"/>
        <v>#DIV/0!</v>
      </c>
      <c r="G535" s="31"/>
      <c r="H535" s="45" t="e">
        <f t="shared" si="179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0"/>
        <v>#DIV/0!</v>
      </c>
      <c r="V535" s="19"/>
      <c r="W535" s="18" t="e">
        <f t="shared" si="181"/>
        <v>#DIV/0!</v>
      </c>
      <c r="X535" s="19"/>
      <c r="Y535" s="18" t="e">
        <f t="shared" si="182"/>
        <v>#DIV/0!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/>
      <c r="D536" s="62"/>
      <c r="E536" s="62"/>
      <c r="F536" s="45" t="e">
        <f t="shared" si="178"/>
        <v>#DIV/0!</v>
      </c>
      <c r="G536" s="31"/>
      <c r="H536" s="45" t="e">
        <f t="shared" si="179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0"/>
        <v>#DIV/0!</v>
      </c>
      <c r="V536" s="19"/>
      <c r="W536" s="18" t="e">
        <f t="shared" si="181"/>
        <v>#DIV/0!</v>
      </c>
      <c r="X536" s="19"/>
      <c r="Y536" s="18" t="e">
        <f t="shared" si="182"/>
        <v>#DIV/0!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/>
      <c r="D537" s="62"/>
      <c r="E537" s="62"/>
      <c r="F537" s="45" t="e">
        <f t="shared" si="178"/>
        <v>#DIV/0!</v>
      </c>
      <c r="G537" s="31"/>
      <c r="H537" s="45" t="e">
        <f t="shared" si="179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0"/>
        <v>#DIV/0!</v>
      </c>
      <c r="V537" s="19"/>
      <c r="W537" s="18" t="e">
        <f t="shared" si="181"/>
        <v>#DIV/0!</v>
      </c>
      <c r="X537" s="19"/>
      <c r="Y537" s="18" t="e">
        <f t="shared" si="182"/>
        <v>#DIV/0!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/>
      <c r="D538" s="62"/>
      <c r="E538" s="62"/>
      <c r="F538" s="45" t="e">
        <f t="shared" si="178"/>
        <v>#DIV/0!</v>
      </c>
      <c r="G538" s="31"/>
      <c r="H538" s="45" t="e">
        <f t="shared" si="179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0"/>
        <v>#DIV/0!</v>
      </c>
      <c r="V538" s="19"/>
      <c r="W538" s="18" t="e">
        <f t="shared" si="181"/>
        <v>#DIV/0!</v>
      </c>
      <c r="X538" s="19"/>
      <c r="Y538" s="18" t="e">
        <f t="shared" si="182"/>
        <v>#DIV/0!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/>
      <c r="D539" s="62"/>
      <c r="E539" s="62"/>
      <c r="F539" s="45" t="e">
        <f t="shared" si="178"/>
        <v>#DIV/0!</v>
      </c>
      <c r="G539" s="31"/>
      <c r="H539" s="45" t="e">
        <f t="shared" si="179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0"/>
        <v>#DIV/0!</v>
      </c>
      <c r="V539" s="19"/>
      <c r="W539" s="18" t="e">
        <f t="shared" si="181"/>
        <v>#DIV/0!</v>
      </c>
      <c r="X539" s="19"/>
      <c r="Y539" s="18" t="e">
        <f t="shared" si="182"/>
        <v>#DIV/0!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/>
      <c r="D540" s="62"/>
      <c r="E540" s="62"/>
      <c r="F540" s="45" t="e">
        <f t="shared" si="178"/>
        <v>#DIV/0!</v>
      </c>
      <c r="G540" s="31"/>
      <c r="H540" s="45" t="e">
        <f t="shared" si="179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0"/>
        <v>#DIV/0!</v>
      </c>
      <c r="V540" s="19"/>
      <c r="W540" s="18" t="e">
        <f t="shared" si="181"/>
        <v>#DIV/0!</v>
      </c>
      <c r="X540" s="19"/>
      <c r="Y540" s="18" t="e">
        <f t="shared" si="182"/>
        <v>#DIV/0!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/>
      <c r="D541" s="62"/>
      <c r="E541" s="62"/>
      <c r="F541" s="45" t="e">
        <f t="shared" si="178"/>
        <v>#DIV/0!</v>
      </c>
      <c r="G541" s="31"/>
      <c r="H541" s="45" t="e">
        <f t="shared" si="179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0"/>
        <v>#DIV/0!</v>
      </c>
      <c r="V541" s="19"/>
      <c r="W541" s="18" t="e">
        <f t="shared" si="181"/>
        <v>#DIV/0!</v>
      </c>
      <c r="X541" s="19"/>
      <c r="Y541" s="18" t="e">
        <f t="shared" si="182"/>
        <v>#DIV/0!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/>
      <c r="D542" s="62"/>
      <c r="E542" s="62"/>
      <c r="F542" s="45" t="e">
        <f t="shared" si="178"/>
        <v>#DIV/0!</v>
      </c>
      <c r="G542" s="31"/>
      <c r="H542" s="45" t="e">
        <f t="shared" si="179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0"/>
        <v>#DIV/0!</v>
      </c>
      <c r="V542" s="19"/>
      <c r="W542" s="18" t="e">
        <f t="shared" si="181"/>
        <v>#DIV/0!</v>
      </c>
      <c r="X542" s="19"/>
      <c r="Y542" s="18" t="e">
        <f t="shared" si="182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/>
      <c r="D543" s="62"/>
      <c r="E543" s="62"/>
      <c r="F543" s="45" t="e">
        <f t="shared" si="178"/>
        <v>#DIV/0!</v>
      </c>
      <c r="G543" s="31"/>
      <c r="H543" s="45" t="e">
        <f t="shared" si="179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0"/>
        <v>#DIV/0!</v>
      </c>
      <c r="V543" s="19"/>
      <c r="W543" s="18" t="e">
        <f t="shared" si="181"/>
        <v>#DIV/0!</v>
      </c>
      <c r="X543" s="19"/>
      <c r="Y543" s="18" t="e">
        <f t="shared" si="182"/>
        <v>#DIV/0!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/>
      <c r="D544" s="62"/>
      <c r="E544" s="62"/>
      <c r="F544" s="45" t="e">
        <f t="shared" si="178"/>
        <v>#DIV/0!</v>
      </c>
      <c r="G544" s="31"/>
      <c r="H544" s="45" t="e">
        <f t="shared" si="179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0"/>
        <v>#DIV/0!</v>
      </c>
      <c r="V544" s="19"/>
      <c r="W544" s="18" t="e">
        <f t="shared" si="181"/>
        <v>#DIV/0!</v>
      </c>
      <c r="X544" s="19"/>
      <c r="Y544" s="18" t="e">
        <f t="shared" si="182"/>
        <v>#DIV/0!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/>
      <c r="D545" s="62"/>
      <c r="E545" s="62"/>
      <c r="F545" s="45" t="e">
        <f t="shared" si="178"/>
        <v>#DIV/0!</v>
      </c>
      <c r="G545" s="31"/>
      <c r="H545" s="45" t="e">
        <f t="shared" si="179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0"/>
        <v>#DIV/0!</v>
      </c>
      <c r="V545" s="19"/>
      <c r="W545" s="18" t="e">
        <f t="shared" si="181"/>
        <v>#DIV/0!</v>
      </c>
      <c r="X545" s="19"/>
      <c r="Y545" s="18" t="e">
        <f t="shared" si="182"/>
        <v>#DIV/0!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/>
      <c r="D546" s="62"/>
      <c r="E546" s="62"/>
      <c r="F546" s="45" t="e">
        <f t="shared" si="178"/>
        <v>#DIV/0!</v>
      </c>
      <c r="G546" s="31"/>
      <c r="H546" s="45" t="e">
        <f t="shared" si="179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0"/>
        <v>#DIV/0!</v>
      </c>
      <c r="V546" s="19"/>
      <c r="W546" s="18" t="e">
        <f t="shared" si="181"/>
        <v>#DIV/0!</v>
      </c>
      <c r="X546" s="19"/>
      <c r="Y546" s="18" t="e">
        <f t="shared" si="182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/>
      <c r="D547" s="62"/>
      <c r="E547" s="62"/>
      <c r="F547" s="45" t="e">
        <f t="shared" si="178"/>
        <v>#DIV/0!</v>
      </c>
      <c r="G547" s="31"/>
      <c r="H547" s="45" t="e">
        <f t="shared" si="179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0"/>
        <v>#DIV/0!</v>
      </c>
      <c r="V547" s="19"/>
      <c r="W547" s="18" t="e">
        <f t="shared" si="181"/>
        <v>#DIV/0!</v>
      </c>
      <c r="X547" s="19"/>
      <c r="Y547" s="18" t="e">
        <f t="shared" si="182"/>
        <v>#DIV/0!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/>
      <c r="D548" s="62"/>
      <c r="E548" s="62"/>
      <c r="F548" s="45" t="e">
        <f t="shared" si="178"/>
        <v>#DIV/0!</v>
      </c>
      <c r="G548" s="31"/>
      <c r="H548" s="45" t="e">
        <f t="shared" si="179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0"/>
        <v>#DIV/0!</v>
      </c>
      <c r="V548" s="19"/>
      <c r="W548" s="18" t="e">
        <f t="shared" si="181"/>
        <v>#DIV/0!</v>
      </c>
      <c r="X548" s="19"/>
      <c r="Y548" s="18" t="e">
        <f t="shared" si="182"/>
        <v>#DIV/0!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/>
      <c r="D549" s="62"/>
      <c r="E549" s="62"/>
      <c r="F549" s="45" t="e">
        <f t="shared" si="178"/>
        <v>#DIV/0!</v>
      </c>
      <c r="G549" s="31"/>
      <c r="H549" s="45" t="e">
        <f t="shared" si="179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0"/>
        <v>#DIV/0!</v>
      </c>
      <c r="V549" s="19"/>
      <c r="W549" s="18" t="e">
        <f t="shared" si="181"/>
        <v>#DIV/0!</v>
      </c>
      <c r="X549" s="19"/>
      <c r="Y549" s="18" t="e">
        <f t="shared" si="182"/>
        <v>#DIV/0!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/>
      <c r="D550" s="62"/>
      <c r="E550" s="62"/>
      <c r="F550" s="45" t="e">
        <f t="shared" si="178"/>
        <v>#DIV/0!</v>
      </c>
      <c r="G550" s="31"/>
      <c r="H550" s="45" t="e">
        <f t="shared" si="179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0"/>
        <v>#DIV/0!</v>
      </c>
      <c r="V550" s="19"/>
      <c r="W550" s="18" t="e">
        <f t="shared" si="181"/>
        <v>#DIV/0!</v>
      </c>
      <c r="X550" s="19"/>
      <c r="Y550" s="18" t="e">
        <f t="shared" si="182"/>
        <v>#DIV/0!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/>
      <c r="D551" s="62"/>
      <c r="E551" s="62"/>
      <c r="F551" s="45" t="e">
        <f t="shared" si="178"/>
        <v>#DIV/0!</v>
      </c>
      <c r="G551" s="31"/>
      <c r="H551" s="45" t="e">
        <f t="shared" si="179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0"/>
        <v>#DIV/0!</v>
      </c>
      <c r="V551" s="19"/>
      <c r="W551" s="18" t="e">
        <f t="shared" si="181"/>
        <v>#DIV/0!</v>
      </c>
      <c r="X551" s="19"/>
      <c r="Y551" s="18" t="e">
        <f t="shared" si="182"/>
        <v>#DIV/0!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0</v>
      </c>
      <c r="D552" s="102">
        <f t="shared" ref="D552:E552" si="183">SUM(D533:D551)</f>
        <v>0</v>
      </c>
      <c r="E552" s="102">
        <f t="shared" si="183"/>
        <v>0</v>
      </c>
      <c r="F552" s="46" t="e">
        <f t="shared" si="174"/>
        <v>#DIV/0!</v>
      </c>
      <c r="G552" s="29">
        <f>SUM(G533:G551)</f>
        <v>0</v>
      </c>
      <c r="H552" s="46" t="e">
        <f t="shared" si="165"/>
        <v>#DIV/0!</v>
      </c>
      <c r="I552" s="29">
        <f t="shared" ref="I552:T552" si="184">SUM(I533:I551)</f>
        <v>0</v>
      </c>
      <c r="J552" s="29">
        <f t="shared" si="184"/>
        <v>0</v>
      </c>
      <c r="K552" s="29">
        <f t="shared" si="184"/>
        <v>0</v>
      </c>
      <c r="L552" s="29">
        <f t="shared" si="184"/>
        <v>0</v>
      </c>
      <c r="M552" s="29">
        <f t="shared" si="184"/>
        <v>0</v>
      </c>
      <c r="N552" s="29">
        <f t="shared" si="184"/>
        <v>0</v>
      </c>
      <c r="O552" s="29">
        <f t="shared" si="184"/>
        <v>0</v>
      </c>
      <c r="P552" s="29">
        <f t="shared" si="184"/>
        <v>0</v>
      </c>
      <c r="Q552" s="29">
        <f t="shared" si="184"/>
        <v>0</v>
      </c>
      <c r="R552" s="29">
        <f t="shared" si="184"/>
        <v>0</v>
      </c>
      <c r="S552" s="29">
        <f t="shared" si="184"/>
        <v>0</v>
      </c>
      <c r="T552" s="29">
        <f t="shared" si="184"/>
        <v>0</v>
      </c>
      <c r="U552" s="47" t="e">
        <f t="shared" si="180"/>
        <v>#DIV/0!</v>
      </c>
      <c r="V552" s="29">
        <f>SUM(V533:V551)</f>
        <v>0</v>
      </c>
      <c r="W552" s="88" t="e">
        <f>V552/E552*100</f>
        <v>#DIV/0!</v>
      </c>
      <c r="X552" s="29">
        <f>SUM(X533:X551)</f>
        <v>0</v>
      </c>
      <c r="Y552" s="88" t="e">
        <f t="shared" si="182"/>
        <v>#DIV/0!</v>
      </c>
      <c r="Z552" s="29">
        <f t="shared" ref="Z552:AE552" si="185">SUM(Z533:Z551)</f>
        <v>0</v>
      </c>
      <c r="AA552" s="29">
        <f t="shared" si="185"/>
        <v>0</v>
      </c>
      <c r="AB552" s="29">
        <f t="shared" si="185"/>
        <v>0</v>
      </c>
      <c r="AC552" s="29">
        <f t="shared" si="185"/>
        <v>0</v>
      </c>
      <c r="AD552" s="29">
        <f t="shared" si="185"/>
        <v>0</v>
      </c>
      <c r="AE552" s="29">
        <f t="shared" si="185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41.900000000000006</v>
      </c>
      <c r="D554" s="62"/>
      <c r="E554" s="27">
        <v>62.74945054945055</v>
      </c>
      <c r="F554" s="45">
        <f>E554/C554</f>
        <v>1.4976002517768625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>
        <v>5</v>
      </c>
      <c r="W554" s="18">
        <f>V554/E554*100</f>
        <v>7.9681972610416443</v>
      </c>
      <c r="X554" s="19">
        <v>5</v>
      </c>
      <c r="Y554" s="18">
        <f>X554/E554*100</f>
        <v>7.9681972610416443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0</v>
      </c>
      <c r="D555" s="62"/>
      <c r="E555" s="27">
        <v>0</v>
      </c>
      <c r="F555" s="45" t="e">
        <f>E555/C555</f>
        <v>#DIV/0!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/>
      <c r="W555" s="18" t="e">
        <f>V555/E555*100</f>
        <v>#DIV/0!</v>
      </c>
      <c r="X555" s="19"/>
      <c r="Y555" s="18" t="e">
        <f>X555/E555*100</f>
        <v>#DIV/0!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0</v>
      </c>
      <c r="D556" s="62"/>
      <c r="E556" s="27">
        <v>0</v>
      </c>
      <c r="F556" s="45" t="e">
        <f>E556/C556</f>
        <v>#DIV/0!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/>
      <c r="W556" s="18" t="e">
        <f>V556/E556*100</f>
        <v>#DIV/0!</v>
      </c>
      <c r="X556" s="19"/>
      <c r="Y556" s="18" t="e">
        <f>X556/E556*100</f>
        <v>#DIV/0!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0</v>
      </c>
      <c r="D557" s="62"/>
      <c r="E557" s="27">
        <v>0</v>
      </c>
      <c r="F557" s="45" t="e">
        <f t="shared" ref="F557:F563" si="186">E557/C557</f>
        <v>#DIV/0!</v>
      </c>
      <c r="G557" s="31"/>
      <c r="H557" s="45" t="e">
        <f t="shared" ref="H557:H563" si="187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88">O557/G557*100</f>
        <v>#DIV/0!</v>
      </c>
      <c r="V557" s="19"/>
      <c r="W557" s="18" t="e">
        <f t="shared" ref="W557:W563" si="189">V557/E557*100</f>
        <v>#DIV/0!</v>
      </c>
      <c r="X557" s="19"/>
      <c r="Y557" s="18" t="e">
        <f t="shared" ref="Y557:Y563" si="190">X557/E557*100</f>
        <v>#DIV/0!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141.19999999999999</v>
      </c>
      <c r="D558" s="62">
        <v>224</v>
      </c>
      <c r="E558" s="27">
        <v>111.26114819759677</v>
      </c>
      <c r="F558" s="45">
        <f t="shared" si="186"/>
        <v>0.78796847165436812</v>
      </c>
      <c r="G558" s="31"/>
      <c r="H558" s="45">
        <f t="shared" si="187"/>
        <v>0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88"/>
        <v>#DIV/0!</v>
      </c>
      <c r="V558" s="19">
        <v>5</v>
      </c>
      <c r="W558" s="18">
        <f t="shared" si="189"/>
        <v>4.493931692238279</v>
      </c>
      <c r="X558" s="19">
        <v>5</v>
      </c>
      <c r="Y558" s="18">
        <f t="shared" si="190"/>
        <v>4.493931692238279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0</v>
      </c>
      <c r="D559" s="62"/>
      <c r="E559" s="27">
        <v>0</v>
      </c>
      <c r="F559" s="45" t="e">
        <f t="shared" si="186"/>
        <v>#DIV/0!</v>
      </c>
      <c r="G559" s="31"/>
      <c r="H559" s="45" t="e">
        <f t="shared" si="187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88"/>
        <v>#DIV/0!</v>
      </c>
      <c r="V559" s="19"/>
      <c r="W559" s="18" t="e">
        <f t="shared" si="189"/>
        <v>#DIV/0!</v>
      </c>
      <c r="X559" s="19"/>
      <c r="Y559" s="18" t="e">
        <f t="shared" si="190"/>
        <v>#DIV/0!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>
        <v>211</v>
      </c>
      <c r="E560" s="27">
        <v>196.68287566137565</v>
      </c>
      <c r="F560" s="45">
        <f t="shared" si="186"/>
        <v>0.33095214769352482</v>
      </c>
      <c r="G560" s="31"/>
      <c r="H560" s="45">
        <f t="shared" si="187"/>
        <v>0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88"/>
        <v>#DIV/0!</v>
      </c>
      <c r="V560" s="19">
        <v>29</v>
      </c>
      <c r="W560" s="18">
        <f t="shared" si="189"/>
        <v>14.744547486649845</v>
      </c>
      <c r="X560" s="19">
        <v>5</v>
      </c>
      <c r="Y560" s="18">
        <f t="shared" si="190"/>
        <v>2.5421633597672142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0</v>
      </c>
      <c r="D561" s="62">
        <v>542</v>
      </c>
      <c r="E561" s="27">
        <v>0</v>
      </c>
      <c r="F561" s="45" t="e">
        <f t="shared" si="186"/>
        <v>#DIV/0!</v>
      </c>
      <c r="G561" s="31"/>
      <c r="H561" s="45">
        <f t="shared" si="187"/>
        <v>0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88"/>
        <v>#DIV/0!</v>
      </c>
      <c r="V561" s="19"/>
      <c r="W561" s="18" t="e">
        <f t="shared" si="189"/>
        <v>#DIV/0!</v>
      </c>
      <c r="X561" s="19"/>
      <c r="Y561" s="18" t="e">
        <f t="shared" si="190"/>
        <v>#DIV/0!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0</v>
      </c>
      <c r="D562" s="62"/>
      <c r="E562" s="27">
        <v>0</v>
      </c>
      <c r="F562" s="45" t="e">
        <f t="shared" si="186"/>
        <v>#DIV/0!</v>
      </c>
      <c r="G562" s="31"/>
      <c r="H562" s="45" t="e">
        <f t="shared" si="187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88"/>
        <v>#DIV/0!</v>
      </c>
      <c r="V562" s="19"/>
      <c r="W562" s="18" t="e">
        <f t="shared" si="189"/>
        <v>#DIV/0!</v>
      </c>
      <c r="X562" s="19"/>
      <c r="Y562" s="18" t="e">
        <f t="shared" si="190"/>
        <v>#DIV/0!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31.899000000000001</v>
      </c>
      <c r="D563" s="62"/>
      <c r="E563" s="27">
        <v>26</v>
      </c>
      <c r="F563" s="45">
        <f t="shared" si="186"/>
        <v>0.815072572807925</v>
      </c>
      <c r="G563" s="31"/>
      <c r="H563" s="45" t="e">
        <f t="shared" si="187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88"/>
        <v>#DIV/0!</v>
      </c>
      <c r="V563" s="19">
        <v>1</v>
      </c>
      <c r="W563" s="18">
        <f t="shared" si="189"/>
        <v>3.8461538461538463</v>
      </c>
      <c r="X563" s="19">
        <v>1</v>
      </c>
      <c r="Y563" s="18">
        <f t="shared" si="190"/>
        <v>3.8461538461538463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629.51</v>
      </c>
      <c r="D564" s="62"/>
      <c r="E564" s="27">
        <v>371</v>
      </c>
      <c r="F564" s="45">
        <f>E564/C564</f>
        <v>0.58934727009896593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>
        <v>18</v>
      </c>
      <c r="W564" s="18">
        <f>V564/E564*100</f>
        <v>4.8517520215633425</v>
      </c>
      <c r="X564" s="19">
        <v>18</v>
      </c>
      <c r="Y564" s="18">
        <f>X564/E564*100</f>
        <v>4.8517520215633425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1438.8029999999999</v>
      </c>
      <c r="D565" s="102">
        <f t="shared" ref="D565:E565" si="191">SUM(D554:D564)</f>
        <v>977</v>
      </c>
      <c r="E565" s="97">
        <f t="shared" si="191"/>
        <v>767.69347440842296</v>
      </c>
      <c r="F565" s="46">
        <f t="shared" si="174"/>
        <v>0.53356399340870364</v>
      </c>
      <c r="G565" s="97">
        <f>SUM(G554:G564)</f>
        <v>0</v>
      </c>
      <c r="H565" s="46">
        <f t="shared" si="165"/>
        <v>0</v>
      </c>
      <c r="I565" s="97">
        <f t="shared" ref="I565:T565" si="192">SUM(I554:I564)</f>
        <v>0</v>
      </c>
      <c r="J565" s="97">
        <f t="shared" si="192"/>
        <v>0</v>
      </c>
      <c r="K565" s="97">
        <f t="shared" si="192"/>
        <v>0</v>
      </c>
      <c r="L565" s="97">
        <f t="shared" si="192"/>
        <v>0</v>
      </c>
      <c r="M565" s="97">
        <f t="shared" si="192"/>
        <v>0</v>
      </c>
      <c r="N565" s="97">
        <f t="shared" si="192"/>
        <v>0</v>
      </c>
      <c r="O565" s="97">
        <f t="shared" si="192"/>
        <v>0</v>
      </c>
      <c r="P565" s="97">
        <f t="shared" si="192"/>
        <v>0</v>
      </c>
      <c r="Q565" s="97">
        <f t="shared" si="192"/>
        <v>0</v>
      </c>
      <c r="R565" s="97">
        <f t="shared" si="192"/>
        <v>0</v>
      </c>
      <c r="S565" s="97">
        <f t="shared" si="192"/>
        <v>0</v>
      </c>
      <c r="T565" s="97">
        <f t="shared" si="192"/>
        <v>0</v>
      </c>
      <c r="U565" s="97" t="e">
        <f>SUM(U554:U564)</f>
        <v>#DIV/0!</v>
      </c>
      <c r="V565" s="97">
        <f>SUM(V554:V564)</f>
        <v>58</v>
      </c>
      <c r="W565" s="88">
        <f>V565/E565*100</f>
        <v>7.5550987384247632</v>
      </c>
      <c r="X565" s="97">
        <f>SUM(X554:X564)</f>
        <v>34</v>
      </c>
      <c r="Y565" s="88">
        <f t="shared" ref="Y565:Y620" si="193">X565/E565*100</f>
        <v>4.4288509845938266</v>
      </c>
      <c r="Z565" s="97">
        <f t="shared" ref="Z565:AE565" si="194">SUM(Z554:Z564)</f>
        <v>0</v>
      </c>
      <c r="AA565" s="97">
        <f t="shared" si="194"/>
        <v>0</v>
      </c>
      <c r="AB565" s="97">
        <f t="shared" si="194"/>
        <v>0</v>
      </c>
      <c r="AC565" s="97">
        <f t="shared" si="194"/>
        <v>0</v>
      </c>
      <c r="AD565" s="97">
        <f t="shared" si="194"/>
        <v>0</v>
      </c>
      <c r="AE565" s="97">
        <f t="shared" si="194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/>
      <c r="D567" s="62"/>
      <c r="E567" s="62"/>
      <c r="F567" s="45" t="e">
        <f t="shared" ref="F567:F584" si="195">E567/C567</f>
        <v>#DIV/0!</v>
      </c>
      <c r="G567" s="31"/>
      <c r="H567" s="45" t="e">
        <f t="shared" ref="H567:H620" si="196">G567/D567*100</f>
        <v>#DIV/0!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197">O567/G567*100</f>
        <v>#DIV/0!</v>
      </c>
      <c r="V567" s="19"/>
      <c r="W567" s="18" t="e">
        <f t="shared" ref="W567:W584" si="198">V567/E567*100</f>
        <v>#DIV/0!</v>
      </c>
      <c r="X567" s="19"/>
      <c r="Y567" s="18" t="e">
        <f t="shared" ref="Y567:Y584" si="199">X567/E567*100</f>
        <v>#DIV/0!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/>
      <c r="D568" s="19"/>
      <c r="E568" s="19"/>
      <c r="F568" s="45" t="e">
        <f t="shared" si="195"/>
        <v>#DIV/0!</v>
      </c>
      <c r="G568" s="31"/>
      <c r="H568" s="45" t="e">
        <f t="shared" si="196"/>
        <v>#DIV/0!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197"/>
        <v>#DIV/0!</v>
      </c>
      <c r="V568" s="19"/>
      <c r="W568" s="18" t="e">
        <f t="shared" si="198"/>
        <v>#DIV/0!</v>
      </c>
      <c r="X568" s="19"/>
      <c r="Y568" s="18" t="e">
        <f t="shared" si="199"/>
        <v>#DIV/0!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/>
      <c r="D569" s="19"/>
      <c r="E569" s="19"/>
      <c r="F569" s="45" t="e">
        <f t="shared" si="195"/>
        <v>#DIV/0!</v>
      </c>
      <c r="G569" s="31"/>
      <c r="H569" s="45" t="e">
        <f t="shared" si="196"/>
        <v>#DIV/0!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197"/>
        <v>#DIV/0!</v>
      </c>
      <c r="V569" s="19"/>
      <c r="W569" s="18" t="e">
        <f t="shared" si="198"/>
        <v>#DIV/0!</v>
      </c>
      <c r="X569" s="19"/>
      <c r="Y569" s="18" t="e">
        <f t="shared" si="199"/>
        <v>#DIV/0!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>
        <v>68</v>
      </c>
      <c r="E570" s="19">
        <v>294</v>
      </c>
      <c r="F570" s="45">
        <f t="shared" si="195"/>
        <v>0.39505509271701161</v>
      </c>
      <c r="G570" s="31"/>
      <c r="H570" s="45">
        <f t="shared" si="196"/>
        <v>0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197"/>
        <v>#DIV/0!</v>
      </c>
      <c r="V570" s="19">
        <v>44</v>
      </c>
      <c r="W570" s="18">
        <f t="shared" si="198"/>
        <v>14.965986394557824</v>
      </c>
      <c r="X570" s="19">
        <v>5</v>
      </c>
      <c r="Y570" s="18">
        <f t="shared" si="199"/>
        <v>1.7006802721088436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/>
      <c r="D571" s="19"/>
      <c r="E571" s="19"/>
      <c r="F571" s="45" t="e">
        <f t="shared" si="195"/>
        <v>#DIV/0!</v>
      </c>
      <c r="G571" s="31"/>
      <c r="H571" s="45" t="e">
        <f t="shared" si="196"/>
        <v>#DIV/0!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197"/>
        <v>#DIV/0!</v>
      </c>
      <c r="V571" s="19"/>
      <c r="W571" s="18" t="e">
        <f t="shared" si="198"/>
        <v>#DIV/0!</v>
      </c>
      <c r="X571" s="19"/>
      <c r="Y571" s="18" t="e">
        <f t="shared" si="199"/>
        <v>#DIV/0!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/>
      <c r="D572" s="19"/>
      <c r="E572" s="19"/>
      <c r="F572" s="45" t="e">
        <f t="shared" si="195"/>
        <v>#DIV/0!</v>
      </c>
      <c r="G572" s="31"/>
      <c r="H572" s="45" t="e">
        <f t="shared" si="196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197"/>
        <v>#DIV/0!</v>
      </c>
      <c r="V572" s="19"/>
      <c r="W572" s="18" t="e">
        <f t="shared" si="198"/>
        <v>#DIV/0!</v>
      </c>
      <c r="X572" s="19"/>
      <c r="Y572" s="18" t="e">
        <f t="shared" si="199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/>
      <c r="D573" s="19"/>
      <c r="E573" s="19"/>
      <c r="F573" s="45" t="e">
        <f t="shared" si="195"/>
        <v>#DIV/0!</v>
      </c>
      <c r="G573" s="31"/>
      <c r="H573" s="45" t="e">
        <f t="shared" si="196"/>
        <v>#DIV/0!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197"/>
        <v>#DIV/0!</v>
      </c>
      <c r="V573" s="19"/>
      <c r="W573" s="18" t="e">
        <f t="shared" si="198"/>
        <v>#DIV/0!</v>
      </c>
      <c r="X573" s="19"/>
      <c r="Y573" s="18" t="e">
        <f t="shared" si="199"/>
        <v>#DIV/0!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/>
      <c r="D574" s="19"/>
      <c r="E574" s="19"/>
      <c r="F574" s="45" t="e">
        <f t="shared" si="195"/>
        <v>#DIV/0!</v>
      </c>
      <c r="G574" s="31"/>
      <c r="H574" s="45" t="e">
        <f t="shared" si="196"/>
        <v>#DIV/0!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197"/>
        <v>#DIV/0!</v>
      </c>
      <c r="V574" s="19"/>
      <c r="W574" s="18" t="e">
        <f t="shared" si="198"/>
        <v>#DIV/0!</v>
      </c>
      <c r="X574" s="19"/>
      <c r="Y574" s="18" t="e">
        <f t="shared" si="199"/>
        <v>#DIV/0!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/>
      <c r="D575" s="19"/>
      <c r="E575" s="19"/>
      <c r="F575" s="45" t="e">
        <f t="shared" si="195"/>
        <v>#DIV/0!</v>
      </c>
      <c r="G575" s="31"/>
      <c r="H575" s="45" t="e">
        <f t="shared" si="196"/>
        <v>#DIV/0!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197"/>
        <v>#DIV/0!</v>
      </c>
      <c r="V575" s="19"/>
      <c r="W575" s="18" t="e">
        <f t="shared" si="198"/>
        <v>#DIV/0!</v>
      </c>
      <c r="X575" s="19"/>
      <c r="Y575" s="18" t="e">
        <f t="shared" si="199"/>
        <v>#DIV/0!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/>
      <c r="D576" s="19"/>
      <c r="E576" s="19"/>
      <c r="F576" s="45" t="e">
        <f t="shared" si="195"/>
        <v>#DIV/0!</v>
      </c>
      <c r="G576" s="31"/>
      <c r="H576" s="45" t="e">
        <f t="shared" si="196"/>
        <v>#DIV/0!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197"/>
        <v>#DIV/0!</v>
      </c>
      <c r="V576" s="19"/>
      <c r="W576" s="18" t="e">
        <f t="shared" si="198"/>
        <v>#DIV/0!</v>
      </c>
      <c r="X576" s="19"/>
      <c r="Y576" s="18" t="e">
        <f t="shared" si="199"/>
        <v>#DIV/0!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/>
      <c r="D577" s="19"/>
      <c r="E577" s="19"/>
      <c r="F577" s="45" t="e">
        <f t="shared" si="195"/>
        <v>#DIV/0!</v>
      </c>
      <c r="G577" s="31"/>
      <c r="H577" s="45" t="e">
        <f t="shared" si="196"/>
        <v>#DIV/0!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197"/>
        <v>#DIV/0!</v>
      </c>
      <c r="V577" s="19"/>
      <c r="W577" s="18" t="e">
        <f t="shared" si="198"/>
        <v>#DIV/0!</v>
      </c>
      <c r="X577" s="19"/>
      <c r="Y577" s="18" t="e">
        <f t="shared" si="199"/>
        <v>#DIV/0!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/>
      <c r="D578" s="19"/>
      <c r="E578" s="19"/>
      <c r="F578" s="45" t="e">
        <f t="shared" si="195"/>
        <v>#DIV/0!</v>
      </c>
      <c r="G578" s="31"/>
      <c r="H578" s="45" t="e">
        <f t="shared" si="196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197"/>
        <v>#DIV/0!</v>
      </c>
      <c r="V578" s="19"/>
      <c r="W578" s="18" t="e">
        <f t="shared" si="198"/>
        <v>#DIV/0!</v>
      </c>
      <c r="X578" s="19"/>
      <c r="Y578" s="18" t="e">
        <f t="shared" si="199"/>
        <v>#DIV/0!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/>
      <c r="D579" s="19"/>
      <c r="E579" s="19"/>
      <c r="F579" s="45" t="e">
        <f t="shared" si="195"/>
        <v>#DIV/0!</v>
      </c>
      <c r="G579" s="31"/>
      <c r="H579" s="45" t="e">
        <f t="shared" si="196"/>
        <v>#DIV/0!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197"/>
        <v>#DIV/0!</v>
      </c>
      <c r="V579" s="19"/>
      <c r="W579" s="18" t="e">
        <f t="shared" si="198"/>
        <v>#DIV/0!</v>
      </c>
      <c r="X579" s="19"/>
      <c r="Y579" s="18" t="e">
        <f t="shared" si="199"/>
        <v>#DIV/0!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/>
      <c r="D580" s="19"/>
      <c r="E580" s="19"/>
      <c r="F580" s="45" t="e">
        <f t="shared" si="195"/>
        <v>#DIV/0!</v>
      </c>
      <c r="G580" s="31"/>
      <c r="H580" s="45" t="e">
        <f t="shared" si="196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197"/>
        <v>#DIV/0!</v>
      </c>
      <c r="V580" s="19"/>
      <c r="W580" s="18" t="e">
        <f t="shared" si="198"/>
        <v>#DIV/0!</v>
      </c>
      <c r="X580" s="19"/>
      <c r="Y580" s="18" t="e">
        <f t="shared" si="199"/>
        <v>#DIV/0!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/>
      <c r="D581" s="19"/>
      <c r="E581" s="19"/>
      <c r="F581" s="45" t="e">
        <f t="shared" si="195"/>
        <v>#DIV/0!</v>
      </c>
      <c r="G581" s="31"/>
      <c r="H581" s="45" t="e">
        <f t="shared" si="196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197"/>
        <v>#DIV/0!</v>
      </c>
      <c r="V581" s="19"/>
      <c r="W581" s="18" t="e">
        <f t="shared" si="198"/>
        <v>#DIV/0!</v>
      </c>
      <c r="X581" s="19"/>
      <c r="Y581" s="18" t="e">
        <f t="shared" si="199"/>
        <v>#DIV/0!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/>
      <c r="D582" s="19"/>
      <c r="E582" s="19"/>
      <c r="F582" s="45" t="e">
        <f t="shared" si="195"/>
        <v>#DIV/0!</v>
      </c>
      <c r="G582" s="31"/>
      <c r="H582" s="45" t="e">
        <f t="shared" si="196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197"/>
        <v>#DIV/0!</v>
      </c>
      <c r="V582" s="19"/>
      <c r="W582" s="18" t="e">
        <f t="shared" si="198"/>
        <v>#DIV/0!</v>
      </c>
      <c r="X582" s="19"/>
      <c r="Y582" s="18" t="e">
        <f t="shared" si="199"/>
        <v>#DIV/0!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/>
      <c r="D583" s="19"/>
      <c r="E583" s="19"/>
      <c r="F583" s="45" t="e">
        <f t="shared" si="195"/>
        <v>#DIV/0!</v>
      </c>
      <c r="G583" s="31"/>
      <c r="H583" s="45" t="e">
        <f t="shared" si="196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197"/>
        <v>#DIV/0!</v>
      </c>
      <c r="V583" s="19"/>
      <c r="W583" s="18" t="e">
        <f t="shared" si="198"/>
        <v>#DIV/0!</v>
      </c>
      <c r="X583" s="19"/>
      <c r="Y583" s="18" t="e">
        <f t="shared" si="199"/>
        <v>#DIV/0!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/>
      <c r="D584" s="19"/>
      <c r="E584" s="19"/>
      <c r="F584" s="45" t="e">
        <f t="shared" si="195"/>
        <v>#DIV/0!</v>
      </c>
      <c r="G584" s="31"/>
      <c r="H584" s="45" t="e">
        <f t="shared" si="196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197"/>
        <v>#DIV/0!</v>
      </c>
      <c r="V584" s="19"/>
      <c r="W584" s="18" t="e">
        <f t="shared" si="198"/>
        <v>#DIV/0!</v>
      </c>
      <c r="X584" s="19"/>
      <c r="Y584" s="18" t="e">
        <f t="shared" si="199"/>
        <v>#DIV/0!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744.19999999999993</v>
      </c>
      <c r="D585" s="29">
        <f t="shared" ref="D585:E585" si="200">SUM(D567:D584)</f>
        <v>68</v>
      </c>
      <c r="E585" s="29">
        <f t="shared" si="200"/>
        <v>294</v>
      </c>
      <c r="F585" s="46">
        <f t="shared" si="174"/>
        <v>0.39505509271701161</v>
      </c>
      <c r="G585" s="29">
        <f>SUM(G567:G584)</f>
        <v>0</v>
      </c>
      <c r="H585" s="46">
        <f t="shared" si="196"/>
        <v>0</v>
      </c>
      <c r="I585" s="29">
        <f t="shared" ref="I585:T585" si="201">SUM(I567:I584)</f>
        <v>0</v>
      </c>
      <c r="J585" s="29">
        <f t="shared" si="201"/>
        <v>0</v>
      </c>
      <c r="K585" s="29">
        <f t="shared" si="201"/>
        <v>0</v>
      </c>
      <c r="L585" s="29">
        <f t="shared" si="201"/>
        <v>0</v>
      </c>
      <c r="M585" s="29">
        <f t="shared" si="201"/>
        <v>0</v>
      </c>
      <c r="N585" s="29">
        <f t="shared" si="201"/>
        <v>0</v>
      </c>
      <c r="O585" s="29">
        <f t="shared" si="201"/>
        <v>0</v>
      </c>
      <c r="P585" s="29">
        <f t="shared" si="201"/>
        <v>0</v>
      </c>
      <c r="Q585" s="29">
        <f t="shared" si="201"/>
        <v>0</v>
      </c>
      <c r="R585" s="29">
        <f t="shared" si="201"/>
        <v>0</v>
      </c>
      <c r="S585" s="29">
        <f t="shared" si="201"/>
        <v>0</v>
      </c>
      <c r="T585" s="29">
        <f t="shared" si="201"/>
        <v>0</v>
      </c>
      <c r="U585" s="47" t="e">
        <f t="shared" si="180"/>
        <v>#DIV/0!</v>
      </c>
      <c r="V585" s="29">
        <f>SUM(V567:V584)</f>
        <v>44</v>
      </c>
      <c r="W585" s="88">
        <f>V585/E585*100</f>
        <v>14.965986394557824</v>
      </c>
      <c r="X585" s="29">
        <f>SUM(X567:X584)</f>
        <v>5</v>
      </c>
      <c r="Y585" s="88">
        <f t="shared" si="193"/>
        <v>1.7006802721088436</v>
      </c>
      <c r="Z585" s="29">
        <f t="shared" ref="Z585:AE585" si="202">SUM(Z567:Z584)</f>
        <v>0</v>
      </c>
      <c r="AA585" s="29">
        <f t="shared" si="202"/>
        <v>0</v>
      </c>
      <c r="AB585" s="29">
        <f t="shared" si="202"/>
        <v>0</v>
      </c>
      <c r="AC585" s="29">
        <f t="shared" si="202"/>
        <v>0</v>
      </c>
      <c r="AD585" s="29">
        <f t="shared" si="202"/>
        <v>0</v>
      </c>
      <c r="AE585" s="29">
        <f t="shared" si="20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138</v>
      </c>
      <c r="D587" s="19">
        <v>44</v>
      </c>
      <c r="E587" s="19">
        <v>57</v>
      </c>
      <c r="F587" s="45">
        <f>E587/C587</f>
        <v>0.41304347826086957</v>
      </c>
      <c r="G587" s="31"/>
      <c r="H587" s="45">
        <f>G587/D587*100</f>
        <v>0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>
        <v>2</v>
      </c>
      <c r="W587" s="18">
        <f>V587/E587*100</f>
        <v>3.5087719298245612</v>
      </c>
      <c r="X587" s="19">
        <v>2</v>
      </c>
      <c r="Y587" s="18">
        <f>X587/E587*100</f>
        <v>3.5087719298245612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137.904</v>
      </c>
      <c r="D588" s="19"/>
      <c r="E588" s="19">
        <v>71</v>
      </c>
      <c r="F588" s="45">
        <f>E588/C588</f>
        <v>0.51485091077851264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>
        <v>3</v>
      </c>
      <c r="W588" s="18">
        <f>V588/E588*100</f>
        <v>4.225352112676056</v>
      </c>
      <c r="X588" s="19">
        <v>2</v>
      </c>
      <c r="Y588" s="18">
        <f>X588/E588*100</f>
        <v>2.8169014084507045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0</v>
      </c>
      <c r="D589" s="19"/>
      <c r="E589" s="19">
        <v>0</v>
      </c>
      <c r="F589" s="45" t="e">
        <f>E589/C589</f>
        <v>#DIV/0!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/>
      <c r="W589" s="18" t="e">
        <f>V589/E589*100</f>
        <v>#DIV/0!</v>
      </c>
      <c r="X589" s="19"/>
      <c r="Y589" s="18" t="e">
        <f>X589/E589*100</f>
        <v>#DIV/0!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557.79999999999995</v>
      </c>
      <c r="D590" s="19">
        <v>536</v>
      </c>
      <c r="E590" s="19">
        <v>468</v>
      </c>
      <c r="F590" s="45">
        <f t="shared" ref="F590:F620" si="203">E590/C590</f>
        <v>0.83901039799211197</v>
      </c>
      <c r="G590" s="31"/>
      <c r="H590" s="45">
        <f t="shared" ref="H590:H592" si="204">G590/D590*100</f>
        <v>0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05">O590/G590*100</f>
        <v>#DIV/0!</v>
      </c>
      <c r="V590" s="19">
        <v>23</v>
      </c>
      <c r="W590" s="18">
        <f t="shared" ref="W590:W592" si="206">V590/E590*100</f>
        <v>4.9145299145299148</v>
      </c>
      <c r="X590" s="19">
        <v>20</v>
      </c>
      <c r="Y590" s="18">
        <f t="shared" ref="Y590:Y592" si="207">X590/E590*100</f>
        <v>4.2735042735042734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0</v>
      </c>
      <c r="D591" s="19"/>
      <c r="E591" s="19">
        <v>0</v>
      </c>
      <c r="F591" s="45" t="e">
        <f t="shared" si="203"/>
        <v>#DIV/0!</v>
      </c>
      <c r="G591" s="31"/>
      <c r="H591" s="45" t="e">
        <f t="shared" si="20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05"/>
        <v>#DIV/0!</v>
      </c>
      <c r="V591" s="19"/>
      <c r="W591" s="18" t="e">
        <f t="shared" si="206"/>
        <v>#DIV/0!</v>
      </c>
      <c r="X591" s="19"/>
      <c r="Y591" s="18" t="e">
        <f t="shared" si="207"/>
        <v>#DIV/0!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303.06</v>
      </c>
      <c r="D592" s="19">
        <v>98</v>
      </c>
      <c r="E592" s="19">
        <v>47</v>
      </c>
      <c r="F592" s="45">
        <f t="shared" si="203"/>
        <v>0.15508480168943442</v>
      </c>
      <c r="G592" s="31"/>
      <c r="H592" s="45">
        <f t="shared" si="204"/>
        <v>0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05"/>
        <v>#DIV/0!</v>
      </c>
      <c r="V592" s="19">
        <v>2</v>
      </c>
      <c r="W592" s="18">
        <f t="shared" si="206"/>
        <v>4.2553191489361701</v>
      </c>
      <c r="X592" s="19">
        <v>2</v>
      </c>
      <c r="Y592" s="18">
        <f t="shared" si="207"/>
        <v>4.2553191489361701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1136.7639999999999</v>
      </c>
      <c r="D593" s="29">
        <f t="shared" ref="D593:E593" si="208">SUM(D587:D592)</f>
        <v>678</v>
      </c>
      <c r="E593" s="29">
        <f t="shared" si="208"/>
        <v>643</v>
      </c>
      <c r="F593" s="46">
        <f t="shared" si="203"/>
        <v>0.56564071346383249</v>
      </c>
      <c r="G593" s="29">
        <f>SUM(G587:G592)</f>
        <v>0</v>
      </c>
      <c r="H593" s="46">
        <f t="shared" si="196"/>
        <v>0</v>
      </c>
      <c r="I593" s="29">
        <f t="shared" ref="I593:T593" si="209">SUM(I587:I592)</f>
        <v>0</v>
      </c>
      <c r="J593" s="29">
        <f t="shared" si="209"/>
        <v>0</v>
      </c>
      <c r="K593" s="29">
        <f t="shared" si="209"/>
        <v>0</v>
      </c>
      <c r="L593" s="29">
        <f t="shared" si="209"/>
        <v>0</v>
      </c>
      <c r="M593" s="29">
        <f t="shared" si="209"/>
        <v>0</v>
      </c>
      <c r="N593" s="29">
        <f t="shared" si="209"/>
        <v>0</v>
      </c>
      <c r="O593" s="29">
        <f t="shared" si="209"/>
        <v>0</v>
      </c>
      <c r="P593" s="29">
        <f t="shared" si="209"/>
        <v>0</v>
      </c>
      <c r="Q593" s="29">
        <f t="shared" si="209"/>
        <v>0</v>
      </c>
      <c r="R593" s="29">
        <f t="shared" si="209"/>
        <v>0</v>
      </c>
      <c r="S593" s="29">
        <f t="shared" si="209"/>
        <v>0</v>
      </c>
      <c r="T593" s="29">
        <f t="shared" si="209"/>
        <v>0</v>
      </c>
      <c r="U593" s="47" t="e">
        <f t="shared" si="180"/>
        <v>#DIV/0!</v>
      </c>
      <c r="V593" s="29">
        <f>SUM(V587:V592)</f>
        <v>30</v>
      </c>
      <c r="W593" s="88">
        <f>V593/E593*100</f>
        <v>4.6656298600311041</v>
      </c>
      <c r="X593" s="29">
        <f>SUM(X587:X592)</f>
        <v>26</v>
      </c>
      <c r="Y593" s="88">
        <f t="shared" si="193"/>
        <v>4.0435458786936236</v>
      </c>
      <c r="Z593" s="29">
        <f t="shared" ref="Z593:AE593" si="210">SUM(Z587:Z592)</f>
        <v>0</v>
      </c>
      <c r="AA593" s="29">
        <f t="shared" si="210"/>
        <v>0</v>
      </c>
      <c r="AB593" s="29">
        <f t="shared" si="210"/>
        <v>0</v>
      </c>
      <c r="AC593" s="29">
        <f t="shared" si="210"/>
        <v>0</v>
      </c>
      <c r="AD593" s="29">
        <f t="shared" si="210"/>
        <v>0</v>
      </c>
      <c r="AE593" s="29">
        <f t="shared" si="21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0</v>
      </c>
      <c r="D595" s="19"/>
      <c r="E595" s="19">
        <v>0</v>
      </c>
      <c r="F595" s="45" t="e">
        <f t="shared" ref="F595:F618" si="211">E595/C595</f>
        <v>#DIV/0!</v>
      </c>
      <c r="G595" s="31"/>
      <c r="H595" s="45" t="e">
        <f t="shared" ref="H595:H617" si="21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/>
      <c r="W595" s="18" t="e">
        <f t="shared" ref="W595:W619" si="213">V595/E595*100</f>
        <v>#DIV/0!</v>
      </c>
      <c r="X595" s="19"/>
      <c r="Y595" s="18" t="e">
        <f t="shared" ref="Y595:Y618" si="214">X595/E595*100</f>
        <v>#DIV/0!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>
        <v>0</v>
      </c>
      <c r="F596" s="45" t="e">
        <f t="shared" si="211"/>
        <v>#DIV/0!</v>
      </c>
      <c r="G596" s="31"/>
      <c r="H596" s="45" t="e">
        <f t="shared" si="21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/>
      <c r="W596" s="18" t="e">
        <f t="shared" si="213"/>
        <v>#DIV/0!</v>
      </c>
      <c r="X596" s="19"/>
      <c r="Y596" s="18" t="e">
        <f t="shared" si="21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>
        <v>0</v>
      </c>
      <c r="F597" s="45" t="e">
        <f t="shared" si="211"/>
        <v>#DIV/0!</v>
      </c>
      <c r="G597" s="31"/>
      <c r="H597" s="45" t="e">
        <f t="shared" si="21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15">O597/G597*100</f>
        <v>#DIV/0!</v>
      </c>
      <c r="V597" s="19"/>
      <c r="W597" s="18" t="e">
        <f t="shared" si="213"/>
        <v>#DIV/0!</v>
      </c>
      <c r="X597" s="19"/>
      <c r="Y597" s="18" t="e">
        <f t="shared" si="21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>
        <v>72</v>
      </c>
      <c r="E598" s="19">
        <v>54</v>
      </c>
      <c r="F598" s="45">
        <f t="shared" si="211"/>
        <v>0.74750830564784054</v>
      </c>
      <c r="G598" s="31"/>
      <c r="H598" s="45">
        <f t="shared" si="212"/>
        <v>0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15"/>
        <v>#DIV/0!</v>
      </c>
      <c r="V598" s="19">
        <v>2</v>
      </c>
      <c r="W598" s="18">
        <f t="shared" si="213"/>
        <v>3.7037037037037033</v>
      </c>
      <c r="X598" s="19">
        <v>2</v>
      </c>
      <c r="Y598" s="18">
        <f t="shared" si="214"/>
        <v>3.7037037037037033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0</v>
      </c>
      <c r="D599" s="19"/>
      <c r="E599" s="19">
        <v>0</v>
      </c>
      <c r="F599" s="45" t="e">
        <f t="shared" si="211"/>
        <v>#DIV/0!</v>
      </c>
      <c r="G599" s="31"/>
      <c r="H599" s="45" t="e">
        <f t="shared" si="212"/>
        <v>#DIV/0!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15"/>
        <v>#DIV/0!</v>
      </c>
      <c r="V599" s="19"/>
      <c r="W599" s="18" t="e">
        <f t="shared" si="213"/>
        <v>#DIV/0!</v>
      </c>
      <c r="X599" s="19"/>
      <c r="Y599" s="18" t="e">
        <f t="shared" si="214"/>
        <v>#DIV/0!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0</v>
      </c>
      <c r="D600" s="19"/>
      <c r="E600" s="19">
        <v>0</v>
      </c>
      <c r="F600" s="45" t="e">
        <f t="shared" si="211"/>
        <v>#DIV/0!</v>
      </c>
      <c r="G600" s="31"/>
      <c r="H600" s="45" t="e">
        <f t="shared" si="21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15"/>
        <v>#DIV/0!</v>
      </c>
      <c r="V600" s="19"/>
      <c r="W600" s="18" t="e">
        <f t="shared" si="213"/>
        <v>#DIV/0!</v>
      </c>
      <c r="X600" s="19"/>
      <c r="Y600" s="18" t="e">
        <f t="shared" si="214"/>
        <v>#DIV/0!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0</v>
      </c>
      <c r="D601" s="19"/>
      <c r="E601" s="19">
        <v>0</v>
      </c>
      <c r="F601" s="45" t="e">
        <f t="shared" si="211"/>
        <v>#DIV/0!</v>
      </c>
      <c r="G601" s="31"/>
      <c r="H601" s="45" t="e">
        <f t="shared" si="212"/>
        <v>#DIV/0!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15"/>
        <v>#DIV/0!</v>
      </c>
      <c r="V601" s="19"/>
      <c r="W601" s="18" t="e">
        <f t="shared" si="213"/>
        <v>#DIV/0!</v>
      </c>
      <c r="X601" s="19"/>
      <c r="Y601" s="18" t="e">
        <f t="shared" si="214"/>
        <v>#DIV/0!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0</v>
      </c>
      <c r="D602" s="19"/>
      <c r="E602" s="19">
        <v>0</v>
      </c>
      <c r="F602" s="45" t="e">
        <f t="shared" si="211"/>
        <v>#DIV/0!</v>
      </c>
      <c r="G602" s="31"/>
      <c r="H602" s="45" t="e">
        <f t="shared" si="212"/>
        <v>#DIV/0!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15"/>
        <v>#DIV/0!</v>
      </c>
      <c r="V602" s="19"/>
      <c r="W602" s="18" t="e">
        <f t="shared" si="213"/>
        <v>#DIV/0!</v>
      </c>
      <c r="X602" s="19"/>
      <c r="Y602" s="18" t="e">
        <f t="shared" si="214"/>
        <v>#DIV/0!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0</v>
      </c>
      <c r="D603" s="19"/>
      <c r="E603" s="19">
        <v>0</v>
      </c>
      <c r="F603" s="45" t="e">
        <f t="shared" si="211"/>
        <v>#DIV/0!</v>
      </c>
      <c r="G603" s="31"/>
      <c r="H603" s="45" t="e">
        <f t="shared" si="212"/>
        <v>#DIV/0!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15"/>
        <v>#DIV/0!</v>
      </c>
      <c r="V603" s="19"/>
      <c r="W603" s="18" t="e">
        <f t="shared" si="213"/>
        <v>#DIV/0!</v>
      </c>
      <c r="X603" s="19"/>
      <c r="Y603" s="18" t="e">
        <f t="shared" si="214"/>
        <v>#DIV/0!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0</v>
      </c>
      <c r="D604" s="19"/>
      <c r="E604" s="19">
        <v>0</v>
      </c>
      <c r="F604" s="45" t="e">
        <f t="shared" si="211"/>
        <v>#DIV/0!</v>
      </c>
      <c r="G604" s="31"/>
      <c r="H604" s="45" t="e">
        <f t="shared" si="212"/>
        <v>#DIV/0!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15"/>
        <v>#DIV/0!</v>
      </c>
      <c r="V604" s="19"/>
      <c r="W604" s="18" t="e">
        <f t="shared" si="213"/>
        <v>#DIV/0!</v>
      </c>
      <c r="X604" s="19"/>
      <c r="Y604" s="18" t="e">
        <f t="shared" si="214"/>
        <v>#DIV/0!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0</v>
      </c>
      <c r="D605" s="19"/>
      <c r="E605" s="19">
        <v>0</v>
      </c>
      <c r="F605" s="45" t="e">
        <f t="shared" si="211"/>
        <v>#DIV/0!</v>
      </c>
      <c r="G605" s="31"/>
      <c r="H605" s="45" t="e">
        <f t="shared" si="212"/>
        <v>#DIV/0!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15"/>
        <v>#DIV/0!</v>
      </c>
      <c r="V605" s="19"/>
      <c r="W605" s="18" t="e">
        <f t="shared" si="213"/>
        <v>#DIV/0!</v>
      </c>
      <c r="X605" s="19"/>
      <c r="Y605" s="18" t="e">
        <f t="shared" si="214"/>
        <v>#DIV/0!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0</v>
      </c>
      <c r="D606" s="19"/>
      <c r="E606" s="19">
        <v>0</v>
      </c>
      <c r="F606" s="45" t="e">
        <f t="shared" si="211"/>
        <v>#DIV/0!</v>
      </c>
      <c r="G606" s="31"/>
      <c r="H606" s="45" t="e">
        <f t="shared" si="212"/>
        <v>#DIV/0!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15"/>
        <v>#DIV/0!</v>
      </c>
      <c r="V606" s="19"/>
      <c r="W606" s="18" t="e">
        <f t="shared" si="213"/>
        <v>#DIV/0!</v>
      </c>
      <c r="X606" s="19"/>
      <c r="Y606" s="18" t="e">
        <f t="shared" si="214"/>
        <v>#DIV/0!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0</v>
      </c>
      <c r="D607" s="19"/>
      <c r="E607" s="19">
        <v>0</v>
      </c>
      <c r="F607" s="45" t="e">
        <f t="shared" si="211"/>
        <v>#DIV/0!</v>
      </c>
      <c r="G607" s="31"/>
      <c r="H607" s="45" t="e">
        <f t="shared" si="212"/>
        <v>#DIV/0!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15"/>
        <v>#DIV/0!</v>
      </c>
      <c r="V607" s="19"/>
      <c r="W607" s="18" t="e">
        <f t="shared" si="213"/>
        <v>#DIV/0!</v>
      </c>
      <c r="X607" s="19"/>
      <c r="Y607" s="18" t="e">
        <f t="shared" si="214"/>
        <v>#DIV/0!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0</v>
      </c>
      <c r="D608" s="19"/>
      <c r="E608" s="19">
        <v>0</v>
      </c>
      <c r="F608" s="45" t="e">
        <f t="shared" si="211"/>
        <v>#DIV/0!</v>
      </c>
      <c r="G608" s="31"/>
      <c r="H608" s="45" t="e">
        <f t="shared" si="212"/>
        <v>#DIV/0!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15"/>
        <v>#DIV/0!</v>
      </c>
      <c r="V608" s="19"/>
      <c r="W608" s="18" t="e">
        <f t="shared" si="213"/>
        <v>#DIV/0!</v>
      </c>
      <c r="X608" s="19"/>
      <c r="Y608" s="18" t="e">
        <f t="shared" si="214"/>
        <v>#DIV/0!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0</v>
      </c>
      <c r="D609" s="19"/>
      <c r="E609" s="19">
        <v>0</v>
      </c>
      <c r="F609" s="45" t="e">
        <f t="shared" si="211"/>
        <v>#DIV/0!</v>
      </c>
      <c r="G609" s="31"/>
      <c r="H609" s="45" t="e">
        <f t="shared" si="21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15"/>
        <v>#DIV/0!</v>
      </c>
      <c r="V609" s="19"/>
      <c r="W609" s="18" t="e">
        <f t="shared" si="213"/>
        <v>#DIV/0!</v>
      </c>
      <c r="X609" s="19"/>
      <c r="Y609" s="18" t="e">
        <f t="shared" si="214"/>
        <v>#DIV/0!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>
        <v>461</v>
      </c>
      <c r="E610" s="19">
        <v>624</v>
      </c>
      <c r="F610" s="45">
        <f t="shared" si="211"/>
        <v>0.42022182863838697</v>
      </c>
      <c r="G610" s="31"/>
      <c r="H610" s="45">
        <f t="shared" si="212"/>
        <v>0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15"/>
        <v>#DIV/0!</v>
      </c>
      <c r="V610" s="19">
        <v>93</v>
      </c>
      <c r="W610" s="18">
        <f t="shared" si="213"/>
        <v>14.903846153846153</v>
      </c>
      <c r="X610" s="19">
        <v>5</v>
      </c>
      <c r="Y610" s="18">
        <f t="shared" si="214"/>
        <v>0.80128205128205121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>
        <v>0</v>
      </c>
      <c r="F611" s="45" t="e">
        <f t="shared" si="211"/>
        <v>#DIV/0!</v>
      </c>
      <c r="G611" s="31"/>
      <c r="H611" s="45" t="e">
        <f t="shared" si="21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15"/>
        <v>#DIV/0!</v>
      </c>
      <c r="V611" s="19"/>
      <c r="W611" s="18" t="e">
        <f t="shared" si="213"/>
        <v>#DIV/0!</v>
      </c>
      <c r="X611" s="19"/>
      <c r="Y611" s="18" t="e">
        <f t="shared" si="21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/>
      <c r="E612" s="19">
        <v>0</v>
      </c>
      <c r="F612" s="45">
        <f t="shared" si="211"/>
        <v>0</v>
      </c>
      <c r="G612" s="31"/>
      <c r="H612" s="45" t="e">
        <f t="shared" si="21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15"/>
        <v>#DIV/0!</v>
      </c>
      <c r="V612" s="19"/>
      <c r="W612" s="18" t="e">
        <f t="shared" si="213"/>
        <v>#DIV/0!</v>
      </c>
      <c r="X612" s="19"/>
      <c r="Y612" s="18" t="e">
        <f t="shared" si="214"/>
        <v>#DIV/0!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/>
      <c r="E613" s="19">
        <v>0</v>
      </c>
      <c r="F613" s="45">
        <f t="shared" si="211"/>
        <v>0</v>
      </c>
      <c r="G613" s="31"/>
      <c r="H613" s="45" t="e">
        <f t="shared" si="21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15"/>
        <v>#DIV/0!</v>
      </c>
      <c r="V613" s="19"/>
      <c r="W613" s="18" t="e">
        <f t="shared" si="213"/>
        <v>#DIV/0!</v>
      </c>
      <c r="X613" s="19"/>
      <c r="Y613" s="18" t="e">
        <f t="shared" si="214"/>
        <v>#DIV/0!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>
        <v>234</v>
      </c>
      <c r="E614" s="19">
        <v>221</v>
      </c>
      <c r="F614" s="45">
        <f t="shared" si="211"/>
        <v>0.29909324671809445</v>
      </c>
      <c r="G614" s="31"/>
      <c r="H614" s="45">
        <f t="shared" si="212"/>
        <v>0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15"/>
        <v>#DIV/0!</v>
      </c>
      <c r="V614" s="19">
        <v>11</v>
      </c>
      <c r="W614" s="18">
        <f t="shared" si="213"/>
        <v>4.9773755656108598</v>
      </c>
      <c r="X614" s="19">
        <v>11</v>
      </c>
      <c r="Y614" s="18">
        <f t="shared" si="214"/>
        <v>4.9773755656108598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>
        <v>406</v>
      </c>
      <c r="E615" s="19">
        <v>25</v>
      </c>
      <c r="F615" s="45">
        <f t="shared" si="211"/>
        <v>1.4273724357254191E-2</v>
      </c>
      <c r="G615" s="31"/>
      <c r="H615" s="45">
        <f t="shared" si="212"/>
        <v>0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15"/>
        <v>#DIV/0!</v>
      </c>
      <c r="V615" s="19"/>
      <c r="W615" s="18">
        <f t="shared" si="213"/>
        <v>0</v>
      </c>
      <c r="X615" s="19"/>
      <c r="Y615" s="18">
        <f t="shared" si="214"/>
        <v>0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0</v>
      </c>
      <c r="D616" s="19">
        <v>315</v>
      </c>
      <c r="E616" s="19">
        <v>0</v>
      </c>
      <c r="F616" s="45" t="e">
        <f t="shared" si="211"/>
        <v>#DIV/0!</v>
      </c>
      <c r="G616" s="31"/>
      <c r="H616" s="45">
        <f t="shared" si="212"/>
        <v>0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15"/>
        <v>#DIV/0!</v>
      </c>
      <c r="V616" s="19"/>
      <c r="W616" s="18" t="e">
        <f t="shared" si="213"/>
        <v>#DIV/0!</v>
      </c>
      <c r="X616" s="19"/>
      <c r="Y616" s="18" t="e">
        <f t="shared" si="214"/>
        <v>#DIV/0!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>
        <v>48</v>
      </c>
      <c r="F617" s="45">
        <f t="shared" si="211"/>
        <v>0.98280098280098271</v>
      </c>
      <c r="G617" s="31"/>
      <c r="H617" s="45" t="e">
        <f t="shared" si="21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15"/>
        <v>#DIV/0!</v>
      </c>
      <c r="V617" s="19">
        <v>2</v>
      </c>
      <c r="W617" s="18">
        <f t="shared" si="213"/>
        <v>4.1666666666666661</v>
      </c>
      <c r="X617" s="19">
        <v>2</v>
      </c>
      <c r="Y617" s="18">
        <f t="shared" si="214"/>
        <v>4.1666666666666661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0</v>
      </c>
      <c r="D618" s="19"/>
      <c r="E618" s="19">
        <v>0</v>
      </c>
      <c r="F618" s="45" t="e">
        <f t="shared" si="211"/>
        <v>#DIV/0!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/>
      <c r="W618" s="18" t="e">
        <f t="shared" si="213"/>
        <v>#DIV/0!</v>
      </c>
      <c r="X618" s="19"/>
      <c r="Y618" s="18" t="e">
        <f t="shared" si="214"/>
        <v>#DIV/0!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>
        <v>354</v>
      </c>
      <c r="F619" s="45">
        <f t="shared" si="203"/>
        <v>1.4847747672175153</v>
      </c>
      <c r="G619" s="31"/>
      <c r="H619" s="45" t="e">
        <f t="shared" si="196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16">O619/G619*100</f>
        <v>#DIV/0!</v>
      </c>
      <c r="V619" s="19">
        <v>28</v>
      </c>
      <c r="W619" s="18">
        <f t="shared" si="213"/>
        <v>7.9096045197740121</v>
      </c>
      <c r="X619" s="19">
        <v>26</v>
      </c>
      <c r="Y619" s="18">
        <f t="shared" si="193"/>
        <v>7.3446327683615822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4416.7000000000007</v>
      </c>
      <c r="D620" s="29">
        <f t="shared" ref="D620:E620" si="217">SUM(D595:D619)</f>
        <v>1488</v>
      </c>
      <c r="E620" s="29">
        <f t="shared" si="217"/>
        <v>1326</v>
      </c>
      <c r="F620" s="46">
        <f t="shared" si="203"/>
        <v>0.30022414925170371</v>
      </c>
      <c r="G620" s="29">
        <f>SUM(G595:G619)</f>
        <v>0</v>
      </c>
      <c r="H620" s="46">
        <f t="shared" si="196"/>
        <v>0</v>
      </c>
      <c r="I620" s="29">
        <f t="shared" ref="I620:T620" si="218">SUM(I595:I619)</f>
        <v>0</v>
      </c>
      <c r="J620" s="29">
        <f t="shared" si="218"/>
        <v>0</v>
      </c>
      <c r="K620" s="29">
        <f t="shared" si="218"/>
        <v>0</v>
      </c>
      <c r="L620" s="29">
        <f t="shared" si="218"/>
        <v>0</v>
      </c>
      <c r="M620" s="29">
        <f t="shared" si="218"/>
        <v>0</v>
      </c>
      <c r="N620" s="29">
        <f t="shared" si="218"/>
        <v>0</v>
      </c>
      <c r="O620" s="29">
        <f t="shared" si="218"/>
        <v>0</v>
      </c>
      <c r="P620" s="29">
        <f t="shared" si="218"/>
        <v>0</v>
      </c>
      <c r="Q620" s="29">
        <f t="shared" si="218"/>
        <v>0</v>
      </c>
      <c r="R620" s="29">
        <f t="shared" si="218"/>
        <v>0</v>
      </c>
      <c r="S620" s="29">
        <f t="shared" si="218"/>
        <v>0</v>
      </c>
      <c r="T620" s="29">
        <f t="shared" si="218"/>
        <v>0</v>
      </c>
      <c r="U620" s="29" t="e">
        <f>SUM(U595:U619)</f>
        <v>#DIV/0!</v>
      </c>
      <c r="V620" s="29">
        <f>SUM(V595:V619)</f>
        <v>136</v>
      </c>
      <c r="W620" s="88">
        <f>V620/E620*100</f>
        <v>10.256410256410255</v>
      </c>
      <c r="X620" s="29">
        <f>SUM(X595:X619)</f>
        <v>46</v>
      </c>
      <c r="Y620" s="88">
        <f t="shared" si="193"/>
        <v>3.4690799396681751</v>
      </c>
      <c r="Z620" s="29">
        <f t="shared" ref="Z620:AE620" si="219">SUM(Z595:Z619)</f>
        <v>0</v>
      </c>
      <c r="AA620" s="29">
        <f t="shared" si="219"/>
        <v>0</v>
      </c>
      <c r="AB620" s="29">
        <f t="shared" si="219"/>
        <v>0</v>
      </c>
      <c r="AC620" s="29">
        <f t="shared" si="219"/>
        <v>0</v>
      </c>
      <c r="AD620" s="29">
        <f t="shared" si="219"/>
        <v>0</v>
      </c>
      <c r="AE620" s="29">
        <f t="shared" si="219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/>
      <c r="D622" s="19"/>
      <c r="E622" s="19"/>
      <c r="F622" s="45" t="e">
        <f t="shared" ref="F622:F667" si="220">E622/C622</f>
        <v>#DIV/0!</v>
      </c>
      <c r="G622" s="31"/>
      <c r="H622" s="45" t="e">
        <f t="shared" ref="H622:H667" si="221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22">V622/E622*100</f>
        <v>#DIV/0!</v>
      </c>
      <c r="X622" s="19"/>
      <c r="Y622" s="18" t="e">
        <f t="shared" ref="Y622:Y667" si="223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/>
      <c r="D623" s="19"/>
      <c r="E623" s="19"/>
      <c r="F623" s="45" t="e">
        <f t="shared" si="220"/>
        <v>#DIV/0!</v>
      </c>
      <c r="G623" s="31"/>
      <c r="H623" s="45" t="e">
        <f t="shared" si="221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24">O623/G623*100</f>
        <v>#DIV/0!</v>
      </c>
      <c r="V623" s="19"/>
      <c r="W623" s="18" t="e">
        <f t="shared" si="222"/>
        <v>#DIV/0!</v>
      </c>
      <c r="X623" s="19"/>
      <c r="Y623" s="18" t="e">
        <f t="shared" si="223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/>
      <c r="D624" s="19"/>
      <c r="E624" s="19"/>
      <c r="F624" s="45" t="e">
        <f t="shared" si="220"/>
        <v>#DIV/0!</v>
      </c>
      <c r="G624" s="31"/>
      <c r="H624" s="45" t="e">
        <f t="shared" si="221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24"/>
        <v>#DIV/0!</v>
      </c>
      <c r="V624" s="19"/>
      <c r="W624" s="18" t="e">
        <f t="shared" si="222"/>
        <v>#DIV/0!</v>
      </c>
      <c r="X624" s="19"/>
      <c r="Y624" s="18" t="e">
        <f t="shared" si="223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/>
      <c r="D625" s="19"/>
      <c r="E625" s="19"/>
      <c r="F625" s="45" t="e">
        <f t="shared" si="220"/>
        <v>#DIV/0!</v>
      </c>
      <c r="G625" s="31"/>
      <c r="H625" s="45" t="e">
        <f t="shared" si="221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24"/>
        <v>#DIV/0!</v>
      </c>
      <c r="V625" s="19"/>
      <c r="W625" s="18" t="e">
        <f t="shared" si="222"/>
        <v>#DIV/0!</v>
      </c>
      <c r="X625" s="19"/>
      <c r="Y625" s="18" t="e">
        <f t="shared" si="223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/>
      <c r="D626" s="19"/>
      <c r="E626" s="19"/>
      <c r="F626" s="45" t="e">
        <f t="shared" si="220"/>
        <v>#DIV/0!</v>
      </c>
      <c r="G626" s="31"/>
      <c r="H626" s="45" t="e">
        <f t="shared" si="221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24"/>
        <v>#DIV/0!</v>
      </c>
      <c r="V626" s="19"/>
      <c r="W626" s="18" t="e">
        <f t="shared" si="222"/>
        <v>#DIV/0!</v>
      </c>
      <c r="X626" s="19"/>
      <c r="Y626" s="18" t="e">
        <f t="shared" si="223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/>
      <c r="D627" s="19"/>
      <c r="E627" s="19"/>
      <c r="F627" s="45" t="e">
        <f t="shared" si="220"/>
        <v>#DIV/0!</v>
      </c>
      <c r="G627" s="31"/>
      <c r="H627" s="45" t="e">
        <f t="shared" si="221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24"/>
        <v>#DIV/0!</v>
      </c>
      <c r="V627" s="19"/>
      <c r="W627" s="18" t="e">
        <f t="shared" si="222"/>
        <v>#DIV/0!</v>
      </c>
      <c r="X627" s="19"/>
      <c r="Y627" s="18" t="e">
        <f t="shared" si="223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/>
      <c r="D628" s="19"/>
      <c r="E628" s="19"/>
      <c r="F628" s="45" t="e">
        <f t="shared" si="220"/>
        <v>#DIV/0!</v>
      </c>
      <c r="G628" s="31"/>
      <c r="H628" s="45" t="e">
        <f t="shared" si="221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24"/>
        <v>#DIV/0!</v>
      </c>
      <c r="V628" s="19"/>
      <c r="W628" s="18" t="e">
        <f t="shared" si="222"/>
        <v>#DIV/0!</v>
      </c>
      <c r="X628" s="19"/>
      <c r="Y628" s="18" t="e">
        <f t="shared" si="223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/>
      <c r="D629" s="19"/>
      <c r="E629" s="19"/>
      <c r="F629" s="45" t="e">
        <f t="shared" si="220"/>
        <v>#DIV/0!</v>
      </c>
      <c r="G629" s="31"/>
      <c r="H629" s="45" t="e">
        <f t="shared" si="221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24"/>
        <v>#DIV/0!</v>
      </c>
      <c r="V629" s="19"/>
      <c r="W629" s="18" t="e">
        <f t="shared" si="222"/>
        <v>#DIV/0!</v>
      </c>
      <c r="X629" s="19"/>
      <c r="Y629" s="18" t="e">
        <f t="shared" si="223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/>
      <c r="D630" s="19"/>
      <c r="E630" s="19"/>
      <c r="F630" s="45" t="e">
        <f t="shared" si="220"/>
        <v>#DIV/0!</v>
      </c>
      <c r="G630" s="31"/>
      <c r="H630" s="45" t="e">
        <f t="shared" si="221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24"/>
        <v>#DIV/0!</v>
      </c>
      <c r="V630" s="19"/>
      <c r="W630" s="18" t="e">
        <f t="shared" si="222"/>
        <v>#DIV/0!</v>
      </c>
      <c r="X630" s="19"/>
      <c r="Y630" s="18" t="e">
        <f t="shared" si="223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/>
      <c r="D631" s="19"/>
      <c r="E631" s="19"/>
      <c r="F631" s="45" t="e">
        <f t="shared" si="220"/>
        <v>#DIV/0!</v>
      </c>
      <c r="G631" s="31"/>
      <c r="H631" s="45" t="e">
        <f t="shared" si="221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24"/>
        <v>#DIV/0!</v>
      </c>
      <c r="V631" s="19"/>
      <c r="W631" s="18" t="e">
        <f t="shared" si="222"/>
        <v>#DIV/0!</v>
      </c>
      <c r="X631" s="19"/>
      <c r="Y631" s="18" t="e">
        <f t="shared" si="223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/>
      <c r="D632" s="19"/>
      <c r="E632" s="19"/>
      <c r="F632" s="45" t="e">
        <f t="shared" si="220"/>
        <v>#DIV/0!</v>
      </c>
      <c r="G632" s="31"/>
      <c r="H632" s="45" t="e">
        <f t="shared" si="221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24"/>
        <v>#DIV/0!</v>
      </c>
      <c r="V632" s="19"/>
      <c r="W632" s="18" t="e">
        <f t="shared" si="222"/>
        <v>#DIV/0!</v>
      </c>
      <c r="X632" s="19"/>
      <c r="Y632" s="18" t="e">
        <f t="shared" si="223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/>
      <c r="D633" s="19"/>
      <c r="E633" s="19"/>
      <c r="F633" s="45" t="e">
        <f t="shared" si="220"/>
        <v>#DIV/0!</v>
      </c>
      <c r="G633" s="31"/>
      <c r="H633" s="45" t="e">
        <f t="shared" si="221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24"/>
        <v>#DIV/0!</v>
      </c>
      <c r="V633" s="19"/>
      <c r="W633" s="18" t="e">
        <f t="shared" si="222"/>
        <v>#DIV/0!</v>
      </c>
      <c r="X633" s="19"/>
      <c r="Y633" s="18" t="e">
        <f t="shared" si="223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/>
      <c r="D634" s="19"/>
      <c r="E634" s="19"/>
      <c r="F634" s="45" t="e">
        <f t="shared" si="220"/>
        <v>#DIV/0!</v>
      </c>
      <c r="G634" s="31"/>
      <c r="H634" s="45" t="e">
        <f t="shared" si="221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24"/>
        <v>#DIV/0!</v>
      </c>
      <c r="V634" s="19"/>
      <c r="W634" s="18" t="e">
        <f t="shared" si="222"/>
        <v>#DIV/0!</v>
      </c>
      <c r="X634" s="19"/>
      <c r="Y634" s="18" t="e">
        <f t="shared" si="223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/>
      <c r="D635" s="19"/>
      <c r="E635" s="19"/>
      <c r="F635" s="45" t="e">
        <f t="shared" si="220"/>
        <v>#DIV/0!</v>
      </c>
      <c r="G635" s="31"/>
      <c r="H635" s="45" t="e">
        <f t="shared" si="221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24"/>
        <v>#DIV/0!</v>
      </c>
      <c r="V635" s="19"/>
      <c r="W635" s="18" t="e">
        <f t="shared" si="222"/>
        <v>#DIV/0!</v>
      </c>
      <c r="X635" s="19"/>
      <c r="Y635" s="18" t="e">
        <f t="shared" si="223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/>
      <c r="D636" s="19"/>
      <c r="E636" s="19"/>
      <c r="F636" s="45" t="e">
        <f t="shared" si="220"/>
        <v>#DIV/0!</v>
      </c>
      <c r="G636" s="31"/>
      <c r="H636" s="45" t="e">
        <f t="shared" si="221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24"/>
        <v>#DIV/0!</v>
      </c>
      <c r="V636" s="19"/>
      <c r="W636" s="18" t="e">
        <f t="shared" si="222"/>
        <v>#DIV/0!</v>
      </c>
      <c r="X636" s="19"/>
      <c r="Y636" s="18" t="e">
        <f t="shared" si="223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/>
      <c r="D637" s="19"/>
      <c r="E637" s="19"/>
      <c r="F637" s="45" t="e">
        <f t="shared" si="220"/>
        <v>#DIV/0!</v>
      </c>
      <c r="G637" s="31"/>
      <c r="H637" s="45" t="e">
        <f t="shared" si="221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24"/>
        <v>#DIV/0!</v>
      </c>
      <c r="V637" s="19"/>
      <c r="W637" s="18" t="e">
        <f t="shared" si="222"/>
        <v>#DIV/0!</v>
      </c>
      <c r="X637" s="19"/>
      <c r="Y637" s="18" t="e">
        <f t="shared" si="223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/>
      <c r="D638" s="19"/>
      <c r="E638" s="19"/>
      <c r="F638" s="45" t="e">
        <f t="shared" si="220"/>
        <v>#DIV/0!</v>
      </c>
      <c r="G638" s="31"/>
      <c r="H638" s="45" t="e">
        <f t="shared" si="221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24"/>
        <v>#DIV/0!</v>
      </c>
      <c r="V638" s="19"/>
      <c r="W638" s="18" t="e">
        <f t="shared" si="222"/>
        <v>#DIV/0!</v>
      </c>
      <c r="X638" s="19"/>
      <c r="Y638" s="18" t="e">
        <f t="shared" si="223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/>
      <c r="D639" s="19"/>
      <c r="E639" s="19"/>
      <c r="F639" s="45" t="e">
        <f t="shared" si="220"/>
        <v>#DIV/0!</v>
      </c>
      <c r="G639" s="31"/>
      <c r="H639" s="45" t="e">
        <f t="shared" si="221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24"/>
        <v>#DIV/0!</v>
      </c>
      <c r="V639" s="19"/>
      <c r="W639" s="18" t="e">
        <f t="shared" si="222"/>
        <v>#DIV/0!</v>
      </c>
      <c r="X639" s="19"/>
      <c r="Y639" s="18" t="e">
        <f t="shared" si="223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/>
      <c r="D640" s="19"/>
      <c r="E640" s="19"/>
      <c r="F640" s="45" t="e">
        <f t="shared" si="220"/>
        <v>#DIV/0!</v>
      </c>
      <c r="G640" s="31"/>
      <c r="H640" s="45" t="e">
        <f t="shared" si="221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24"/>
        <v>#DIV/0!</v>
      </c>
      <c r="V640" s="19"/>
      <c r="W640" s="18" t="e">
        <f t="shared" si="222"/>
        <v>#DIV/0!</v>
      </c>
      <c r="X640" s="19"/>
      <c r="Y640" s="18" t="e">
        <f t="shared" si="223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/>
      <c r="D641" s="19"/>
      <c r="E641" s="19"/>
      <c r="F641" s="45" t="e">
        <f t="shared" si="220"/>
        <v>#DIV/0!</v>
      </c>
      <c r="G641" s="31"/>
      <c r="H641" s="45" t="e">
        <f t="shared" si="221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24"/>
        <v>#DIV/0!</v>
      </c>
      <c r="V641" s="19"/>
      <c r="W641" s="18" t="e">
        <f t="shared" si="222"/>
        <v>#DIV/0!</v>
      </c>
      <c r="X641" s="19"/>
      <c r="Y641" s="18" t="e">
        <f t="shared" si="223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/>
      <c r="D642" s="19"/>
      <c r="E642" s="19"/>
      <c r="F642" s="45" t="e">
        <f t="shared" si="220"/>
        <v>#DIV/0!</v>
      </c>
      <c r="G642" s="31"/>
      <c r="H642" s="45" t="e">
        <f t="shared" si="221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24"/>
        <v>#DIV/0!</v>
      </c>
      <c r="V642" s="19"/>
      <c r="W642" s="18" t="e">
        <f t="shared" si="222"/>
        <v>#DIV/0!</v>
      </c>
      <c r="X642" s="19"/>
      <c r="Y642" s="18" t="e">
        <f t="shared" si="223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/>
      <c r="D643" s="19"/>
      <c r="E643" s="19"/>
      <c r="F643" s="45" t="e">
        <f t="shared" si="220"/>
        <v>#DIV/0!</v>
      </c>
      <c r="G643" s="31"/>
      <c r="H643" s="45" t="e">
        <f t="shared" si="221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24"/>
        <v>#DIV/0!</v>
      </c>
      <c r="V643" s="19"/>
      <c r="W643" s="18" t="e">
        <f t="shared" si="222"/>
        <v>#DIV/0!</v>
      </c>
      <c r="X643" s="19"/>
      <c r="Y643" s="18" t="e">
        <f t="shared" si="223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/>
      <c r="D644" s="19"/>
      <c r="E644" s="19"/>
      <c r="F644" s="45" t="e">
        <f t="shared" si="220"/>
        <v>#DIV/0!</v>
      </c>
      <c r="G644" s="31"/>
      <c r="H644" s="45" t="e">
        <f t="shared" si="221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24"/>
        <v>#DIV/0!</v>
      </c>
      <c r="V644" s="19"/>
      <c r="W644" s="18" t="e">
        <f t="shared" si="222"/>
        <v>#DIV/0!</v>
      </c>
      <c r="X644" s="19"/>
      <c r="Y644" s="18" t="e">
        <f t="shared" si="223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/>
      <c r="D645" s="19"/>
      <c r="E645" s="19"/>
      <c r="F645" s="45" t="e">
        <f t="shared" si="220"/>
        <v>#DIV/0!</v>
      </c>
      <c r="G645" s="31"/>
      <c r="H645" s="45" t="e">
        <f t="shared" si="221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24"/>
        <v>#DIV/0!</v>
      </c>
      <c r="V645" s="19"/>
      <c r="W645" s="18" t="e">
        <f t="shared" si="222"/>
        <v>#DIV/0!</v>
      </c>
      <c r="X645" s="19"/>
      <c r="Y645" s="18" t="e">
        <f t="shared" si="223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/>
      <c r="D646" s="19"/>
      <c r="E646" s="19"/>
      <c r="F646" s="45" t="e">
        <f t="shared" si="220"/>
        <v>#DIV/0!</v>
      </c>
      <c r="G646" s="31"/>
      <c r="H646" s="45" t="e">
        <f t="shared" si="221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24"/>
        <v>#DIV/0!</v>
      </c>
      <c r="V646" s="19"/>
      <c r="W646" s="18" t="e">
        <f t="shared" si="222"/>
        <v>#DIV/0!</v>
      </c>
      <c r="X646" s="19"/>
      <c r="Y646" s="18" t="e">
        <f t="shared" si="223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/>
      <c r="D647" s="19"/>
      <c r="E647" s="19"/>
      <c r="F647" s="45" t="e">
        <f t="shared" si="220"/>
        <v>#DIV/0!</v>
      </c>
      <c r="G647" s="31"/>
      <c r="H647" s="45" t="e">
        <f t="shared" si="221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24"/>
        <v>#DIV/0!</v>
      </c>
      <c r="V647" s="19"/>
      <c r="W647" s="18" t="e">
        <f t="shared" si="222"/>
        <v>#DIV/0!</v>
      </c>
      <c r="X647" s="19"/>
      <c r="Y647" s="18" t="e">
        <f t="shared" si="223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/>
      <c r="D648" s="19"/>
      <c r="E648" s="19"/>
      <c r="F648" s="45" t="e">
        <f t="shared" si="220"/>
        <v>#DIV/0!</v>
      </c>
      <c r="G648" s="31"/>
      <c r="H648" s="45" t="e">
        <f t="shared" si="221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24"/>
        <v>#DIV/0!</v>
      </c>
      <c r="V648" s="19"/>
      <c r="W648" s="18" t="e">
        <f t="shared" si="222"/>
        <v>#DIV/0!</v>
      </c>
      <c r="X648" s="19"/>
      <c r="Y648" s="18" t="e">
        <f t="shared" si="223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0</v>
      </c>
      <c r="D649" s="19">
        <f t="shared" ref="D649:E649" si="225">SUM(D622:D648)</f>
        <v>0</v>
      </c>
      <c r="E649" s="19">
        <f t="shared" si="225"/>
        <v>0</v>
      </c>
      <c r="F649" s="45" t="e">
        <f t="shared" si="220"/>
        <v>#DIV/0!</v>
      </c>
      <c r="G649" s="31">
        <f>SUM(G622:G648)</f>
        <v>0</v>
      </c>
      <c r="H649" s="45" t="e">
        <f t="shared" si="221"/>
        <v>#DIV/0!</v>
      </c>
      <c r="I649" s="31">
        <f t="shared" ref="I649:T649" si="226">SUM(I622:I648)</f>
        <v>0</v>
      </c>
      <c r="J649" s="31">
        <f t="shared" si="226"/>
        <v>0</v>
      </c>
      <c r="K649" s="31">
        <f t="shared" si="226"/>
        <v>0</v>
      </c>
      <c r="L649" s="31">
        <f t="shared" si="226"/>
        <v>0</v>
      </c>
      <c r="M649" s="31">
        <f t="shared" si="226"/>
        <v>0</v>
      </c>
      <c r="N649" s="31">
        <f t="shared" si="226"/>
        <v>0</v>
      </c>
      <c r="O649" s="19">
        <f t="shared" si="226"/>
        <v>0</v>
      </c>
      <c r="P649" s="19">
        <f t="shared" si="226"/>
        <v>0</v>
      </c>
      <c r="Q649" s="19">
        <f t="shared" si="226"/>
        <v>0</v>
      </c>
      <c r="R649" s="19">
        <f t="shared" si="226"/>
        <v>0</v>
      </c>
      <c r="S649" s="19">
        <f t="shared" si="226"/>
        <v>0</v>
      </c>
      <c r="T649" s="19">
        <f t="shared" si="226"/>
        <v>0</v>
      </c>
      <c r="U649" s="54" t="e">
        <f t="shared" si="224"/>
        <v>#DIV/0!</v>
      </c>
      <c r="V649" s="19">
        <f>SUM(V622:V648)</f>
        <v>0</v>
      </c>
      <c r="W649" s="18" t="e">
        <f t="shared" si="222"/>
        <v>#DIV/0!</v>
      </c>
      <c r="X649" s="19">
        <f>SUM(X622:X648)</f>
        <v>0</v>
      </c>
      <c r="Y649" s="18" t="e">
        <f t="shared" si="223"/>
        <v>#DIV/0!</v>
      </c>
      <c r="Z649" s="19">
        <f t="shared" ref="Z649:AE649" si="227">SUM(Z622:Z648)</f>
        <v>0</v>
      </c>
      <c r="AA649" s="19">
        <f t="shared" si="227"/>
        <v>0</v>
      </c>
      <c r="AB649" s="19">
        <f t="shared" si="227"/>
        <v>0</v>
      </c>
      <c r="AC649" s="19">
        <f t="shared" si="227"/>
        <v>0</v>
      </c>
      <c r="AD649" s="19">
        <f t="shared" si="227"/>
        <v>0</v>
      </c>
      <c r="AE649" s="19">
        <f t="shared" si="227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>
        <v>0</v>
      </c>
      <c r="F651" s="45" t="e">
        <f t="shared" si="220"/>
        <v>#DIV/0!</v>
      </c>
      <c r="G651" s="31"/>
      <c r="H651" s="45" t="e">
        <f t="shared" si="221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/>
      <c r="W651" s="18" t="e">
        <f t="shared" si="222"/>
        <v>#DIV/0!</v>
      </c>
      <c r="X651" s="19"/>
      <c r="Y651" s="18" t="e">
        <f t="shared" si="223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0</v>
      </c>
      <c r="D652" s="19"/>
      <c r="E652" s="19">
        <v>0</v>
      </c>
      <c r="F652" s="45" t="e">
        <f t="shared" si="220"/>
        <v>#DIV/0!</v>
      </c>
      <c r="G652" s="31"/>
      <c r="H652" s="45" t="e">
        <f t="shared" si="221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28">O652/G652*100</f>
        <v>#DIV/0!</v>
      </c>
      <c r="V652" s="19"/>
      <c r="W652" s="18" t="e">
        <f t="shared" si="222"/>
        <v>#DIV/0!</v>
      </c>
      <c r="X652" s="19"/>
      <c r="Y652" s="18" t="e">
        <f t="shared" si="223"/>
        <v>#DIV/0!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0</v>
      </c>
      <c r="D653" s="19"/>
      <c r="E653" s="19">
        <v>0</v>
      </c>
      <c r="F653" s="45" t="e">
        <f t="shared" si="220"/>
        <v>#DIV/0!</v>
      </c>
      <c r="G653" s="31"/>
      <c r="H653" s="45" t="e">
        <f t="shared" si="221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28"/>
        <v>#DIV/0!</v>
      </c>
      <c r="V653" s="19"/>
      <c r="W653" s="18" t="e">
        <f t="shared" si="222"/>
        <v>#DIV/0!</v>
      </c>
      <c r="X653" s="19"/>
      <c r="Y653" s="18" t="e">
        <f t="shared" si="223"/>
        <v>#DIV/0!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0</v>
      </c>
      <c r="D654" s="19"/>
      <c r="E654" s="19">
        <v>0</v>
      </c>
      <c r="F654" s="45" t="e">
        <f t="shared" si="220"/>
        <v>#DIV/0!</v>
      </c>
      <c r="G654" s="31"/>
      <c r="H654" s="45" t="e">
        <f t="shared" si="221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28"/>
        <v>#DIV/0!</v>
      </c>
      <c r="V654" s="19"/>
      <c r="W654" s="18" t="e">
        <f t="shared" si="222"/>
        <v>#DIV/0!</v>
      </c>
      <c r="X654" s="19"/>
      <c r="Y654" s="18" t="e">
        <f t="shared" si="223"/>
        <v>#DIV/0!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19</v>
      </c>
      <c r="D655" s="19"/>
      <c r="E655" s="19">
        <v>6</v>
      </c>
      <c r="F655" s="45">
        <f t="shared" si="220"/>
        <v>0.31578947368421051</v>
      </c>
      <c r="G655" s="31"/>
      <c r="H655" s="45" t="e">
        <f t="shared" si="221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28"/>
        <v>#DIV/0!</v>
      </c>
      <c r="V655" s="19"/>
      <c r="W655" s="18">
        <f t="shared" si="222"/>
        <v>0</v>
      </c>
      <c r="X655" s="19"/>
      <c r="Y655" s="18">
        <f t="shared" si="223"/>
        <v>0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0</v>
      </c>
      <c r="D656" s="19"/>
      <c r="E656" s="19">
        <v>0</v>
      </c>
      <c r="F656" s="45" t="e">
        <f t="shared" si="220"/>
        <v>#DIV/0!</v>
      </c>
      <c r="G656" s="31"/>
      <c r="H656" s="45" t="e">
        <f t="shared" si="221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28"/>
        <v>#DIV/0!</v>
      </c>
      <c r="V656" s="19"/>
      <c r="W656" s="18" t="e">
        <f t="shared" si="222"/>
        <v>#DIV/0!</v>
      </c>
      <c r="X656" s="19"/>
      <c r="Y656" s="18" t="e">
        <f t="shared" si="223"/>
        <v>#DIV/0!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163</v>
      </c>
      <c r="D657" s="19">
        <v>211</v>
      </c>
      <c r="E657" s="19">
        <v>205</v>
      </c>
      <c r="F657" s="45">
        <f t="shared" si="220"/>
        <v>1.2576687116564418</v>
      </c>
      <c r="G657" s="31"/>
      <c r="H657" s="45">
        <f t="shared" si="221"/>
        <v>0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28"/>
        <v>#DIV/0!</v>
      </c>
      <c r="V657" s="19">
        <v>16</v>
      </c>
      <c r="W657" s="18">
        <f t="shared" si="222"/>
        <v>7.8048780487804876</v>
      </c>
      <c r="X657" s="19">
        <v>16</v>
      </c>
      <c r="Y657" s="18">
        <f t="shared" si="223"/>
        <v>7.8048780487804876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>
        <v>364</v>
      </c>
      <c r="E658" s="27">
        <v>788.5</v>
      </c>
      <c r="F658" s="45">
        <f t="shared" si="220"/>
        <v>1.9493201483312732</v>
      </c>
      <c r="G658" s="31"/>
      <c r="H658" s="45">
        <f t="shared" si="221"/>
        <v>0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28"/>
        <v>#DIV/0!</v>
      </c>
      <c r="V658" s="19">
        <v>63</v>
      </c>
      <c r="W658" s="18">
        <f t="shared" si="222"/>
        <v>7.9898541534559291</v>
      </c>
      <c r="X658" s="19">
        <v>20</v>
      </c>
      <c r="Y658" s="18">
        <f t="shared" si="223"/>
        <v>2.5364616360177554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12.9</v>
      </c>
      <c r="D659" s="19">
        <v>2</v>
      </c>
      <c r="E659" s="27">
        <v>17</v>
      </c>
      <c r="F659" s="45">
        <f t="shared" si="220"/>
        <v>1.317829457364341</v>
      </c>
      <c r="G659" s="31"/>
      <c r="H659" s="45">
        <f t="shared" si="221"/>
        <v>0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28"/>
        <v>#DIV/0!</v>
      </c>
      <c r="V659" s="19">
        <v>1</v>
      </c>
      <c r="W659" s="18">
        <f t="shared" si="222"/>
        <v>5.8823529411764701</v>
      </c>
      <c r="X659" s="19">
        <v>1</v>
      </c>
      <c r="Y659" s="18">
        <f t="shared" si="223"/>
        <v>5.8823529411764701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0</v>
      </c>
      <c r="D660" s="19"/>
      <c r="E660" s="27">
        <v>0</v>
      </c>
      <c r="F660" s="45" t="e">
        <f t="shared" si="220"/>
        <v>#DIV/0!</v>
      </c>
      <c r="G660" s="31"/>
      <c r="H660" s="45" t="e">
        <f t="shared" si="221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28"/>
        <v>#DIV/0!</v>
      </c>
      <c r="V660" s="19"/>
      <c r="W660" s="18" t="e">
        <f t="shared" si="222"/>
        <v>#DIV/0!</v>
      </c>
      <c r="X660" s="19"/>
      <c r="Y660" s="18" t="e">
        <f t="shared" si="223"/>
        <v>#DIV/0!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0</v>
      </c>
      <c r="D661" s="19"/>
      <c r="E661" s="27">
        <v>0</v>
      </c>
      <c r="F661" s="45" t="e">
        <f t="shared" si="220"/>
        <v>#DIV/0!</v>
      </c>
      <c r="G661" s="31"/>
      <c r="H661" s="45" t="e">
        <f t="shared" si="221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28"/>
        <v>#DIV/0!</v>
      </c>
      <c r="V661" s="19"/>
      <c r="W661" s="18" t="e">
        <f t="shared" si="222"/>
        <v>#DIV/0!</v>
      </c>
      <c r="X661" s="19"/>
      <c r="Y661" s="18" t="e">
        <f t="shared" si="223"/>
        <v>#DIV/0!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112.35900000000001</v>
      </c>
      <c r="D662" s="19">
        <v>56</v>
      </c>
      <c r="E662" s="27">
        <v>16</v>
      </c>
      <c r="F662" s="45">
        <f t="shared" si="220"/>
        <v>0.14240069776341904</v>
      </c>
      <c r="G662" s="31"/>
      <c r="H662" s="45">
        <f t="shared" si="221"/>
        <v>0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28"/>
        <v>#DIV/0!</v>
      </c>
      <c r="V662" s="19">
        <v>0</v>
      </c>
      <c r="W662" s="18">
        <f t="shared" si="222"/>
        <v>0</v>
      </c>
      <c r="X662" s="19">
        <v>0</v>
      </c>
      <c r="Y662" s="18">
        <f t="shared" si="223"/>
        <v>0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89" t="s">
        <v>594</v>
      </c>
      <c r="C663" s="19">
        <v>76.394999999999996</v>
      </c>
      <c r="D663" s="19">
        <v>45</v>
      </c>
      <c r="E663" s="27">
        <v>39</v>
      </c>
      <c r="F663" s="45">
        <f t="shared" si="220"/>
        <v>0.51050461417632043</v>
      </c>
      <c r="G663" s="31"/>
      <c r="H663" s="45">
        <f t="shared" si="221"/>
        <v>0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28"/>
        <v>#DIV/0!</v>
      </c>
      <c r="V663" s="19">
        <v>1</v>
      </c>
      <c r="W663" s="18">
        <f t="shared" si="222"/>
        <v>2.5641025641025639</v>
      </c>
      <c r="X663" s="19">
        <v>1</v>
      </c>
      <c r="Y663" s="18">
        <f t="shared" si="223"/>
        <v>2.5641025641025639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36.910000000000004</v>
      </c>
      <c r="D664" s="19">
        <v>500</v>
      </c>
      <c r="E664" s="27">
        <v>51</v>
      </c>
      <c r="F664" s="45">
        <f t="shared" si="220"/>
        <v>1.3817393660254673</v>
      </c>
      <c r="G664" s="31"/>
      <c r="H664" s="45">
        <f t="shared" si="221"/>
        <v>0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28"/>
        <v>#DIV/0!</v>
      </c>
      <c r="V664" s="19">
        <v>4</v>
      </c>
      <c r="W664" s="18">
        <f t="shared" si="222"/>
        <v>7.8431372549019605</v>
      </c>
      <c r="X664" s="19">
        <v>4</v>
      </c>
      <c r="Y664" s="18">
        <f t="shared" si="223"/>
        <v>7.8431372549019605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27">
        <v>648</v>
      </c>
      <c r="F665" s="45">
        <f t="shared" si="220"/>
        <v>1.3886805391852217</v>
      </c>
      <c r="G665" s="31"/>
      <c r="H665" s="45" t="e">
        <f t="shared" si="221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28"/>
        <v>#DIV/0!</v>
      </c>
      <c r="V665" s="19">
        <v>51</v>
      </c>
      <c r="W665" s="18">
        <f t="shared" si="222"/>
        <v>7.8703703703703702</v>
      </c>
      <c r="X665" s="19">
        <v>51</v>
      </c>
      <c r="Y665" s="18">
        <f t="shared" si="223"/>
        <v>7.8703703703703702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27">
        <v>23</v>
      </c>
      <c r="F666" s="45">
        <f t="shared" si="220"/>
        <v>0.48127223268466202</v>
      </c>
      <c r="G666" s="19"/>
      <c r="H666" s="45" t="e">
        <f t="shared" si="221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28"/>
        <v>#DIV/0!</v>
      </c>
      <c r="V666" s="19">
        <v>1</v>
      </c>
      <c r="W666" s="18">
        <f t="shared" si="222"/>
        <v>4.3478260869565215</v>
      </c>
      <c r="X666" s="19">
        <v>1</v>
      </c>
      <c r="Y666" s="18">
        <f t="shared" si="223"/>
        <v>4.3478260869565215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1339.4839999999999</v>
      </c>
      <c r="D667" s="29">
        <f t="shared" ref="D667:E667" si="229">SUM(D651:D666)</f>
        <v>1178</v>
      </c>
      <c r="E667" s="97">
        <f t="shared" si="229"/>
        <v>1793.5</v>
      </c>
      <c r="F667" s="45">
        <f t="shared" si="220"/>
        <v>1.3389484308883124</v>
      </c>
      <c r="G667" s="29">
        <f>SUM(G651:G666)</f>
        <v>0</v>
      </c>
      <c r="H667" s="45">
        <f t="shared" si="221"/>
        <v>0</v>
      </c>
      <c r="I667" s="29">
        <f t="shared" ref="I667:T667" si="230">SUM(I651:I666)</f>
        <v>0</v>
      </c>
      <c r="J667" s="29">
        <f t="shared" si="230"/>
        <v>0</v>
      </c>
      <c r="K667" s="29">
        <f t="shared" si="230"/>
        <v>0</v>
      </c>
      <c r="L667" s="29">
        <f t="shared" si="230"/>
        <v>0</v>
      </c>
      <c r="M667" s="29">
        <f t="shared" si="230"/>
        <v>0</v>
      </c>
      <c r="N667" s="29">
        <f t="shared" si="230"/>
        <v>0</v>
      </c>
      <c r="O667" s="29">
        <f t="shared" si="230"/>
        <v>0</v>
      </c>
      <c r="P667" s="29">
        <f t="shared" si="230"/>
        <v>0</v>
      </c>
      <c r="Q667" s="29">
        <f t="shared" si="230"/>
        <v>0</v>
      </c>
      <c r="R667" s="29">
        <f t="shared" si="230"/>
        <v>0</v>
      </c>
      <c r="S667" s="29">
        <f t="shared" si="230"/>
        <v>0</v>
      </c>
      <c r="T667" s="29">
        <f t="shared" si="230"/>
        <v>0</v>
      </c>
      <c r="U667" s="54" t="e">
        <f t="shared" si="228"/>
        <v>#DIV/0!</v>
      </c>
      <c r="V667" s="29">
        <f>SUM(V651:V666)</f>
        <v>137</v>
      </c>
      <c r="W667" s="18">
        <f t="shared" si="222"/>
        <v>7.6386952885419568</v>
      </c>
      <c r="X667" s="29">
        <f>SUM(X651:X666)</f>
        <v>94</v>
      </c>
      <c r="Y667" s="18">
        <f t="shared" si="223"/>
        <v>5.241148592138277</v>
      </c>
      <c r="Z667" s="29">
        <f t="shared" ref="Z667:AE667" si="231">SUM(Z651:Z666)</f>
        <v>0</v>
      </c>
      <c r="AA667" s="29">
        <f t="shared" si="231"/>
        <v>0</v>
      </c>
      <c r="AB667" s="29">
        <f t="shared" si="231"/>
        <v>0</v>
      </c>
      <c r="AC667" s="29">
        <f t="shared" si="231"/>
        <v>0</v>
      </c>
      <c r="AD667" s="29">
        <f t="shared" si="231"/>
        <v>0</v>
      </c>
      <c r="AE667" s="29">
        <f t="shared" si="231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>
        <v>119.83</v>
      </c>
      <c r="D669" s="19">
        <v>224</v>
      </c>
      <c r="E669" s="19">
        <v>221</v>
      </c>
      <c r="F669" s="45">
        <f t="shared" ref="F669:F674" si="232">E669/C669</f>
        <v>1.844279395810732</v>
      </c>
      <c r="G669" s="31"/>
      <c r="H669" s="45">
        <f t="shared" ref="H669:H688" si="233">G669/D669*100</f>
        <v>0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16"/>
        <v>#DIV/0!</v>
      </c>
      <c r="V669" s="19">
        <v>17</v>
      </c>
      <c r="W669" s="18">
        <f>V669/E669*100</f>
        <v>7.6923076923076925</v>
      </c>
      <c r="X669" s="19">
        <v>17</v>
      </c>
      <c r="Y669" s="18">
        <f t="shared" ref="Y669:Y674" si="234">X669/E669*100</f>
        <v>7.6923076923076925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>
        <v>223.44</v>
      </c>
      <c r="D670" s="19">
        <v>165</v>
      </c>
      <c r="E670" s="19">
        <v>243</v>
      </c>
      <c r="F670" s="45">
        <f t="shared" si="232"/>
        <v>1.0875402792696025</v>
      </c>
      <c r="G670" s="31"/>
      <c r="H670" s="45">
        <f t="shared" si="233"/>
        <v>0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16"/>
        <v>#DIV/0!</v>
      </c>
      <c r="V670" s="19">
        <v>19</v>
      </c>
      <c r="W670" s="18">
        <f>V670/E670*100</f>
        <v>7.8189300411522638</v>
      </c>
      <c r="X670" s="19">
        <v>19</v>
      </c>
      <c r="Y670" s="18">
        <f t="shared" si="234"/>
        <v>7.8189300411522638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248.98499999999999</v>
      </c>
      <c r="D671" s="19">
        <v>137</v>
      </c>
      <c r="E671" s="19">
        <v>158</v>
      </c>
      <c r="F671" s="45">
        <f t="shared" si="232"/>
        <v>0.63457638010321915</v>
      </c>
      <c r="G671" s="31"/>
      <c r="H671" s="45">
        <f t="shared" si="233"/>
        <v>0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16"/>
        <v>#DIV/0!</v>
      </c>
      <c r="V671" s="19">
        <v>7</v>
      </c>
      <c r="W671" s="18">
        <f>V671/E671*100</f>
        <v>4.4303797468354427</v>
      </c>
      <c r="X671" s="19">
        <v>7</v>
      </c>
      <c r="Y671" s="18">
        <f t="shared" si="234"/>
        <v>4.4303797468354427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>
        <v>611.01200000000006</v>
      </c>
      <c r="D672" s="19">
        <v>69</v>
      </c>
      <c r="E672" s="19">
        <v>286</v>
      </c>
      <c r="F672" s="45">
        <f t="shared" si="232"/>
        <v>0.46807591340268273</v>
      </c>
      <c r="G672" s="31"/>
      <c r="H672" s="45">
        <f t="shared" si="233"/>
        <v>0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16"/>
        <v>#DIV/0!</v>
      </c>
      <c r="V672" s="19">
        <v>14</v>
      </c>
      <c r="W672" s="18">
        <f t="shared" ref="W672:W673" si="235">V672/E672*100</f>
        <v>4.895104895104895</v>
      </c>
      <c r="X672" s="19">
        <v>14</v>
      </c>
      <c r="Y672" s="18">
        <f t="shared" si="234"/>
        <v>4.895104895104895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>
        <v>24.183999999999997</v>
      </c>
      <c r="D673" s="19"/>
      <c r="E673" s="19">
        <v>11</v>
      </c>
      <c r="F673" s="45">
        <f t="shared" si="232"/>
        <v>0.45484617929209398</v>
      </c>
      <c r="G673" s="31"/>
      <c r="H673" s="45" t="e">
        <f t="shared" si="233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16"/>
        <v>#DIV/0!</v>
      </c>
      <c r="V673" s="19"/>
      <c r="W673" s="18">
        <f t="shared" si="235"/>
        <v>0</v>
      </c>
      <c r="X673" s="19">
        <v>0</v>
      </c>
      <c r="Y673" s="18">
        <f t="shared" si="234"/>
        <v>0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1227.451</v>
      </c>
      <c r="D674" s="29">
        <f t="shared" ref="D674:E674" si="236">SUM(D669:D673)</f>
        <v>595</v>
      </c>
      <c r="E674" s="29">
        <f t="shared" si="236"/>
        <v>919</v>
      </c>
      <c r="F674" s="46">
        <f t="shared" si="232"/>
        <v>0.74870605832737924</v>
      </c>
      <c r="G674" s="29">
        <f>SUM(G669:G673)</f>
        <v>0</v>
      </c>
      <c r="H674" s="46">
        <f t="shared" si="233"/>
        <v>0</v>
      </c>
      <c r="I674" s="29">
        <f t="shared" ref="I674:T674" si="237">SUM(I669:I673)</f>
        <v>0</v>
      </c>
      <c r="J674" s="29">
        <f t="shared" si="237"/>
        <v>0</v>
      </c>
      <c r="K674" s="29">
        <f t="shared" si="237"/>
        <v>0</v>
      </c>
      <c r="L674" s="29">
        <f t="shared" si="237"/>
        <v>0</v>
      </c>
      <c r="M674" s="29">
        <f t="shared" si="237"/>
        <v>0</v>
      </c>
      <c r="N674" s="29">
        <f t="shared" si="237"/>
        <v>0</v>
      </c>
      <c r="O674" s="29">
        <f t="shared" si="237"/>
        <v>0</v>
      </c>
      <c r="P674" s="29">
        <f t="shared" si="237"/>
        <v>0</v>
      </c>
      <c r="Q674" s="29">
        <f t="shared" si="237"/>
        <v>0</v>
      </c>
      <c r="R674" s="29">
        <f t="shared" si="237"/>
        <v>0</v>
      </c>
      <c r="S674" s="29">
        <f t="shared" si="237"/>
        <v>0</v>
      </c>
      <c r="T674" s="29">
        <f t="shared" si="237"/>
        <v>0</v>
      </c>
      <c r="U674" s="47" t="e">
        <f t="shared" si="216"/>
        <v>#DIV/0!</v>
      </c>
      <c r="V674" s="29">
        <f>SUM(V669:V673)</f>
        <v>57</v>
      </c>
      <c r="W674" s="88">
        <f>V674/E674*100</f>
        <v>6.2023939064200215</v>
      </c>
      <c r="X674" s="29">
        <f>SUM(X669:X673)</f>
        <v>57</v>
      </c>
      <c r="Y674" s="88">
        <f t="shared" si="234"/>
        <v>6.2023939064200215</v>
      </c>
      <c r="Z674" s="29">
        <f t="shared" ref="Z674:AE674" si="238">SUM(Z669:Z673)</f>
        <v>0</v>
      </c>
      <c r="AA674" s="29">
        <f t="shared" si="238"/>
        <v>0</v>
      </c>
      <c r="AB674" s="29">
        <f t="shared" si="238"/>
        <v>0</v>
      </c>
      <c r="AC674" s="29">
        <f t="shared" si="238"/>
        <v>0</v>
      </c>
      <c r="AD674" s="29">
        <f t="shared" si="238"/>
        <v>0</v>
      </c>
      <c r="AE674" s="29">
        <f t="shared" si="23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/>
      <c r="D676" s="19"/>
      <c r="E676" s="19"/>
      <c r="F676" s="45" t="e">
        <f t="shared" ref="F676:F688" si="239">E676/C676</f>
        <v>#DIV/0!</v>
      </c>
      <c r="G676" s="31"/>
      <c r="H676" s="45" t="e">
        <f t="shared" si="233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16"/>
        <v>#DIV/0!</v>
      </c>
      <c r="V676" s="19"/>
      <c r="W676" s="18" t="e">
        <f>V676/E676*100</f>
        <v>#DIV/0!</v>
      </c>
      <c r="X676" s="19"/>
      <c r="Y676" s="18" t="e">
        <f>X676/E676*100</f>
        <v>#DIV/0!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/>
      <c r="D677" s="19"/>
      <c r="E677" s="19"/>
      <c r="F677" s="45" t="e">
        <f t="shared" si="239"/>
        <v>#DIV/0!</v>
      </c>
      <c r="G677" s="31"/>
      <c r="H677" s="45" t="e">
        <f t="shared" si="233"/>
        <v>#DIV/0!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16"/>
        <v>#DIV/0!</v>
      </c>
      <c r="V677" s="19"/>
      <c r="W677" s="18" t="e">
        <f>V677/E677*100</f>
        <v>#DIV/0!</v>
      </c>
      <c r="X677" s="19"/>
      <c r="Y677" s="18" t="e">
        <f>X677/E677*100</f>
        <v>#DIV/0!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0</v>
      </c>
      <c r="D678" s="29">
        <f t="shared" ref="D678:E678" si="240">SUM(D676:D677)</f>
        <v>0</v>
      </c>
      <c r="E678" s="29">
        <f t="shared" si="240"/>
        <v>0</v>
      </c>
      <c r="F678" s="46" t="e">
        <f t="shared" si="239"/>
        <v>#DIV/0!</v>
      </c>
      <c r="G678" s="29">
        <f>SUM(G676:G677)</f>
        <v>0</v>
      </c>
      <c r="H678" s="88" t="e">
        <f>SUM(H676:H677)</f>
        <v>#DIV/0!</v>
      </c>
      <c r="I678" s="29">
        <f t="shared" ref="I678:T678" si="241">SUM(I676:I677)</f>
        <v>0</v>
      </c>
      <c r="J678" s="29">
        <f t="shared" si="241"/>
        <v>0</v>
      </c>
      <c r="K678" s="29">
        <f t="shared" si="241"/>
        <v>0</v>
      </c>
      <c r="L678" s="29">
        <f t="shared" si="241"/>
        <v>0</v>
      </c>
      <c r="M678" s="29">
        <f t="shared" si="241"/>
        <v>0</v>
      </c>
      <c r="N678" s="29">
        <f t="shared" si="241"/>
        <v>0</v>
      </c>
      <c r="O678" s="29">
        <f t="shared" si="241"/>
        <v>0</v>
      </c>
      <c r="P678" s="29">
        <f t="shared" si="241"/>
        <v>0</v>
      </c>
      <c r="Q678" s="29">
        <f t="shared" si="241"/>
        <v>0</v>
      </c>
      <c r="R678" s="29">
        <f t="shared" si="241"/>
        <v>0</v>
      </c>
      <c r="S678" s="29">
        <f t="shared" si="241"/>
        <v>0</v>
      </c>
      <c r="T678" s="29">
        <f t="shared" si="241"/>
        <v>0</v>
      </c>
      <c r="U678" s="29" t="e">
        <f>SUM(U676:U677)</f>
        <v>#DIV/0!</v>
      </c>
      <c r="V678" s="29">
        <f>SUM(V676:V677)</f>
        <v>0</v>
      </c>
      <c r="W678" s="88" t="e">
        <f>V678/E678*100</f>
        <v>#DIV/0!</v>
      </c>
      <c r="X678" s="29">
        <f>SUM(X676:X677)</f>
        <v>0</v>
      </c>
      <c r="Y678" s="88" t="e">
        <f>X678/E678*100</f>
        <v>#DIV/0!</v>
      </c>
      <c r="Z678" s="29">
        <f t="shared" ref="Z678:AE678" si="242">SUM(Z676:Z677)</f>
        <v>0</v>
      </c>
      <c r="AA678" s="29">
        <f t="shared" si="242"/>
        <v>0</v>
      </c>
      <c r="AB678" s="29">
        <f t="shared" si="242"/>
        <v>0</v>
      </c>
      <c r="AC678" s="29">
        <f t="shared" si="242"/>
        <v>0</v>
      </c>
      <c r="AD678" s="29">
        <f t="shared" si="242"/>
        <v>0</v>
      </c>
      <c r="AE678" s="29">
        <f t="shared" si="24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/>
      <c r="D680" s="19"/>
      <c r="E680" s="19"/>
      <c r="F680" s="45" t="e">
        <f t="shared" si="239"/>
        <v>#DIV/0!</v>
      </c>
      <c r="G680" s="31"/>
      <c r="H680" s="45" t="e">
        <f t="shared" si="233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43">O680/G680*100</f>
        <v>#DIV/0!</v>
      </c>
      <c r="V680" s="19"/>
      <c r="W680" s="18" t="e">
        <f>V680/E680*100</f>
        <v>#DIV/0!</v>
      </c>
      <c r="X680" s="19"/>
      <c r="Y680" s="18" t="e">
        <f>X680/E680*100</f>
        <v>#DIV/0!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/>
      <c r="D681" s="19"/>
      <c r="E681" s="19"/>
      <c r="F681" s="45" t="e">
        <f t="shared" si="239"/>
        <v>#DIV/0!</v>
      </c>
      <c r="G681" s="31"/>
      <c r="H681" s="45" t="e">
        <f t="shared" si="233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43"/>
        <v>#DIV/0!</v>
      </c>
      <c r="V681" s="19"/>
      <c r="W681" s="18" t="e">
        <f t="shared" ref="W681:W686" si="244">V681/E681*100</f>
        <v>#DIV/0!</v>
      </c>
      <c r="X681" s="19"/>
      <c r="Y681" s="18" t="e">
        <f t="shared" ref="Y681:Y688" si="245">X681/E681*100</f>
        <v>#DIV/0!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/>
      <c r="D682" s="19"/>
      <c r="E682" s="19"/>
      <c r="F682" s="45" t="e">
        <f t="shared" si="239"/>
        <v>#DIV/0!</v>
      </c>
      <c r="G682" s="31"/>
      <c r="H682" s="45" t="e">
        <f t="shared" si="233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43"/>
        <v>#DIV/0!</v>
      </c>
      <c r="V682" s="19"/>
      <c r="W682" s="18" t="e">
        <f t="shared" si="244"/>
        <v>#DIV/0!</v>
      </c>
      <c r="X682" s="19"/>
      <c r="Y682" s="18" t="e">
        <f t="shared" si="245"/>
        <v>#DIV/0!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/>
      <c r="D683" s="19"/>
      <c r="E683" s="19"/>
      <c r="F683" s="45" t="e">
        <f t="shared" si="239"/>
        <v>#DIV/0!</v>
      </c>
      <c r="G683" s="31"/>
      <c r="H683" s="45" t="e">
        <f t="shared" si="233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43"/>
        <v>#DIV/0!</v>
      </c>
      <c r="V683" s="19"/>
      <c r="W683" s="18" t="e">
        <f t="shared" si="244"/>
        <v>#DIV/0!</v>
      </c>
      <c r="X683" s="19"/>
      <c r="Y683" s="18" t="e">
        <f t="shared" si="245"/>
        <v>#DIV/0!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/>
      <c r="D684" s="19"/>
      <c r="E684" s="19"/>
      <c r="F684" s="45" t="e">
        <f t="shared" si="239"/>
        <v>#DIV/0!</v>
      </c>
      <c r="G684" s="31"/>
      <c r="H684" s="45" t="e">
        <f t="shared" si="233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43"/>
        <v>#DIV/0!</v>
      </c>
      <c r="V684" s="19"/>
      <c r="W684" s="18" t="e">
        <f t="shared" si="244"/>
        <v>#DIV/0!</v>
      </c>
      <c r="X684" s="19"/>
      <c r="Y684" s="18" t="e">
        <f t="shared" si="24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/>
      <c r="D685" s="19"/>
      <c r="E685" s="19"/>
      <c r="F685" s="45" t="e">
        <f t="shared" si="239"/>
        <v>#DIV/0!</v>
      </c>
      <c r="G685" s="31"/>
      <c r="H685" s="45" t="e">
        <f t="shared" si="233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43"/>
        <v>#DIV/0!</v>
      </c>
      <c r="V685" s="19"/>
      <c r="W685" s="18" t="e">
        <f t="shared" si="244"/>
        <v>#DIV/0!</v>
      </c>
      <c r="X685" s="19"/>
      <c r="Y685" s="18" t="e">
        <f t="shared" si="24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/>
      <c r="D686" s="19"/>
      <c r="E686" s="19"/>
      <c r="F686" s="45" t="e">
        <f t="shared" si="239"/>
        <v>#DIV/0!</v>
      </c>
      <c r="G686" s="31"/>
      <c r="H686" s="45" t="e">
        <f t="shared" si="233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43"/>
        <v>#DIV/0!</v>
      </c>
      <c r="V686" s="19"/>
      <c r="W686" s="18" t="e">
        <f t="shared" si="244"/>
        <v>#DIV/0!</v>
      </c>
      <c r="X686" s="19"/>
      <c r="Y686" s="18" t="e">
        <f t="shared" si="24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0</v>
      </c>
      <c r="D687" s="29">
        <f t="shared" ref="D687:E687" si="246">SUM(D680:D686)</f>
        <v>0</v>
      </c>
      <c r="E687" s="29">
        <f t="shared" si="246"/>
        <v>0</v>
      </c>
      <c r="F687" s="46" t="e">
        <f t="shared" si="239"/>
        <v>#DIV/0!</v>
      </c>
      <c r="G687" s="29">
        <f>SUM(G680:G686)</f>
        <v>0</v>
      </c>
      <c r="H687" s="46" t="e">
        <f t="shared" si="233"/>
        <v>#DIV/0!</v>
      </c>
      <c r="I687" s="29">
        <f t="shared" ref="I687:T687" si="247">SUM(I680:I686)</f>
        <v>0</v>
      </c>
      <c r="J687" s="29">
        <f t="shared" si="247"/>
        <v>0</v>
      </c>
      <c r="K687" s="29">
        <f t="shared" si="247"/>
        <v>0</v>
      </c>
      <c r="L687" s="29">
        <f t="shared" si="247"/>
        <v>0</v>
      </c>
      <c r="M687" s="29">
        <f t="shared" si="247"/>
        <v>0</v>
      </c>
      <c r="N687" s="29">
        <f t="shared" si="247"/>
        <v>0</v>
      </c>
      <c r="O687" s="29">
        <f t="shared" si="247"/>
        <v>0</v>
      </c>
      <c r="P687" s="29">
        <f t="shared" si="247"/>
        <v>0</v>
      </c>
      <c r="Q687" s="29">
        <f t="shared" si="247"/>
        <v>0</v>
      </c>
      <c r="R687" s="29">
        <f t="shared" si="247"/>
        <v>0</v>
      </c>
      <c r="S687" s="29">
        <f t="shared" si="247"/>
        <v>0</v>
      </c>
      <c r="T687" s="29">
        <f t="shared" si="247"/>
        <v>0</v>
      </c>
      <c r="U687" s="47" t="e">
        <f t="shared" si="243"/>
        <v>#DIV/0!</v>
      </c>
      <c r="V687" s="29">
        <f>SUM(V680:V686)</f>
        <v>0</v>
      </c>
      <c r="W687" s="88" t="e">
        <f>V687/E687*100</f>
        <v>#DIV/0!</v>
      </c>
      <c r="X687" s="29">
        <f>SUM(X680:X686)</f>
        <v>0</v>
      </c>
      <c r="Y687" s="88" t="e">
        <f t="shared" si="245"/>
        <v>#DIV/0!</v>
      </c>
      <c r="Z687" s="29">
        <f t="shared" ref="Z687:AE687" si="248">SUM(Z680:Z686)</f>
        <v>0</v>
      </c>
      <c r="AA687" s="29">
        <f t="shared" si="248"/>
        <v>0</v>
      </c>
      <c r="AB687" s="29">
        <f t="shared" si="248"/>
        <v>0</v>
      </c>
      <c r="AC687" s="29">
        <f t="shared" si="248"/>
        <v>0</v>
      </c>
      <c r="AD687" s="29">
        <f t="shared" si="248"/>
        <v>0</v>
      </c>
      <c r="AE687" s="29">
        <f t="shared" si="248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49852.566000000006</v>
      </c>
      <c r="D688" s="102">
        <f t="shared" ref="D688:E688" si="249">D35+D95+D104+D116+D138+D159+D166+D181+D193+D210+D241+D292+D314+D330+D337+D361+D371+D381+D423+D432+D444+D482+D505+D511+D531+D552+D565+D585+D593+D620+D649+D667+D674+D678+D687</f>
        <v>20894</v>
      </c>
      <c r="E688" s="97">
        <f t="shared" si="249"/>
        <v>25009.638999302351</v>
      </c>
      <c r="F688" s="66">
        <f t="shared" si="239"/>
        <v>0.50167205032740636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>
        <f t="shared" si="233"/>
        <v>0</v>
      </c>
      <c r="I688" s="102">
        <f t="shared" ref="I688:T688" si="250">I35+I95+I104+I116+I138+I159+I166+I181+I193+I210+I241+I292+I314+I330+I337+I361+I371+I381+I423+I432+I444+I482+I505+I511+I531+I552+I565+I585+I593+I620+I649+I667+I674+I678+I687</f>
        <v>0</v>
      </c>
      <c r="J688" s="102">
        <f t="shared" si="250"/>
        <v>0</v>
      </c>
      <c r="K688" s="102">
        <f t="shared" si="250"/>
        <v>0</v>
      </c>
      <c r="L688" s="102">
        <f t="shared" si="250"/>
        <v>0</v>
      </c>
      <c r="M688" s="102">
        <f t="shared" si="250"/>
        <v>0</v>
      </c>
      <c r="N688" s="102">
        <f t="shared" si="250"/>
        <v>0</v>
      </c>
      <c r="O688" s="102">
        <f t="shared" si="250"/>
        <v>0</v>
      </c>
      <c r="P688" s="102">
        <f t="shared" si="250"/>
        <v>0</v>
      </c>
      <c r="Q688" s="102">
        <f t="shared" si="250"/>
        <v>0</v>
      </c>
      <c r="R688" s="102">
        <f t="shared" si="250"/>
        <v>0</v>
      </c>
      <c r="S688" s="102">
        <f t="shared" si="250"/>
        <v>0</v>
      </c>
      <c r="T688" s="102">
        <f t="shared" si="250"/>
        <v>0</v>
      </c>
      <c r="U688" s="65" t="e">
        <f t="shared" si="243"/>
        <v>#DIV/0!</v>
      </c>
      <c r="V688" s="102">
        <f>V35+V95+V104+V116+V138+V159+V166+V181+V193+V210+V241+V292+V314+V330+V337+V361+V371+V381+V423+V432+V444+V482+V505+V511+V531+V552+V565+V585+V593+V620+V649+V667+V674+V678+V687</f>
        <v>1515</v>
      </c>
      <c r="W688" s="102">
        <f>V688/E688*100</f>
        <v>6.0576644070802512</v>
      </c>
      <c r="X688" s="102">
        <f>X35+X95+X104+X116+X138+X159+X166+X181+X193+X210+X241+X292+X314+X330+X337+X361+X371+X381+X423+X432+X444+X482+X505+X511+X531+X552+X565+X585+X593+X620+X649+X667+X674+X678+X687</f>
        <v>871</v>
      </c>
      <c r="Y688" s="102">
        <f t="shared" si="245"/>
        <v>3.4826572267768308</v>
      </c>
      <c r="Z688" s="102">
        <f t="shared" ref="Z688:AE688" si="251">Z35+Z95+Z104+Z116+Z138+Z159+Z166+Z181+Z193+Z210+Z241+Z292+Z314+Z330+Z337+Z361+Z371+Z381+Z423+Z432+Z444+Z482+Z505+Z511+Z531+Z552+Z565+Z585+Z593+Z620+Z649+Z667+Z674+Z678+Z687</f>
        <v>0</v>
      </c>
      <c r="AA688" s="102">
        <f t="shared" si="251"/>
        <v>0</v>
      </c>
      <c r="AB688" s="102">
        <f t="shared" si="251"/>
        <v>0</v>
      </c>
      <c r="AC688" s="102">
        <f t="shared" si="251"/>
        <v>0</v>
      </c>
      <c r="AD688" s="102">
        <f t="shared" si="251"/>
        <v>0</v>
      </c>
      <c r="AE688" s="102">
        <f t="shared" si="251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  <row r="695" spans="1:31" s="84" customFormat="1" x14ac:dyDescent="0.25"/>
    <row r="696" spans="1:31" s="84" customFormat="1" x14ac:dyDescent="0.25"/>
    <row r="697" spans="1:31" s="84" customFormat="1" x14ac:dyDescent="0.25"/>
    <row r="698" spans="1:31" s="84" customFormat="1" x14ac:dyDescent="0.25"/>
    <row r="699" spans="1:31" s="84" customFormat="1" x14ac:dyDescent="0.25"/>
    <row r="700" spans="1:31" s="84" customFormat="1" x14ac:dyDescent="0.25"/>
    <row r="701" spans="1:31" s="84" customFormat="1" x14ac:dyDescent="0.25"/>
    <row r="702" spans="1:31" s="84" customFormat="1" x14ac:dyDescent="0.25"/>
    <row r="703" spans="1:31" s="84" customFormat="1" x14ac:dyDescent="0.25"/>
    <row r="704" spans="1:31" s="84" customFormat="1" x14ac:dyDescent="0.25"/>
    <row r="705" s="84" customFormat="1" x14ac:dyDescent="0.25"/>
    <row r="706" s="84" customFormat="1" x14ac:dyDescent="0.25"/>
    <row r="707" s="84" customFormat="1" x14ac:dyDescent="0.25"/>
    <row r="708" s="84" customFormat="1" x14ac:dyDescent="0.25"/>
    <row r="709" s="84" customFormat="1" x14ac:dyDescent="0.25"/>
    <row r="710" s="84" customFormat="1" x14ac:dyDescent="0.25"/>
    <row r="711" s="84" customFormat="1" x14ac:dyDescent="0.25"/>
    <row r="712" s="84" customFormat="1" x14ac:dyDescent="0.25"/>
    <row r="713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5"/>
  <sheetViews>
    <sheetView zoomScale="80" zoomScaleNormal="80" workbookViewId="0">
      <selection activeCell="C20" sqref="C20"/>
    </sheetView>
  </sheetViews>
  <sheetFormatPr defaultRowHeight="15" x14ac:dyDescent="0.25"/>
  <cols>
    <col min="1" max="1" width="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603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23.25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67.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197.2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/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/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/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/>
      <c r="D16" s="79"/>
      <c r="E16" s="79"/>
      <c r="F16" s="45" t="e">
        <f t="shared" si="1"/>
        <v>#DIV/0!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/>
      <c r="D17" s="19"/>
      <c r="E17" s="19"/>
      <c r="F17" s="45" t="e">
        <f t="shared" si="1"/>
        <v>#DIV/0!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/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/>
      <c r="D18" s="19"/>
      <c r="E18" s="19"/>
      <c r="F18" s="45" t="e">
        <f t="shared" si="1"/>
        <v>#DIV/0!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/>
      <c r="D19" s="19"/>
      <c r="E19" s="19"/>
      <c r="F19" s="45" t="e">
        <f t="shared" si="1"/>
        <v>#DIV/0!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/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/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/>
      <c r="D21" s="19"/>
      <c r="E21" s="19"/>
      <c r="F21" s="45" t="e">
        <f t="shared" si="1"/>
        <v>#DIV/0!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/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>
        <v>1750</v>
      </c>
      <c r="D22" s="19"/>
      <c r="E22" s="19"/>
      <c r="F22" s="45">
        <f t="shared" si="1"/>
        <v>0</v>
      </c>
      <c r="G22" s="19"/>
      <c r="H22" s="45" t="e">
        <f t="shared" si="2"/>
        <v>#DIV/0!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>
        <v>6</v>
      </c>
      <c r="W22" s="45" t="e">
        <f t="shared" si="4"/>
        <v>#DIV/0!</v>
      </c>
      <c r="X22" s="19">
        <v>6</v>
      </c>
      <c r="Y22" s="45" t="e">
        <f t="shared" si="0"/>
        <v>#DIV/0!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/>
      <c r="D23" s="19"/>
      <c r="E23" s="19"/>
      <c r="F23" s="45" t="e">
        <f t="shared" si="1"/>
        <v>#DIV/0!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/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/>
      <c r="D25" s="19"/>
      <c r="E25" s="19"/>
      <c r="F25" s="45" t="e">
        <f t="shared" si="1"/>
        <v>#DIV/0!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/>
      <c r="D26" s="19"/>
      <c r="E26" s="19"/>
      <c r="F26" s="45" t="e">
        <f t="shared" si="1"/>
        <v>#DIV/0!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/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/>
      <c r="D27" s="19"/>
      <c r="E27" s="19"/>
      <c r="F27" s="45" t="e">
        <f t="shared" si="1"/>
        <v>#DIV/0!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/>
      <c r="D28" s="19"/>
      <c r="E28" s="19"/>
      <c r="F28" s="45" t="e">
        <f t="shared" si="1"/>
        <v>#DIV/0!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/>
      <c r="D29" s="19"/>
      <c r="E29" s="19"/>
      <c r="F29" s="45" t="e">
        <f t="shared" si="1"/>
        <v>#DIV/0!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/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/>
      <c r="D31" s="19"/>
      <c r="E31" s="19"/>
      <c r="F31" s="45" t="e">
        <f t="shared" si="1"/>
        <v>#DIV/0!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/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/>
      <c r="D32" s="19"/>
      <c r="E32" s="19"/>
      <c r="F32" s="45" t="e">
        <f t="shared" si="1"/>
        <v>#DIV/0!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317</v>
      </c>
      <c r="C33" s="19"/>
      <c r="D33" s="19"/>
      <c r="E33" s="19"/>
      <c r="F33" s="45" t="e">
        <f t="shared" si="1"/>
        <v>#DIV/0!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318</v>
      </c>
      <c r="C34" s="31"/>
      <c r="D34" s="31"/>
      <c r="E34" s="31"/>
      <c r="F34" s="45" t="e">
        <f t="shared" si="1"/>
        <v>#DIV/0!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1750</v>
      </c>
      <c r="D35" s="29">
        <f>SUM(D13:D34)</f>
        <v>0</v>
      </c>
      <c r="E35" s="29">
        <f>SUM(E13:E34)</f>
        <v>0</v>
      </c>
      <c r="F35" s="46">
        <f t="shared" si="1"/>
        <v>0</v>
      </c>
      <c r="G35" s="29">
        <f>SUM(G13:G34)</f>
        <v>0</v>
      </c>
      <c r="H35" s="46" t="e">
        <f t="shared" si="2"/>
        <v>#DIV/0!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6</v>
      </c>
      <c r="W35" s="88" t="e">
        <f>V35/E35*100</f>
        <v>#DIV/0!</v>
      </c>
      <c r="X35" s="29">
        <f>SUM(X13:X34)</f>
        <v>6</v>
      </c>
      <c r="Y35" s="46" t="e">
        <f t="shared" si="0"/>
        <v>#DIV/0!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>
        <v>312.5</v>
      </c>
      <c r="D37" s="19"/>
      <c r="E37" s="19"/>
      <c r="F37" s="45">
        <f t="shared" ref="F37:F94" si="7">E37/C37</f>
        <v>0</v>
      </c>
      <c r="G37" s="19"/>
      <c r="H37" s="45" t="e">
        <f t="shared" si="2"/>
        <v>#DIV/0!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>
        <v>39</v>
      </c>
      <c r="W37" s="18" t="e">
        <f t="shared" ref="W37:W94" si="8">V37/E37*100</f>
        <v>#DIV/0!</v>
      </c>
      <c r="X37" s="19">
        <v>39</v>
      </c>
      <c r="Y37" s="18" t="e">
        <f t="shared" ref="Y37:Y94" si="9">X37/E37*100</f>
        <v>#DIV/0!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198.70000000000002</v>
      </c>
      <c r="D38" s="19"/>
      <c r="E38" s="19"/>
      <c r="F38" s="45">
        <f t="shared" si="7"/>
        <v>0</v>
      </c>
      <c r="G38" s="19"/>
      <c r="H38" s="45" t="e">
        <f t="shared" si="2"/>
        <v>#DIV/0!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>
        <v>39</v>
      </c>
      <c r="W38" s="18" t="e">
        <f t="shared" si="8"/>
        <v>#DIV/0!</v>
      </c>
      <c r="X38" s="19">
        <v>39</v>
      </c>
      <c r="Y38" s="18" t="e">
        <f t="shared" si="9"/>
        <v>#DIV/0!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109.19999999999999</v>
      </c>
      <c r="D39" s="19"/>
      <c r="E39" s="19"/>
      <c r="F39" s="45">
        <f t="shared" si="7"/>
        <v>0</v>
      </c>
      <c r="G39" s="19"/>
      <c r="H39" s="45" t="e">
        <f t="shared" si="2"/>
        <v>#DIV/0!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>
        <v>3</v>
      </c>
      <c r="W39" s="18" t="e">
        <f t="shared" si="8"/>
        <v>#DIV/0!</v>
      </c>
      <c r="X39" s="19">
        <v>3</v>
      </c>
      <c r="Y39" s="18" t="e">
        <f t="shared" si="9"/>
        <v>#DIV/0!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166.7</v>
      </c>
      <c r="D40" s="19"/>
      <c r="E40" s="19"/>
      <c r="F40" s="45">
        <f t="shared" si="7"/>
        <v>0</v>
      </c>
      <c r="G40" s="19"/>
      <c r="H40" s="45" t="e">
        <f t="shared" si="2"/>
        <v>#DIV/0!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/>
      <c r="W40" s="18" t="e">
        <f t="shared" si="8"/>
        <v>#DIV/0!</v>
      </c>
      <c r="X40" s="19"/>
      <c r="Y40" s="18" t="e">
        <f t="shared" si="9"/>
        <v>#DIV/0!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74.899999999999991</v>
      </c>
      <c r="D41" s="19"/>
      <c r="E41" s="19"/>
      <c r="F41" s="45">
        <f t="shared" si="7"/>
        <v>0</v>
      </c>
      <c r="G41" s="19"/>
      <c r="H41" s="45" t="e">
        <f t="shared" si="2"/>
        <v>#DIV/0!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>
        <v>3</v>
      </c>
      <c r="W41" s="18" t="e">
        <f t="shared" si="8"/>
        <v>#DIV/0!</v>
      </c>
      <c r="X41" s="19">
        <v>3</v>
      </c>
      <c r="Y41" s="18" t="e">
        <f t="shared" si="9"/>
        <v>#DIV/0!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230.6</v>
      </c>
      <c r="D42" s="19"/>
      <c r="E42" s="19"/>
      <c r="F42" s="45">
        <f t="shared" si="7"/>
        <v>0</v>
      </c>
      <c r="G42" s="19"/>
      <c r="H42" s="45" t="e">
        <f t="shared" si="2"/>
        <v>#DIV/0!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>
        <v>9</v>
      </c>
      <c r="W42" s="18" t="e">
        <f t="shared" si="8"/>
        <v>#DIV/0!</v>
      </c>
      <c r="X42" s="19">
        <v>9</v>
      </c>
      <c r="Y42" s="18" t="e">
        <f t="shared" si="9"/>
        <v>#DIV/0!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305.2</v>
      </c>
      <c r="D43" s="19"/>
      <c r="E43" s="19"/>
      <c r="F43" s="45">
        <f t="shared" si="7"/>
        <v>0</v>
      </c>
      <c r="G43" s="19"/>
      <c r="H43" s="45" t="e">
        <f t="shared" si="2"/>
        <v>#DIV/0!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>
        <v>9</v>
      </c>
      <c r="W43" s="18" t="e">
        <f t="shared" si="8"/>
        <v>#DIV/0!</v>
      </c>
      <c r="X43" s="19">
        <v>9</v>
      </c>
      <c r="Y43" s="18" t="e">
        <f t="shared" si="9"/>
        <v>#DIV/0!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159.9</v>
      </c>
      <c r="D44" s="19"/>
      <c r="E44" s="19"/>
      <c r="F44" s="45">
        <f t="shared" si="7"/>
        <v>0</v>
      </c>
      <c r="G44" s="19"/>
      <c r="H44" s="45" t="e">
        <f t="shared" si="2"/>
        <v>#DIV/0!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>
        <v>9</v>
      </c>
      <c r="W44" s="18" t="e">
        <f t="shared" si="8"/>
        <v>#DIV/0!</v>
      </c>
      <c r="X44" s="19">
        <v>9</v>
      </c>
      <c r="Y44" s="18" t="e">
        <f t="shared" si="9"/>
        <v>#DIV/0!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68.06</v>
      </c>
      <c r="D45" s="19"/>
      <c r="E45" s="19"/>
      <c r="F45" s="45">
        <f t="shared" si="7"/>
        <v>0</v>
      </c>
      <c r="G45" s="19"/>
      <c r="H45" s="45" t="e">
        <f t="shared" si="2"/>
        <v>#DIV/0!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>
        <v>3</v>
      </c>
      <c r="W45" s="18" t="e">
        <f t="shared" si="8"/>
        <v>#DIV/0!</v>
      </c>
      <c r="X45" s="19">
        <v>3</v>
      </c>
      <c r="Y45" s="18" t="e">
        <f t="shared" si="9"/>
        <v>#DIV/0!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659.14</v>
      </c>
      <c r="D46" s="19"/>
      <c r="E46" s="19"/>
      <c r="F46" s="45">
        <f t="shared" si="7"/>
        <v>0</v>
      </c>
      <c r="G46" s="19"/>
      <c r="H46" s="45" t="e">
        <f t="shared" si="2"/>
        <v>#DIV/0!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>
        <v>12</v>
      </c>
      <c r="W46" s="18" t="e">
        <f t="shared" si="8"/>
        <v>#DIV/0!</v>
      </c>
      <c r="X46" s="19">
        <v>12</v>
      </c>
      <c r="Y46" s="18" t="e">
        <f t="shared" si="9"/>
        <v>#DIV/0!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49.5</v>
      </c>
      <c r="D47" s="19"/>
      <c r="E47" s="19"/>
      <c r="F47" s="45">
        <f t="shared" si="7"/>
        <v>0</v>
      </c>
      <c r="G47" s="19"/>
      <c r="H47" s="45" t="e">
        <f t="shared" si="2"/>
        <v>#DIV/0!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>
        <v>6</v>
      </c>
      <c r="W47" s="18" t="e">
        <f t="shared" si="8"/>
        <v>#DIV/0!</v>
      </c>
      <c r="X47" s="19">
        <v>6</v>
      </c>
      <c r="Y47" s="18" t="e">
        <f t="shared" si="9"/>
        <v>#DIV/0!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/>
      <c r="E48" s="19"/>
      <c r="F48" s="45">
        <f t="shared" si="7"/>
        <v>0</v>
      </c>
      <c r="G48" s="19"/>
      <c r="H48" s="45" t="e">
        <f t="shared" si="2"/>
        <v>#DIV/0!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>
        <v>2</v>
      </c>
      <c r="W48" s="18" t="e">
        <f t="shared" si="8"/>
        <v>#DIV/0!</v>
      </c>
      <c r="X48" s="19">
        <v>2</v>
      </c>
      <c r="Y48" s="18" t="e">
        <f t="shared" si="9"/>
        <v>#DIV/0!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/>
      <c r="E49" s="19"/>
      <c r="F49" s="45">
        <f t="shared" si="7"/>
        <v>0</v>
      </c>
      <c r="G49" s="19"/>
      <c r="H49" s="45" t="e">
        <f t="shared" si="2"/>
        <v>#DIV/0!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>
        <v>1</v>
      </c>
      <c r="W49" s="18" t="e">
        <f t="shared" si="8"/>
        <v>#DIV/0!</v>
      </c>
      <c r="X49" s="19">
        <v>1</v>
      </c>
      <c r="Y49" s="18" t="e">
        <f t="shared" si="9"/>
        <v>#DIV/0!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215.4</v>
      </c>
      <c r="D50" s="19"/>
      <c r="E50" s="19"/>
      <c r="F50" s="45">
        <f t="shared" si="7"/>
        <v>0</v>
      </c>
      <c r="G50" s="19"/>
      <c r="H50" s="45" t="e">
        <f t="shared" si="2"/>
        <v>#DIV/0!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>
        <v>27</v>
      </c>
      <c r="W50" s="18" t="e">
        <f t="shared" si="8"/>
        <v>#DIV/0!</v>
      </c>
      <c r="X50" s="19">
        <v>27</v>
      </c>
      <c r="Y50" s="18" t="e">
        <f t="shared" si="9"/>
        <v>#DIV/0!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/>
      <c r="E51" s="19"/>
      <c r="F51" s="45">
        <f t="shared" si="7"/>
        <v>0</v>
      </c>
      <c r="G51" s="19"/>
      <c r="H51" s="45" t="e">
        <f t="shared" si="2"/>
        <v>#DIV/0!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/>
      <c r="W51" s="18" t="e">
        <f t="shared" si="8"/>
        <v>#DIV/0!</v>
      </c>
      <c r="X51" s="19"/>
      <c r="Y51" s="18" t="e">
        <f t="shared" si="9"/>
        <v>#DIV/0!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/>
      <c r="E52" s="19"/>
      <c r="F52" s="45">
        <f t="shared" si="7"/>
        <v>0</v>
      </c>
      <c r="G52" s="19"/>
      <c r="H52" s="45" t="e">
        <f t="shared" si="2"/>
        <v>#DIV/0!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/>
      <c r="W52" s="18" t="e">
        <f t="shared" si="8"/>
        <v>#DIV/0!</v>
      </c>
      <c r="X52" s="19"/>
      <c r="Y52" s="18" t="e">
        <f t="shared" si="9"/>
        <v>#DIV/0!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25.2</v>
      </c>
      <c r="D53" s="19"/>
      <c r="E53" s="19"/>
      <c r="F53" s="45">
        <f t="shared" si="7"/>
        <v>0</v>
      </c>
      <c r="G53" s="19"/>
      <c r="H53" s="45" t="e">
        <f t="shared" si="2"/>
        <v>#DIV/0!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/>
      <c r="W53" s="18" t="e">
        <f t="shared" si="8"/>
        <v>#DIV/0!</v>
      </c>
      <c r="X53" s="19"/>
      <c r="Y53" s="18" t="e">
        <f t="shared" si="9"/>
        <v>#DIV/0!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564.9</v>
      </c>
      <c r="D54" s="19"/>
      <c r="E54" s="19"/>
      <c r="F54" s="45">
        <f t="shared" si="7"/>
        <v>0</v>
      </c>
      <c r="G54" s="19"/>
      <c r="H54" s="45" t="e">
        <f t="shared" si="2"/>
        <v>#DIV/0!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>
        <v>8</v>
      </c>
      <c r="W54" s="18" t="e">
        <f t="shared" si="8"/>
        <v>#DIV/0!</v>
      </c>
      <c r="X54" s="19">
        <v>8</v>
      </c>
      <c r="Y54" s="18" t="e">
        <f t="shared" si="9"/>
        <v>#DIV/0!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/>
      <c r="E55" s="19"/>
      <c r="F55" s="45">
        <f t="shared" si="7"/>
        <v>0</v>
      </c>
      <c r="G55" s="19"/>
      <c r="H55" s="45" t="e">
        <f t="shared" si="2"/>
        <v>#DIV/0!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>
        <v>2</v>
      </c>
      <c r="W55" s="18" t="e">
        <f t="shared" si="8"/>
        <v>#DIV/0!</v>
      </c>
      <c r="X55" s="19">
        <v>2</v>
      </c>
      <c r="Y55" s="18" t="e">
        <f t="shared" si="9"/>
        <v>#DIV/0!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1079.5999999999999</v>
      </c>
      <c r="D56" s="19"/>
      <c r="E56" s="19"/>
      <c r="F56" s="45">
        <f t="shared" si="7"/>
        <v>0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>
        <v>3</v>
      </c>
      <c r="W56" s="18" t="e">
        <f t="shared" si="8"/>
        <v>#DIV/0!</v>
      </c>
      <c r="X56" s="19">
        <v>3</v>
      </c>
      <c r="Y56" s="18" t="e">
        <f t="shared" si="9"/>
        <v>#DIV/0!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55.91</v>
      </c>
      <c r="D57" s="19"/>
      <c r="E57" s="19"/>
      <c r="F57" s="45">
        <f t="shared" si="7"/>
        <v>0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/>
      <c r="W57" s="18" t="e">
        <f t="shared" si="8"/>
        <v>#DIV/0!</v>
      </c>
      <c r="X57" s="19"/>
      <c r="Y57" s="18" t="e">
        <f t="shared" si="9"/>
        <v>#DIV/0!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/>
      <c r="F58" s="45">
        <f t="shared" si="7"/>
        <v>0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/>
      <c r="W58" s="18" t="e">
        <f t="shared" si="8"/>
        <v>#DIV/0!</v>
      </c>
      <c r="X58" s="19"/>
      <c r="Y58" s="18" t="e">
        <f t="shared" si="9"/>
        <v>#DIV/0!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/>
      <c r="F59" s="45">
        <f t="shared" si="7"/>
        <v>0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>
        <v>2</v>
      </c>
      <c r="W59" s="18" t="e">
        <f t="shared" si="8"/>
        <v>#DIV/0!</v>
      </c>
      <c r="X59" s="19">
        <v>2</v>
      </c>
      <c r="Y59" s="18" t="e">
        <f t="shared" si="9"/>
        <v>#DIV/0!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334.6</v>
      </c>
      <c r="D60" s="19"/>
      <c r="E60" s="19"/>
      <c r="F60" s="45">
        <f t="shared" si="7"/>
        <v>0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/>
      <c r="W60" s="18" t="e">
        <f t="shared" si="8"/>
        <v>#DIV/0!</v>
      </c>
      <c r="X60" s="19"/>
      <c r="Y60" s="18" t="e">
        <f t="shared" si="9"/>
        <v>#DIV/0!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122.6</v>
      </c>
      <c r="D61" s="19"/>
      <c r="E61" s="19"/>
      <c r="F61" s="45">
        <f t="shared" si="7"/>
        <v>0</v>
      </c>
      <c r="G61" s="19"/>
      <c r="H61" s="45" t="e">
        <f t="shared" si="2"/>
        <v>#DIV/0!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>
        <v>21</v>
      </c>
      <c r="W61" s="18" t="e">
        <f t="shared" si="8"/>
        <v>#DIV/0!</v>
      </c>
      <c r="X61" s="19">
        <v>21</v>
      </c>
      <c r="Y61" s="18" t="e">
        <f t="shared" si="9"/>
        <v>#DIV/0!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180</v>
      </c>
      <c r="D62" s="19"/>
      <c r="E62" s="19"/>
      <c r="F62" s="45">
        <f t="shared" si="7"/>
        <v>0</v>
      </c>
      <c r="G62" s="19"/>
      <c r="H62" s="45" t="e">
        <f t="shared" si="2"/>
        <v>#DIV/0!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>
        <v>11</v>
      </c>
      <c r="W62" s="18" t="e">
        <f t="shared" si="8"/>
        <v>#DIV/0!</v>
      </c>
      <c r="X62" s="19">
        <v>11</v>
      </c>
      <c r="Y62" s="18" t="e">
        <f t="shared" si="9"/>
        <v>#DIV/0!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274.39999999999998</v>
      </c>
      <c r="D63" s="19"/>
      <c r="E63" s="19"/>
      <c r="F63" s="45">
        <f t="shared" si="7"/>
        <v>0</v>
      </c>
      <c r="G63" s="19"/>
      <c r="H63" s="45" t="e">
        <f t="shared" si="2"/>
        <v>#DIV/0!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>
        <v>2</v>
      </c>
      <c r="W63" s="18" t="e">
        <f t="shared" si="8"/>
        <v>#DIV/0!</v>
      </c>
      <c r="X63" s="19">
        <v>2</v>
      </c>
      <c r="Y63" s="18" t="e">
        <f t="shared" si="9"/>
        <v>#DIV/0!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92.825999999999993</v>
      </c>
      <c r="D64" s="19"/>
      <c r="E64" s="19"/>
      <c r="F64" s="45">
        <f t="shared" si="7"/>
        <v>0</v>
      </c>
      <c r="G64" s="19"/>
      <c r="H64" s="45" t="e">
        <f t="shared" si="2"/>
        <v>#DIV/0!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>
        <v>2</v>
      </c>
      <c r="W64" s="18" t="e">
        <f t="shared" si="8"/>
        <v>#DIV/0!</v>
      </c>
      <c r="X64" s="19">
        <v>2</v>
      </c>
      <c r="Y64" s="18" t="e">
        <f t="shared" si="9"/>
        <v>#DIV/0!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194.7</v>
      </c>
      <c r="D65" s="19"/>
      <c r="E65" s="19"/>
      <c r="F65" s="45">
        <f t="shared" si="7"/>
        <v>0</v>
      </c>
      <c r="G65" s="19"/>
      <c r="H65" s="45" t="e">
        <f t="shared" si="2"/>
        <v>#DIV/0!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/>
      <c r="W65" s="18" t="e">
        <f t="shared" si="8"/>
        <v>#DIV/0!</v>
      </c>
      <c r="X65" s="19"/>
      <c r="Y65" s="18" t="e">
        <f t="shared" si="9"/>
        <v>#DIV/0!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117.60299999999999</v>
      </c>
      <c r="D66" s="19"/>
      <c r="E66" s="19"/>
      <c r="F66" s="45">
        <f t="shared" si="7"/>
        <v>0</v>
      </c>
      <c r="G66" s="19"/>
      <c r="H66" s="45" t="e">
        <f t="shared" si="2"/>
        <v>#DIV/0!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/>
      <c r="W66" s="18" t="e">
        <f t="shared" si="8"/>
        <v>#DIV/0!</v>
      </c>
      <c r="X66" s="19"/>
      <c r="Y66" s="18" t="e">
        <f t="shared" si="9"/>
        <v>#DIV/0!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148.9</v>
      </c>
      <c r="D67" s="19"/>
      <c r="E67" s="19"/>
      <c r="F67" s="45">
        <f t="shared" si="7"/>
        <v>0</v>
      </c>
      <c r="G67" s="19"/>
      <c r="H67" s="45" t="e">
        <f t="shared" si="2"/>
        <v>#DIV/0!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>
        <v>2</v>
      </c>
      <c r="W67" s="18" t="e">
        <f t="shared" si="8"/>
        <v>#DIV/0!</v>
      </c>
      <c r="X67" s="19">
        <v>2</v>
      </c>
      <c r="Y67" s="18" t="e">
        <f t="shared" si="9"/>
        <v>#DIV/0!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31.1</v>
      </c>
      <c r="D68" s="19"/>
      <c r="E68" s="19"/>
      <c r="F68" s="45">
        <f t="shared" si="7"/>
        <v>0</v>
      </c>
      <c r="G68" s="19"/>
      <c r="H68" s="45" t="e">
        <f t="shared" si="2"/>
        <v>#DIV/0!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/>
      <c r="W68" s="18" t="e">
        <f t="shared" si="8"/>
        <v>#DIV/0!</v>
      </c>
      <c r="X68" s="19"/>
      <c r="Y68" s="18" t="e">
        <f t="shared" si="9"/>
        <v>#DIV/0!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86.600000000000009</v>
      </c>
      <c r="D69" s="19"/>
      <c r="E69" s="19"/>
      <c r="F69" s="45">
        <f t="shared" si="7"/>
        <v>0</v>
      </c>
      <c r="G69" s="19"/>
      <c r="H69" s="45" t="e">
        <f t="shared" si="2"/>
        <v>#DIV/0!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>
        <v>6</v>
      </c>
      <c r="W69" s="18" t="e">
        <f t="shared" si="8"/>
        <v>#DIV/0!</v>
      </c>
      <c r="X69" s="19">
        <v>6</v>
      </c>
      <c r="Y69" s="18" t="e">
        <f t="shared" si="9"/>
        <v>#DIV/0!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176.99999999999997</v>
      </c>
      <c r="D70" s="19"/>
      <c r="E70" s="19"/>
      <c r="F70" s="45">
        <f t="shared" si="7"/>
        <v>0</v>
      </c>
      <c r="G70" s="19"/>
      <c r="H70" s="45" t="e">
        <f t="shared" si="2"/>
        <v>#DIV/0!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>
        <v>4</v>
      </c>
      <c r="W70" s="18" t="e">
        <f t="shared" si="8"/>
        <v>#DIV/0!</v>
      </c>
      <c r="X70" s="19">
        <v>4</v>
      </c>
      <c r="Y70" s="18" t="e">
        <f t="shared" si="9"/>
        <v>#DIV/0!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31.29</v>
      </c>
      <c r="D71" s="19"/>
      <c r="E71" s="19"/>
      <c r="F71" s="45">
        <f t="shared" si="7"/>
        <v>0</v>
      </c>
      <c r="G71" s="19"/>
      <c r="H71" s="45" t="e">
        <f t="shared" si="2"/>
        <v>#DIV/0!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>
        <v>1</v>
      </c>
      <c r="W71" s="18" t="e">
        <f t="shared" si="8"/>
        <v>#DIV/0!</v>
      </c>
      <c r="X71" s="19">
        <v>1</v>
      </c>
      <c r="Y71" s="18" t="e">
        <f t="shared" si="9"/>
        <v>#DIV/0!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90.50800000000001</v>
      </c>
      <c r="D72" s="19"/>
      <c r="E72" s="19"/>
      <c r="F72" s="45">
        <f t="shared" si="7"/>
        <v>0</v>
      </c>
      <c r="G72" s="19"/>
      <c r="H72" s="45" t="e">
        <f t="shared" si="2"/>
        <v>#DIV/0!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/>
      <c r="W72" s="18" t="e">
        <f t="shared" si="8"/>
        <v>#DIV/0!</v>
      </c>
      <c r="X72" s="19"/>
      <c r="Y72" s="18" t="e">
        <f t="shared" si="9"/>
        <v>#DIV/0!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202.6</v>
      </c>
      <c r="D73" s="19"/>
      <c r="E73" s="19"/>
      <c r="F73" s="45">
        <f t="shared" si="7"/>
        <v>0</v>
      </c>
      <c r="G73" s="19"/>
      <c r="H73" s="45" t="e">
        <f t="shared" si="2"/>
        <v>#DIV/0!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>
        <v>5</v>
      </c>
      <c r="W73" s="18" t="e">
        <f t="shared" si="8"/>
        <v>#DIV/0!</v>
      </c>
      <c r="X73" s="19">
        <v>5</v>
      </c>
      <c r="Y73" s="18" t="e">
        <f t="shared" si="9"/>
        <v>#DIV/0!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139.60000000000002</v>
      </c>
      <c r="D74" s="19"/>
      <c r="E74" s="19"/>
      <c r="F74" s="45">
        <f t="shared" si="7"/>
        <v>0</v>
      </c>
      <c r="G74" s="19"/>
      <c r="H74" s="45" t="e">
        <f t="shared" si="2"/>
        <v>#DIV/0!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>
        <v>9</v>
      </c>
      <c r="W74" s="18" t="e">
        <f t="shared" si="8"/>
        <v>#DIV/0!</v>
      </c>
      <c r="X74" s="19">
        <v>9</v>
      </c>
      <c r="Y74" s="18" t="e">
        <f t="shared" si="9"/>
        <v>#DIV/0!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52.400000000000006</v>
      </c>
      <c r="D75" s="19"/>
      <c r="E75" s="19"/>
      <c r="F75" s="45">
        <f t="shared" si="7"/>
        <v>0</v>
      </c>
      <c r="G75" s="19"/>
      <c r="H75" s="45" t="e">
        <f t="shared" si="2"/>
        <v>#DIV/0!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>
        <v>2</v>
      </c>
      <c r="W75" s="18" t="e">
        <f t="shared" si="8"/>
        <v>#DIV/0!</v>
      </c>
      <c r="X75" s="19">
        <v>2</v>
      </c>
      <c r="Y75" s="18" t="e">
        <f t="shared" si="9"/>
        <v>#DIV/0!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32.299999999999997</v>
      </c>
      <c r="D76" s="19"/>
      <c r="E76" s="19"/>
      <c r="F76" s="45">
        <f t="shared" si="7"/>
        <v>0</v>
      </c>
      <c r="G76" s="19"/>
      <c r="H76" s="45" t="e">
        <f t="shared" si="2"/>
        <v>#DIV/0!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>
        <v>1</v>
      </c>
      <c r="W76" s="18" t="e">
        <f t="shared" si="8"/>
        <v>#DIV/0!</v>
      </c>
      <c r="X76" s="19">
        <v>1</v>
      </c>
      <c r="Y76" s="18" t="e">
        <f t="shared" si="9"/>
        <v>#DIV/0!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57.98</v>
      </c>
      <c r="D77" s="19"/>
      <c r="E77" s="19"/>
      <c r="F77" s="45">
        <f t="shared" si="7"/>
        <v>0</v>
      </c>
      <c r="G77" s="19"/>
      <c r="H77" s="45" t="e">
        <f t="shared" si="2"/>
        <v>#DIV/0!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>
        <v>2</v>
      </c>
      <c r="W77" s="18" t="e">
        <f t="shared" si="8"/>
        <v>#DIV/0!</v>
      </c>
      <c r="X77" s="19">
        <v>2</v>
      </c>
      <c r="Y77" s="18" t="e">
        <f t="shared" si="9"/>
        <v>#DIV/0!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/>
      <c r="E78" s="19"/>
      <c r="F78" s="45">
        <f t="shared" si="7"/>
        <v>0</v>
      </c>
      <c r="G78" s="19"/>
      <c r="H78" s="45" t="e">
        <f t="shared" ref="H78:H95" si="10">G78/D78*100</f>
        <v>#DIV/0!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/>
      <c r="W78" s="18" t="e">
        <f t="shared" si="8"/>
        <v>#DIV/0!</v>
      </c>
      <c r="X78" s="19"/>
      <c r="Y78" s="18" t="e">
        <f t="shared" si="9"/>
        <v>#DIV/0!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18.400000000000002</v>
      </c>
      <c r="D79" s="19"/>
      <c r="E79" s="19"/>
      <c r="F79" s="45">
        <f t="shared" si="7"/>
        <v>0</v>
      </c>
      <c r="G79" s="19"/>
      <c r="H79" s="45" t="e">
        <f t="shared" si="10"/>
        <v>#DIV/0!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/>
      <c r="W79" s="18" t="e">
        <f t="shared" si="8"/>
        <v>#DIV/0!</v>
      </c>
      <c r="X79" s="19"/>
      <c r="Y79" s="18" t="e">
        <f t="shared" si="9"/>
        <v>#DIV/0!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139.5</v>
      </c>
      <c r="D80" s="19"/>
      <c r="E80" s="19"/>
      <c r="F80" s="45">
        <f t="shared" si="7"/>
        <v>0</v>
      </c>
      <c r="G80" s="19"/>
      <c r="H80" s="45" t="e">
        <f t="shared" si="10"/>
        <v>#DIV/0!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 t="e">
        <f t="shared" si="8"/>
        <v>#DIV/0!</v>
      </c>
      <c r="X80" s="19"/>
      <c r="Y80" s="18" t="e">
        <f t="shared" si="9"/>
        <v>#DIV/0!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88.8</v>
      </c>
      <c r="D81" s="19"/>
      <c r="E81" s="19"/>
      <c r="F81" s="45">
        <f t="shared" si="7"/>
        <v>0</v>
      </c>
      <c r="G81" s="19"/>
      <c r="H81" s="45" t="e">
        <f t="shared" si="10"/>
        <v>#DIV/0!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/>
      <c r="W81" s="18" t="e">
        <f t="shared" si="8"/>
        <v>#DIV/0!</v>
      </c>
      <c r="X81" s="19"/>
      <c r="Y81" s="18" t="e">
        <f t="shared" si="9"/>
        <v>#DIV/0!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132.69999999999999</v>
      </c>
      <c r="D82" s="19"/>
      <c r="E82" s="19"/>
      <c r="F82" s="45">
        <f t="shared" si="7"/>
        <v>0</v>
      </c>
      <c r="G82" s="19"/>
      <c r="H82" s="45" t="e">
        <f t="shared" si="10"/>
        <v>#DIV/0!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>
        <v>5</v>
      </c>
      <c r="W82" s="18" t="e">
        <f t="shared" si="8"/>
        <v>#DIV/0!</v>
      </c>
      <c r="X82" s="19">
        <v>5</v>
      </c>
      <c r="Y82" s="18" t="e">
        <f t="shared" si="9"/>
        <v>#DIV/0!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237.8</v>
      </c>
      <c r="D83" s="19"/>
      <c r="E83" s="19"/>
      <c r="F83" s="45">
        <f t="shared" si="7"/>
        <v>0</v>
      </c>
      <c r="G83" s="19"/>
      <c r="H83" s="45" t="e">
        <f t="shared" si="10"/>
        <v>#DIV/0!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>
        <v>9</v>
      </c>
      <c r="W83" s="18" t="e">
        <f t="shared" si="8"/>
        <v>#DIV/0!</v>
      </c>
      <c r="X83" s="19">
        <v>9</v>
      </c>
      <c r="Y83" s="18" t="e">
        <f t="shared" si="9"/>
        <v>#DIV/0!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433.66</v>
      </c>
      <c r="D84" s="19"/>
      <c r="E84" s="19"/>
      <c r="F84" s="45">
        <f t="shared" si="7"/>
        <v>0</v>
      </c>
      <c r="G84" s="19"/>
      <c r="H84" s="45" t="e">
        <f t="shared" si="10"/>
        <v>#DIV/0!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 t="e">
        <f t="shared" si="8"/>
        <v>#DIV/0!</v>
      </c>
      <c r="X84" s="19"/>
      <c r="Y84" s="18" t="e">
        <f t="shared" si="9"/>
        <v>#DIV/0!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341.7</v>
      </c>
      <c r="D85" s="19"/>
      <c r="E85" s="19"/>
      <c r="F85" s="45">
        <f t="shared" si="7"/>
        <v>0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 t="e">
        <f t="shared" si="8"/>
        <v>#DIV/0!</v>
      </c>
      <c r="X85" s="19"/>
      <c r="Y85" s="18" t="e">
        <f t="shared" si="9"/>
        <v>#DIV/0!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530.4</v>
      </c>
      <c r="D86" s="19"/>
      <c r="E86" s="19"/>
      <c r="F86" s="45">
        <f t="shared" si="7"/>
        <v>0</v>
      </c>
      <c r="G86" s="19"/>
      <c r="H86" s="45" t="e">
        <f t="shared" si="10"/>
        <v>#DIV/0!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>
        <v>3</v>
      </c>
      <c r="W86" s="18" t="e">
        <f t="shared" si="8"/>
        <v>#DIV/0!</v>
      </c>
      <c r="X86" s="19">
        <v>3</v>
      </c>
      <c r="Y86" s="18" t="e">
        <f t="shared" si="9"/>
        <v>#DIV/0!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334.45300000000003</v>
      </c>
      <c r="D87" s="19"/>
      <c r="E87" s="19"/>
      <c r="F87" s="45">
        <f t="shared" si="7"/>
        <v>0</v>
      </c>
      <c r="G87" s="19"/>
      <c r="H87" s="45" t="e">
        <f t="shared" si="10"/>
        <v>#DIV/0!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>
        <v>19</v>
      </c>
      <c r="W87" s="18" t="e">
        <f t="shared" si="8"/>
        <v>#DIV/0!</v>
      </c>
      <c r="X87" s="19">
        <v>19</v>
      </c>
      <c r="Y87" s="18" t="e">
        <f t="shared" si="9"/>
        <v>#DIV/0!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/>
      <c r="F88" s="45">
        <f t="shared" si="7"/>
        <v>0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>
        <v>7</v>
      </c>
      <c r="W88" s="18" t="e">
        <f t="shared" si="8"/>
        <v>#DIV/0!</v>
      </c>
      <c r="X88" s="19">
        <v>7</v>
      </c>
      <c r="Y88" s="18" t="e">
        <f t="shared" si="9"/>
        <v>#DIV/0!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1473.2689999999998</v>
      </c>
      <c r="D89" s="19"/>
      <c r="E89" s="19"/>
      <c r="F89" s="45">
        <f t="shared" si="7"/>
        <v>0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>
        <v>81</v>
      </c>
      <c r="W89" s="18" t="e">
        <f t="shared" si="8"/>
        <v>#DIV/0!</v>
      </c>
      <c r="X89" s="19">
        <v>81</v>
      </c>
      <c r="Y89" s="18" t="e">
        <f t="shared" si="9"/>
        <v>#DIV/0!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320.30199999999996</v>
      </c>
      <c r="D90" s="19"/>
      <c r="E90" s="19"/>
      <c r="F90" s="45">
        <f t="shared" si="7"/>
        <v>0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>
        <v>24</v>
      </c>
      <c r="W90" s="18" t="e">
        <f t="shared" si="8"/>
        <v>#DIV/0!</v>
      </c>
      <c r="X90" s="19">
        <v>24</v>
      </c>
      <c r="Y90" s="18" t="e">
        <f t="shared" si="9"/>
        <v>#DIV/0!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/>
      <c r="F91" s="45">
        <f t="shared" si="7"/>
        <v>0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>
        <v>21</v>
      </c>
      <c r="W91" s="18" t="e">
        <f t="shared" si="8"/>
        <v>#DIV/0!</v>
      </c>
      <c r="X91" s="19">
        <v>21</v>
      </c>
      <c r="Y91" s="18" t="e">
        <f t="shared" si="9"/>
        <v>#DIV/0!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49.953000000000003</v>
      </c>
      <c r="D92" s="19"/>
      <c r="E92" s="19"/>
      <c r="F92" s="45">
        <f t="shared" si="7"/>
        <v>0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>
        <v>5</v>
      </c>
      <c r="W92" s="18" t="e">
        <f t="shared" si="8"/>
        <v>#DIV/0!</v>
      </c>
      <c r="X92" s="19">
        <v>5</v>
      </c>
      <c r="Y92" s="18" t="e">
        <f t="shared" si="9"/>
        <v>#DIV/0!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81.98899999999999</v>
      </c>
      <c r="D93" s="19"/>
      <c r="E93" s="19"/>
      <c r="F93" s="45">
        <f t="shared" si="7"/>
        <v>0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>
        <v>10</v>
      </c>
      <c r="W93" s="18" t="e">
        <f t="shared" si="8"/>
        <v>#DIV/0!</v>
      </c>
      <c r="X93" s="19">
        <v>10</v>
      </c>
      <c r="Y93" s="18" t="e">
        <f t="shared" si="9"/>
        <v>#DIV/0!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38.280999999999999</v>
      </c>
      <c r="D94" s="19"/>
      <c r="E94" s="19"/>
      <c r="F94" s="45">
        <f t="shared" si="7"/>
        <v>0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>
        <v>4</v>
      </c>
      <c r="W94" s="18" t="e">
        <f t="shared" si="8"/>
        <v>#DIV/0!</v>
      </c>
      <c r="X94" s="19">
        <v>4</v>
      </c>
      <c r="Y94" s="18" t="e">
        <f t="shared" si="9"/>
        <v>#DIV/0!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14152.774999999998</v>
      </c>
      <c r="D95" s="29">
        <f>SUM(D37:D94)</f>
        <v>0</v>
      </c>
      <c r="E95" s="29">
        <f>SUM(E37:E94)</f>
        <v>0</v>
      </c>
      <c r="F95" s="46">
        <f>E95/C95</f>
        <v>0</v>
      </c>
      <c r="G95" s="91">
        <f>SUM(G37:G94)</f>
        <v>0</v>
      </c>
      <c r="H95" s="46" t="e">
        <f t="shared" si="10"/>
        <v>#DIV/0!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433</v>
      </c>
      <c r="W95" s="88" t="e">
        <f>V95/E95*100</f>
        <v>#DIV/0!</v>
      </c>
      <c r="X95" s="29">
        <f>SUM(X37:X94)</f>
        <v>433</v>
      </c>
      <c r="Y95" s="88" t="e">
        <f>X95/E95*100</f>
        <v>#DIV/0!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>
        <v>0</v>
      </c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/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>
        <v>0</v>
      </c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/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>
        <v>0</v>
      </c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/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>
        <v>1612.1999999999998</v>
      </c>
      <c r="D100" s="19"/>
      <c r="E100" s="19"/>
      <c r="F100" s="45">
        <f t="shared" si="14"/>
        <v>0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/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>
        <v>0</v>
      </c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>
        <v>3894</v>
      </c>
      <c r="D102" s="19"/>
      <c r="E102" s="19"/>
      <c r="F102" s="45">
        <f t="shared" si="14"/>
        <v>0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>
        <v>2</v>
      </c>
      <c r="W102" s="18" t="e">
        <f t="shared" si="16"/>
        <v>#DIV/0!</v>
      </c>
      <c r="X102" s="19">
        <v>2</v>
      </c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>
        <v>103.4</v>
      </c>
      <c r="D103" s="19"/>
      <c r="E103" s="19"/>
      <c r="F103" s="45">
        <f t="shared" si="14"/>
        <v>0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/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5609.5999999999995</v>
      </c>
      <c r="D104" s="62">
        <f t="shared" ref="D104:E104" si="19">D97+D98+D99+D100+D101+D102+D103</f>
        <v>0</v>
      </c>
      <c r="E104" s="62">
        <f t="shared" si="19"/>
        <v>0</v>
      </c>
      <c r="F104" s="45">
        <f t="shared" si="14"/>
        <v>0</v>
      </c>
      <c r="G104" s="31">
        <f>G97+G98+G99+G100+G101+G102+G103</f>
        <v>0</v>
      </c>
      <c r="H104" s="45" t="e">
        <f t="shared" si="15"/>
        <v>#DIV/0!</v>
      </c>
      <c r="I104" s="31">
        <f t="shared" ref="I104:T104" si="20">I97+I98+I99+I100+I101+I102+I103</f>
        <v>0</v>
      </c>
      <c r="J104" s="31">
        <f t="shared" si="20"/>
        <v>0</v>
      </c>
      <c r="K104" s="31">
        <f t="shared" si="20"/>
        <v>0</v>
      </c>
      <c r="L104" s="31">
        <f t="shared" si="20"/>
        <v>0</v>
      </c>
      <c r="M104" s="31">
        <f t="shared" si="20"/>
        <v>0</v>
      </c>
      <c r="N104" s="31">
        <f t="shared" si="20"/>
        <v>0</v>
      </c>
      <c r="O104" s="19">
        <f t="shared" si="20"/>
        <v>0</v>
      </c>
      <c r="P104" s="19">
        <f t="shared" si="20"/>
        <v>0</v>
      </c>
      <c r="Q104" s="19">
        <f t="shared" si="20"/>
        <v>0</v>
      </c>
      <c r="R104" s="19">
        <f t="shared" si="20"/>
        <v>0</v>
      </c>
      <c r="S104" s="19">
        <f t="shared" si="20"/>
        <v>0</v>
      </c>
      <c r="T104" s="19">
        <f t="shared" si="20"/>
        <v>0</v>
      </c>
      <c r="U104" s="54" t="e">
        <f>O104/G104*100</f>
        <v>#DIV/0!</v>
      </c>
      <c r="V104" s="19">
        <f>V97+V98+V99+V100+V101+V102+V103</f>
        <v>2</v>
      </c>
      <c r="W104" s="18" t="e">
        <f t="shared" si="16"/>
        <v>#DIV/0!</v>
      </c>
      <c r="X104" s="19">
        <f>X97+X98+X99+X100+X101+X102+X103</f>
        <v>2</v>
      </c>
      <c r="Y104" s="18" t="e">
        <f t="shared" si="17"/>
        <v>#DIV/0!</v>
      </c>
      <c r="Z104" s="19">
        <f t="shared" ref="Z104:AE104" si="21">Z97+Z98+Z99+Z100+Z101+Z102+Z103</f>
        <v>0</v>
      </c>
      <c r="AA104" s="19">
        <f t="shared" si="21"/>
        <v>0</v>
      </c>
      <c r="AB104" s="19">
        <f t="shared" si="21"/>
        <v>0</v>
      </c>
      <c r="AC104" s="19">
        <f t="shared" si="21"/>
        <v>0</v>
      </c>
      <c r="AD104" s="19">
        <f t="shared" si="21"/>
        <v>0</v>
      </c>
      <c r="AE104" s="1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76.77000000000001</v>
      </c>
      <c r="D106" s="19"/>
      <c r="E106" s="19"/>
      <c r="F106" s="45">
        <f t="shared" ref="F106:F116" si="22">E106/C106</f>
        <v>0</v>
      </c>
      <c r="G106" s="31"/>
      <c r="H106" s="45" t="e">
        <f t="shared" ref="H106:H217" si="23">G106/D106*100</f>
        <v>#DIV/0!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/>
      <c r="W106" s="18" t="e">
        <f t="shared" ref="W106:W116" si="25">V106/E106*100</f>
        <v>#DIV/0!</v>
      </c>
      <c r="X106" s="19"/>
      <c r="Y106" s="18" t="e">
        <f t="shared" ref="Y106:Y116" si="26">X106/E106*100</f>
        <v>#DIV/0!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/>
      <c r="E107" s="19"/>
      <c r="F107" s="45">
        <f t="shared" si="22"/>
        <v>0</v>
      </c>
      <c r="G107" s="31"/>
      <c r="H107" s="45" t="e">
        <f t="shared" si="23"/>
        <v>#DIV/0!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>
        <v>7</v>
      </c>
      <c r="W107" s="18" t="e">
        <f t="shared" si="25"/>
        <v>#DIV/0!</v>
      </c>
      <c r="X107" s="19">
        <v>7</v>
      </c>
      <c r="Y107" s="18" t="e">
        <f t="shared" si="26"/>
        <v>#DIV/0!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/>
      <c r="E108" s="19"/>
      <c r="F108" s="45">
        <f t="shared" si="22"/>
        <v>0</v>
      </c>
      <c r="G108" s="31"/>
      <c r="H108" s="45" t="e">
        <f t="shared" si="23"/>
        <v>#DIV/0!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>
        <v>1</v>
      </c>
      <c r="W108" s="18" t="e">
        <f t="shared" si="25"/>
        <v>#DIV/0!</v>
      </c>
      <c r="X108" s="19">
        <v>1</v>
      </c>
      <c r="Y108" s="18" t="e">
        <f t="shared" si="26"/>
        <v>#DIV/0!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87.37</v>
      </c>
      <c r="D109" s="19"/>
      <c r="E109" s="19"/>
      <c r="F109" s="45">
        <f t="shared" si="22"/>
        <v>0</v>
      </c>
      <c r="G109" s="31"/>
      <c r="H109" s="45" t="e">
        <f t="shared" si="23"/>
        <v>#DIV/0!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>
        <v>1</v>
      </c>
      <c r="W109" s="18" t="e">
        <f t="shared" si="25"/>
        <v>#DIV/0!</v>
      </c>
      <c r="X109" s="19">
        <v>1</v>
      </c>
      <c r="Y109" s="18" t="e">
        <f t="shared" si="26"/>
        <v>#DIV/0!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/>
      <c r="E110" s="19"/>
      <c r="F110" s="45">
        <f t="shared" si="22"/>
        <v>0</v>
      </c>
      <c r="G110" s="31"/>
      <c r="H110" s="45" t="e">
        <f t="shared" si="23"/>
        <v>#DIV/0!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>
        <v>5</v>
      </c>
      <c r="W110" s="18" t="e">
        <f t="shared" si="25"/>
        <v>#DIV/0!</v>
      </c>
      <c r="X110" s="19">
        <v>5</v>
      </c>
      <c r="Y110" s="18" t="e">
        <f t="shared" si="26"/>
        <v>#DIV/0!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/>
      <c r="E111" s="19"/>
      <c r="F111" s="45">
        <f t="shared" si="22"/>
        <v>0</v>
      </c>
      <c r="G111" s="31"/>
      <c r="H111" s="45" t="e">
        <f t="shared" si="23"/>
        <v>#DIV/0!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/>
      <c r="W111" s="18" t="e">
        <f t="shared" si="25"/>
        <v>#DIV/0!</v>
      </c>
      <c r="X111" s="19"/>
      <c r="Y111" s="18" t="e">
        <f t="shared" si="26"/>
        <v>#DIV/0!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/>
      <c r="E112" s="19"/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699.54</v>
      </c>
      <c r="D113" s="19"/>
      <c r="E113" s="19"/>
      <c r="F113" s="45">
        <f t="shared" si="22"/>
        <v>0</v>
      </c>
      <c r="G113" s="31"/>
      <c r="H113" s="45" t="e">
        <f t="shared" si="23"/>
        <v>#DIV/0!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>
        <v>3</v>
      </c>
      <c r="W113" s="18" t="e">
        <f t="shared" si="25"/>
        <v>#DIV/0!</v>
      </c>
      <c r="X113" s="19">
        <v>3</v>
      </c>
      <c r="Y113" s="18" t="e">
        <f t="shared" si="26"/>
        <v>#DIV/0!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/>
      <c r="E114" s="19"/>
      <c r="F114" s="45">
        <f t="shared" si="22"/>
        <v>0</v>
      </c>
      <c r="G114" s="31"/>
      <c r="H114" s="45" t="e">
        <f t="shared" si="23"/>
        <v>#DIV/0!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/>
      <c r="W114" s="18" t="e">
        <f t="shared" si="25"/>
        <v>#DIV/0!</v>
      </c>
      <c r="X114" s="19"/>
      <c r="Y114" s="18" t="e">
        <f t="shared" si="26"/>
        <v>#DIV/0!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/>
      <c r="F115" s="45">
        <f t="shared" si="22"/>
        <v>0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>
        <v>0</v>
      </c>
      <c r="W115" s="18" t="e">
        <f t="shared" si="25"/>
        <v>#DIV/0!</v>
      </c>
      <c r="X115" s="19">
        <v>0</v>
      </c>
      <c r="Y115" s="18" t="e">
        <f t="shared" si="26"/>
        <v>#DIV/0!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2743.9719999999998</v>
      </c>
      <c r="D116" s="29">
        <f t="shared" ref="D116:G116" si="27">D106+D107+D108+D109+D110+D111+D112+D113+D114+D115</f>
        <v>0</v>
      </c>
      <c r="E116" s="29">
        <f t="shared" si="27"/>
        <v>0</v>
      </c>
      <c r="F116" s="45">
        <f t="shared" si="22"/>
        <v>0</v>
      </c>
      <c r="G116" s="91">
        <f t="shared" si="27"/>
        <v>0</v>
      </c>
      <c r="H116" s="45" t="e">
        <f t="shared" si="23"/>
        <v>#DIV/0!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54" t="e">
        <f t="shared" si="24"/>
        <v>#DIV/0!</v>
      </c>
      <c r="V116" s="29">
        <f t="shared" ref="V116" si="29">V106+V107+V108+V109+V110+V111+V112+V113+V114+V115</f>
        <v>17</v>
      </c>
      <c r="W116" s="18" t="e">
        <f t="shared" si="25"/>
        <v>#DIV/0!</v>
      </c>
      <c r="X116" s="29">
        <f t="shared" ref="X116" si="30">X106+X107+X108+X109+X110+X111+X112+X113+X114+X115</f>
        <v>17</v>
      </c>
      <c r="Y116" s="18" t="e">
        <f t="shared" si="26"/>
        <v>#DIV/0!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/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/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/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/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/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/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/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/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/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/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/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/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/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37">D118+D119+D120+D121+D122+D123+D124+D125+D126+D127+D128+D129+D130+D131+D132+D133+D134+D135+D136+D137</f>
        <v>0</v>
      </c>
      <c r="E138" s="62">
        <f t="shared" si="37"/>
        <v>0</v>
      </c>
      <c r="F138" s="45" t="e">
        <f t="shared" si="32"/>
        <v>#DIV/0!</v>
      </c>
      <c r="G138" s="31">
        <f>G118+G119+G120+G121+G122+G123+G124+G125+G126+G127+G128+G129+G130+G131+G132+G133+G134+G135+G136+G137</f>
        <v>0</v>
      </c>
      <c r="H138" s="45" t="e">
        <f t="shared" si="33"/>
        <v>#DIV/0!</v>
      </c>
      <c r="I138" s="63">
        <f t="shared" ref="I138:T138" si="38">I118+I119+I120+I121+I122+I123+I124+I125+I126+I127+I128+I129+I130+I131+I132+I133+I134+I135+I136+I137</f>
        <v>0</v>
      </c>
      <c r="J138" s="63">
        <f t="shared" si="38"/>
        <v>0</v>
      </c>
      <c r="K138" s="63">
        <f t="shared" si="38"/>
        <v>0</v>
      </c>
      <c r="L138" s="63">
        <f t="shared" si="38"/>
        <v>0</v>
      </c>
      <c r="M138" s="63">
        <f t="shared" si="38"/>
        <v>0</v>
      </c>
      <c r="N138" s="63">
        <f t="shared" si="38"/>
        <v>0</v>
      </c>
      <c r="O138" s="62">
        <f t="shared" si="38"/>
        <v>0</v>
      </c>
      <c r="P138" s="62">
        <f t="shared" si="38"/>
        <v>0</v>
      </c>
      <c r="Q138" s="62">
        <f t="shared" si="38"/>
        <v>0</v>
      </c>
      <c r="R138" s="62">
        <f t="shared" si="38"/>
        <v>0</v>
      </c>
      <c r="S138" s="62">
        <f t="shared" si="38"/>
        <v>0</v>
      </c>
      <c r="T138" s="62">
        <f t="shared" si="38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35"/>
        <v>#DIV/0!</v>
      </c>
      <c r="X138" s="19">
        <f>X118+X119+X120+X121+X122+X123+X124+X125+X126+X127+X128+X129+X130+X131+X132+X133+X134+X135+X136+X137</f>
        <v>0</v>
      </c>
      <c r="Y138" s="18" t="e">
        <f t="shared" si="36"/>
        <v>#DIV/0!</v>
      </c>
      <c r="Z138" s="19">
        <f t="shared" ref="Z138:AE138" si="39">Z118+Z119+Z120+Z121+Z122+Z123+Z124+Z125+Z126+Z127+Z128+Z129+Z130+Z131+Z132+Z133+Z134+Z135+Z136+Z137</f>
        <v>0</v>
      </c>
      <c r="AA138" s="19">
        <f t="shared" si="39"/>
        <v>0</v>
      </c>
      <c r="AB138" s="19">
        <f t="shared" si="39"/>
        <v>0</v>
      </c>
      <c r="AC138" s="19">
        <f t="shared" si="39"/>
        <v>0</v>
      </c>
      <c r="AD138" s="19">
        <f t="shared" si="39"/>
        <v>0</v>
      </c>
      <c r="AE138" s="1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>
        <v>0</v>
      </c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/>
      <c r="W140" s="18" t="e">
        <f t="shared" ref="W140:W159" si="41">V140/E140*100</f>
        <v>#DIV/0!</v>
      </c>
      <c r="X140" s="19"/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>
        <v>0</v>
      </c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/>
      <c r="W141" s="18" t="e">
        <f t="shared" si="41"/>
        <v>#DIV/0!</v>
      </c>
      <c r="X141" s="19"/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>
        <v>0</v>
      </c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/>
      <c r="W142" s="18" t="e">
        <f t="shared" si="41"/>
        <v>#DIV/0!</v>
      </c>
      <c r="X142" s="19"/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>
        <v>1916.1</v>
      </c>
      <c r="D143" s="19"/>
      <c r="E143" s="19"/>
      <c r="F143" s="45">
        <f t="shared" si="32"/>
        <v>0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/>
      <c r="W143" s="18" t="e">
        <f t="shared" si="41"/>
        <v>#DIV/0!</v>
      </c>
      <c r="X143" s="19"/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>
        <v>0</v>
      </c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/>
      <c r="W144" s="18" t="e">
        <f t="shared" si="41"/>
        <v>#DIV/0!</v>
      </c>
      <c r="X144" s="19"/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>
        <v>0</v>
      </c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>
        <v>5</v>
      </c>
      <c r="W145" s="18" t="e">
        <f t="shared" si="41"/>
        <v>#DIV/0!</v>
      </c>
      <c r="X145" s="19">
        <v>5</v>
      </c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>
        <v>0</v>
      </c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/>
      <c r="W146" s="18" t="e">
        <f t="shared" si="41"/>
        <v>#DIV/0!</v>
      </c>
      <c r="X146" s="19"/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>
        <v>0</v>
      </c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/>
      <c r="W147" s="18" t="e">
        <f t="shared" si="41"/>
        <v>#DIV/0!</v>
      </c>
      <c r="X147" s="19"/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>
        <v>0</v>
      </c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/>
      <c r="W148" s="18" t="e">
        <f t="shared" si="41"/>
        <v>#DIV/0!</v>
      </c>
      <c r="X148" s="19"/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>
        <v>0</v>
      </c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/>
      <c r="W149" s="18" t="e">
        <f t="shared" si="41"/>
        <v>#DIV/0!</v>
      </c>
      <c r="X149" s="19"/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>
        <v>0</v>
      </c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/>
      <c r="W150" s="18" t="e">
        <f t="shared" si="41"/>
        <v>#DIV/0!</v>
      </c>
      <c r="X150" s="19"/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>
        <v>0</v>
      </c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/>
      <c r="W151" s="18" t="e">
        <f t="shared" si="41"/>
        <v>#DIV/0!</v>
      </c>
      <c r="X151" s="19"/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>
        <v>0</v>
      </c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/>
      <c r="W152" s="18" t="e">
        <f t="shared" si="41"/>
        <v>#DIV/0!</v>
      </c>
      <c r="X152" s="19"/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>
        <v>0</v>
      </c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/>
      <c r="W153" s="18" t="e">
        <f t="shared" si="41"/>
        <v>#DIV/0!</v>
      </c>
      <c r="X153" s="19"/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>
        <v>0</v>
      </c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>
        <v>1</v>
      </c>
      <c r="W154" s="18" t="e">
        <f t="shared" si="41"/>
        <v>#DIV/0!</v>
      </c>
      <c r="X154" s="19">
        <v>1</v>
      </c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>
        <v>173.53</v>
      </c>
      <c r="D155" s="19"/>
      <c r="E155" s="19"/>
      <c r="F155" s="45">
        <f t="shared" si="32"/>
        <v>0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>
        <v>1</v>
      </c>
      <c r="W155" s="18" t="e">
        <f t="shared" si="41"/>
        <v>#DIV/0!</v>
      </c>
      <c r="X155" s="19">
        <v>1</v>
      </c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>
        <v>4194.4399999999996</v>
      </c>
      <c r="D156" s="19"/>
      <c r="E156" s="19"/>
      <c r="F156" s="45">
        <f t="shared" si="32"/>
        <v>0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>
        <v>1</v>
      </c>
      <c r="W156" s="18" t="e">
        <f t="shared" si="41"/>
        <v>#DIV/0!</v>
      </c>
      <c r="X156" s="19">
        <v>1</v>
      </c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>
        <v>237.89</v>
      </c>
      <c r="D157" s="19"/>
      <c r="E157" s="19"/>
      <c r="F157" s="45">
        <f t="shared" si="32"/>
        <v>0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>
        <v>1</v>
      </c>
      <c r="W157" s="18" t="e">
        <f t="shared" si="41"/>
        <v>#DIV/0!</v>
      </c>
      <c r="X157" s="19">
        <v>1</v>
      </c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>
        <v>5974.87</v>
      </c>
      <c r="D158" s="19"/>
      <c r="E158" s="19"/>
      <c r="F158" s="45">
        <f t="shared" si="32"/>
        <v>0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>
        <v>1</v>
      </c>
      <c r="W158" s="18" t="e">
        <f t="shared" si="41"/>
        <v>#DIV/0!</v>
      </c>
      <c r="X158" s="19">
        <v>1</v>
      </c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29">
        <f>C140+C141+C142+C143+C144+C145+C146+C147+C148+C149+C150+C151+C152+C153+C154+C155+C156+C157+C158</f>
        <v>12496.83</v>
      </c>
      <c r="D159" s="29">
        <f t="shared" ref="D159:E159" si="43">D140+D141+D142+D143+D144+D145+D146+D147+D148+D149+D150+D151+D152+D153+D154+D155+D156+D157+D158</f>
        <v>0</v>
      </c>
      <c r="E159" s="29">
        <f t="shared" si="43"/>
        <v>0</v>
      </c>
      <c r="F159" s="46">
        <f t="shared" si="32"/>
        <v>0</v>
      </c>
      <c r="G159" s="91">
        <f>G140+G141+G142+G143+G144+G145+G146+G147+G148+G149+G150+G151+G152+G153+G154+G155+G156+G157+G158</f>
        <v>0</v>
      </c>
      <c r="H159" s="46" t="e">
        <f t="shared" si="33"/>
        <v>#DIV/0!</v>
      </c>
      <c r="I159" s="91">
        <f t="shared" ref="I159:T159" si="44">I140+I141+I142+I143+I144+I145+I146+I147+I148+I149+I150+I151+I152+I153+I154+I155+I156+I157+I158</f>
        <v>0</v>
      </c>
      <c r="J159" s="91">
        <f t="shared" si="44"/>
        <v>0</v>
      </c>
      <c r="K159" s="91">
        <f t="shared" si="44"/>
        <v>0</v>
      </c>
      <c r="L159" s="91">
        <f t="shared" si="44"/>
        <v>0</v>
      </c>
      <c r="M159" s="91">
        <f t="shared" si="44"/>
        <v>0</v>
      </c>
      <c r="N159" s="91">
        <f t="shared" si="44"/>
        <v>0</v>
      </c>
      <c r="O159" s="29">
        <f t="shared" si="44"/>
        <v>0</v>
      </c>
      <c r="P159" s="29">
        <f t="shared" si="44"/>
        <v>0</v>
      </c>
      <c r="Q159" s="29">
        <f t="shared" si="44"/>
        <v>0</v>
      </c>
      <c r="R159" s="29">
        <f t="shared" si="44"/>
        <v>0</v>
      </c>
      <c r="S159" s="29">
        <f t="shared" si="44"/>
        <v>0</v>
      </c>
      <c r="T159" s="29">
        <f t="shared" si="44"/>
        <v>0</v>
      </c>
      <c r="U159" s="47" t="e">
        <f t="shared" si="40"/>
        <v>#DIV/0!</v>
      </c>
      <c r="V159" s="29">
        <f>V140+V141+V142+V143+V144+V145+V146+V147+V148+V149+V150+V151+V152+V153+V154+V155+V156+V157+V158</f>
        <v>10</v>
      </c>
      <c r="W159" s="88" t="e">
        <f t="shared" si="41"/>
        <v>#DIV/0!</v>
      </c>
      <c r="X159" s="29">
        <f>X140+X141+X142+X143+X144+X145+X146+X147+X148+X149+X150+X151+X152+X153+X154+X155+X156+X157+X158</f>
        <v>10</v>
      </c>
      <c r="Y159" s="88" t="e">
        <f t="shared" si="42"/>
        <v>#DIV/0!</v>
      </c>
      <c r="Z159" s="29">
        <f t="shared" ref="Z159:AE159" si="45">Z140+Z141+Z142+Z143+Z144+Z145+Z146+Z147+Z148+Z149+Z150+Z151+Z152+Z153+Z154+Z155+Z156+Z157+Z158</f>
        <v>0</v>
      </c>
      <c r="AA159" s="29">
        <f t="shared" si="45"/>
        <v>0</v>
      </c>
      <c r="AB159" s="29">
        <f t="shared" si="45"/>
        <v>0</v>
      </c>
      <c r="AC159" s="29">
        <f t="shared" si="45"/>
        <v>0</v>
      </c>
      <c r="AD159" s="29">
        <f t="shared" si="45"/>
        <v>0</v>
      </c>
      <c r="AE159" s="29">
        <f t="shared" si="45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>
        <v>252.2</v>
      </c>
      <c r="D161" s="19"/>
      <c r="E161" s="19"/>
      <c r="F161" s="45">
        <f t="shared" ref="F161:F166" si="46">E161/C161</f>
        <v>0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7">O161/G161*100</f>
        <v>#DIV/0!</v>
      </c>
      <c r="V161" s="19">
        <v>6</v>
      </c>
      <c r="W161" s="18" t="e">
        <f t="shared" ref="W161:W166" si="48">V161/E161*100</f>
        <v>#DIV/0!</v>
      </c>
      <c r="X161" s="19">
        <v>6</v>
      </c>
      <c r="Y161" s="18" t="e">
        <f t="shared" ref="Y161:Y166" si="49">X161/E161*100</f>
        <v>#DIV/0!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>
        <v>164.5</v>
      </c>
      <c r="D162" s="19"/>
      <c r="E162" s="19"/>
      <c r="F162" s="45">
        <f t="shared" si="46"/>
        <v>0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7"/>
        <v>#DIV/0!</v>
      </c>
      <c r="V162" s="19">
        <v>2</v>
      </c>
      <c r="W162" s="18" t="e">
        <f t="shared" si="48"/>
        <v>#DIV/0!</v>
      </c>
      <c r="X162" s="19">
        <v>2</v>
      </c>
      <c r="Y162" s="18" t="e">
        <f t="shared" si="49"/>
        <v>#DIV/0!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>
        <v>502.78500000000003</v>
      </c>
      <c r="D163" s="19"/>
      <c r="E163" s="19"/>
      <c r="F163" s="45">
        <f t="shared" si="46"/>
        <v>0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7"/>
        <v>#DIV/0!</v>
      </c>
      <c r="V163" s="19">
        <v>3</v>
      </c>
      <c r="W163" s="18" t="e">
        <f t="shared" si="48"/>
        <v>#DIV/0!</v>
      </c>
      <c r="X163" s="19">
        <v>3</v>
      </c>
      <c r="Y163" s="18" t="e">
        <f t="shared" si="49"/>
        <v>#DIV/0!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>
        <v>139.59699999999998</v>
      </c>
      <c r="D164" s="19"/>
      <c r="E164" s="19"/>
      <c r="F164" s="45">
        <f t="shared" si="46"/>
        <v>0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7"/>
        <v>#DIV/0!</v>
      </c>
      <c r="V164" s="19">
        <v>5</v>
      </c>
      <c r="W164" s="18" t="e">
        <f t="shared" si="48"/>
        <v>#DIV/0!</v>
      </c>
      <c r="X164" s="19">
        <v>5</v>
      </c>
      <c r="Y164" s="18" t="e">
        <f t="shared" si="49"/>
        <v>#DIV/0!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>
        <v>1852.134</v>
      </c>
      <c r="D165" s="19"/>
      <c r="E165" s="19"/>
      <c r="F165" s="45">
        <f t="shared" si="46"/>
        <v>0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7"/>
        <v>#DIV/0!</v>
      </c>
      <c r="V165" s="19">
        <v>20</v>
      </c>
      <c r="W165" s="18" t="e">
        <f t="shared" si="48"/>
        <v>#DIV/0!</v>
      </c>
      <c r="X165" s="19">
        <v>20</v>
      </c>
      <c r="Y165" s="18" t="e">
        <f t="shared" si="49"/>
        <v>#DIV/0!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2911.2159999999999</v>
      </c>
      <c r="D166" s="19">
        <f t="shared" ref="D166:E166" si="50">D161+D162+D163+D164+D165</f>
        <v>0</v>
      </c>
      <c r="E166" s="19">
        <f t="shared" si="50"/>
        <v>0</v>
      </c>
      <c r="F166" s="45">
        <f t="shared" si="46"/>
        <v>0</v>
      </c>
      <c r="G166" s="31">
        <f>G161+G162+G163+G164+G165</f>
        <v>0</v>
      </c>
      <c r="H166" s="45" t="e">
        <v>#DIV/0!</v>
      </c>
      <c r="I166" s="31">
        <f t="shared" ref="I166:T166" si="51">I161+I162+I163+I164+I165</f>
        <v>0</v>
      </c>
      <c r="J166" s="31">
        <f t="shared" si="51"/>
        <v>0</v>
      </c>
      <c r="K166" s="31">
        <f t="shared" si="51"/>
        <v>0</v>
      </c>
      <c r="L166" s="31">
        <f t="shared" si="51"/>
        <v>0</v>
      </c>
      <c r="M166" s="31">
        <f t="shared" si="51"/>
        <v>0</v>
      </c>
      <c r="N166" s="31">
        <f t="shared" si="51"/>
        <v>0</v>
      </c>
      <c r="O166" s="19">
        <f t="shared" si="51"/>
        <v>0</v>
      </c>
      <c r="P166" s="19">
        <f t="shared" si="51"/>
        <v>0</v>
      </c>
      <c r="Q166" s="19">
        <f t="shared" si="51"/>
        <v>0</v>
      </c>
      <c r="R166" s="19">
        <f t="shared" si="51"/>
        <v>0</v>
      </c>
      <c r="S166" s="19">
        <f t="shared" si="51"/>
        <v>0</v>
      </c>
      <c r="T166" s="19">
        <f t="shared" si="51"/>
        <v>0</v>
      </c>
      <c r="U166" s="54" t="e">
        <f t="shared" si="47"/>
        <v>#DIV/0!</v>
      </c>
      <c r="V166" s="19">
        <f>V161+V162+V163+V164+V165</f>
        <v>36</v>
      </c>
      <c r="W166" s="18" t="e">
        <f t="shared" si="48"/>
        <v>#DIV/0!</v>
      </c>
      <c r="X166" s="19">
        <f>X161+X162+X163+X164+X165</f>
        <v>36</v>
      </c>
      <c r="Y166" s="18" t="e">
        <f t="shared" si="49"/>
        <v>#DIV/0!</v>
      </c>
      <c r="Z166" s="19">
        <f t="shared" ref="Z166:AE166" si="52">Z161+Z162+Z163+Z164+Z165</f>
        <v>0</v>
      </c>
      <c r="AA166" s="19">
        <f t="shared" si="52"/>
        <v>0</v>
      </c>
      <c r="AB166" s="19">
        <f t="shared" si="52"/>
        <v>0</v>
      </c>
      <c r="AC166" s="19">
        <f t="shared" si="52"/>
        <v>0</v>
      </c>
      <c r="AD166" s="19">
        <f t="shared" si="52"/>
        <v>0</v>
      </c>
      <c r="AE166" s="19">
        <f t="shared" si="52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>
        <v>234.5</v>
      </c>
      <c r="D168" s="19"/>
      <c r="E168" s="19"/>
      <c r="F168" s="45">
        <f>E168/C168</f>
        <v>0</v>
      </c>
      <c r="G168" s="31"/>
      <c r="H168" s="45" t="e">
        <f t="shared" ref="H168:H180" si="53">G168/D168*100</f>
        <v>#DIV/0!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4">O168/G168*100</f>
        <v>#DIV/0!</v>
      </c>
      <c r="V168" s="19">
        <v>6</v>
      </c>
      <c r="W168" s="18" t="e">
        <f t="shared" ref="W168:W181" si="55">V168/E168*100</f>
        <v>#DIV/0!</v>
      </c>
      <c r="X168" s="19">
        <v>6</v>
      </c>
      <c r="Y168" s="18" t="e">
        <f t="shared" ref="Y168:Y181" si="56">X168/E168*100</f>
        <v>#DIV/0!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>
        <v>775.5</v>
      </c>
      <c r="D169" s="19"/>
      <c r="E169" s="19"/>
      <c r="F169" s="45">
        <f t="shared" ref="F169:F232" si="57">E169/C169</f>
        <v>0</v>
      </c>
      <c r="G169" s="31"/>
      <c r="H169" s="45" t="e">
        <f t="shared" si="53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4"/>
        <v>#DIV/0!</v>
      </c>
      <c r="V169" s="19"/>
      <c r="W169" s="18" t="e">
        <f t="shared" si="55"/>
        <v>#DIV/0!</v>
      </c>
      <c r="X169" s="19"/>
      <c r="Y169" s="18" t="e">
        <f t="shared" si="56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>
        <v>307.5</v>
      </c>
      <c r="D170" s="19"/>
      <c r="E170" s="19"/>
      <c r="F170" s="45">
        <f t="shared" si="57"/>
        <v>0</v>
      </c>
      <c r="G170" s="31"/>
      <c r="H170" s="45" t="e">
        <f t="shared" si="53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4"/>
        <v>#DIV/0!</v>
      </c>
      <c r="V170" s="19"/>
      <c r="W170" s="18" t="e">
        <f t="shared" si="55"/>
        <v>#DIV/0!</v>
      </c>
      <c r="X170" s="19"/>
      <c r="Y170" s="18" t="e">
        <f t="shared" si="56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>
        <v>261.5</v>
      </c>
      <c r="D171" s="19"/>
      <c r="E171" s="19"/>
      <c r="F171" s="45">
        <f t="shared" si="57"/>
        <v>0</v>
      </c>
      <c r="G171" s="31"/>
      <c r="H171" s="45" t="e">
        <f t="shared" si="53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4"/>
        <v>#DIV/0!</v>
      </c>
      <c r="V171" s="19"/>
      <c r="W171" s="18" t="e">
        <f t="shared" si="55"/>
        <v>#DIV/0!</v>
      </c>
      <c r="X171" s="19"/>
      <c r="Y171" s="18" t="e">
        <f t="shared" si="56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>
        <v>1127.5</v>
      </c>
      <c r="D172" s="19"/>
      <c r="E172" s="19"/>
      <c r="F172" s="45">
        <f t="shared" si="57"/>
        <v>0</v>
      </c>
      <c r="G172" s="31"/>
      <c r="H172" s="45" t="e">
        <f t="shared" si="53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4"/>
        <v>#DIV/0!</v>
      </c>
      <c r="V172" s="19"/>
      <c r="W172" s="18" t="e">
        <f t="shared" si="55"/>
        <v>#DIV/0!</v>
      </c>
      <c r="X172" s="19"/>
      <c r="Y172" s="18" t="e">
        <f t="shared" si="56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>
        <v>116.72000312805176</v>
      </c>
      <c r="D173" s="19"/>
      <c r="E173" s="19"/>
      <c r="F173" s="45">
        <f t="shared" si="57"/>
        <v>0</v>
      </c>
      <c r="G173" s="31"/>
      <c r="H173" s="45" t="e">
        <f t="shared" si="53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4"/>
        <v>#DIV/0!</v>
      </c>
      <c r="V173" s="19"/>
      <c r="W173" s="18" t="e">
        <f t="shared" si="55"/>
        <v>#DIV/0!</v>
      </c>
      <c r="X173" s="19"/>
      <c r="Y173" s="18" t="e">
        <f t="shared" si="56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>
        <v>240</v>
      </c>
      <c r="D174" s="19"/>
      <c r="E174" s="19"/>
      <c r="F174" s="45">
        <f t="shared" si="57"/>
        <v>0</v>
      </c>
      <c r="G174" s="31"/>
      <c r="H174" s="45" t="e">
        <f t="shared" si="53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4"/>
        <v>#DIV/0!</v>
      </c>
      <c r="V174" s="19"/>
      <c r="W174" s="18" t="e">
        <f t="shared" si="55"/>
        <v>#DIV/0!</v>
      </c>
      <c r="X174" s="19"/>
      <c r="Y174" s="18" t="e">
        <f t="shared" si="56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>
        <v>0</v>
      </c>
      <c r="D175" s="19"/>
      <c r="E175" s="19"/>
      <c r="F175" s="45" t="e">
        <f t="shared" si="57"/>
        <v>#DIV/0!</v>
      </c>
      <c r="G175" s="31"/>
      <c r="H175" s="45" t="e">
        <f t="shared" si="53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4"/>
        <v>#DIV/0!</v>
      </c>
      <c r="V175" s="19"/>
      <c r="W175" s="18" t="e">
        <f t="shared" si="55"/>
        <v>#DIV/0!</v>
      </c>
      <c r="X175" s="19"/>
      <c r="Y175" s="18" t="e">
        <f t="shared" si="56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>
        <v>347.19999313354492</v>
      </c>
      <c r="D176" s="19"/>
      <c r="E176" s="19"/>
      <c r="F176" s="45">
        <f t="shared" si="57"/>
        <v>0</v>
      </c>
      <c r="G176" s="31"/>
      <c r="H176" s="45" t="e">
        <f t="shared" si="53"/>
        <v>#DIV/0!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4"/>
        <v>#DIV/0!</v>
      </c>
      <c r="V176" s="19"/>
      <c r="W176" s="18" t="e">
        <f t="shared" si="55"/>
        <v>#DIV/0!</v>
      </c>
      <c r="X176" s="19"/>
      <c r="Y176" s="18" t="e">
        <f t="shared" si="56"/>
        <v>#DIV/0!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>
        <v>133.99299999999999</v>
      </c>
      <c r="D177" s="19"/>
      <c r="E177" s="19"/>
      <c r="F177" s="45">
        <f t="shared" si="57"/>
        <v>0</v>
      </c>
      <c r="G177" s="31"/>
      <c r="H177" s="45" t="e">
        <f t="shared" si="53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4"/>
        <v>#DIV/0!</v>
      </c>
      <c r="V177" s="19">
        <v>1</v>
      </c>
      <c r="W177" s="18" t="e">
        <f t="shared" si="55"/>
        <v>#DIV/0!</v>
      </c>
      <c r="X177" s="19">
        <v>1</v>
      </c>
      <c r="Y177" s="18" t="e">
        <f t="shared" si="56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>
        <v>81.444999999999993</v>
      </c>
      <c r="D178" s="19"/>
      <c r="E178" s="19"/>
      <c r="F178" s="45">
        <f t="shared" si="57"/>
        <v>0</v>
      </c>
      <c r="G178" s="31"/>
      <c r="H178" s="45" t="e">
        <f t="shared" si="53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4"/>
        <v>#DIV/0!</v>
      </c>
      <c r="V178" s="19"/>
      <c r="W178" s="18" t="e">
        <f t="shared" si="55"/>
        <v>#DIV/0!</v>
      </c>
      <c r="X178" s="19"/>
      <c r="Y178" s="18" t="e">
        <f t="shared" si="56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>
        <v>1489.6509999999998</v>
      </c>
      <c r="D179" s="19"/>
      <c r="E179" s="19"/>
      <c r="F179" s="45">
        <f t="shared" si="57"/>
        <v>0</v>
      </c>
      <c r="G179" s="31"/>
      <c r="H179" s="45" t="e">
        <f t="shared" si="53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4"/>
        <v>#DIV/0!</v>
      </c>
      <c r="V179" s="19"/>
      <c r="W179" s="18" t="e">
        <f t="shared" si="55"/>
        <v>#DIV/0!</v>
      </c>
      <c r="X179" s="19"/>
      <c r="Y179" s="18" t="e">
        <f t="shared" si="56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>
        <v>31.56</v>
      </c>
      <c r="D180" s="19"/>
      <c r="E180" s="19"/>
      <c r="F180" s="45">
        <f t="shared" si="57"/>
        <v>0</v>
      </c>
      <c r="G180" s="31"/>
      <c r="H180" s="45" t="e">
        <f t="shared" si="53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4"/>
        <v>#DIV/0!</v>
      </c>
      <c r="V180" s="19"/>
      <c r="W180" s="18" t="e">
        <f t="shared" si="55"/>
        <v>#DIV/0!</v>
      </c>
      <c r="X180" s="19"/>
      <c r="Y180" s="18" t="e">
        <f t="shared" si="56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5147.068996261597</v>
      </c>
      <c r="D181" s="29">
        <f t="shared" ref="D181:E181" si="58">D168+D169+D170+D171+D172+D173+D174+D175+D176+D177+D178+D179+D180</f>
        <v>0</v>
      </c>
      <c r="E181" s="29">
        <f t="shared" si="58"/>
        <v>0</v>
      </c>
      <c r="F181" s="46">
        <f t="shared" si="57"/>
        <v>0</v>
      </c>
      <c r="G181" s="91">
        <f>G168+G169+G170+G171+G172+G173+G174+G175+G176+G177+G178+G179+G180</f>
        <v>0</v>
      </c>
      <c r="H181" s="46" t="e">
        <f t="shared" si="23"/>
        <v>#DIV/0!</v>
      </c>
      <c r="I181" s="91">
        <f t="shared" ref="I181:T181" si="59">I168+I169+I170+I171+I172+I173+I174+I175+I176+I177+I178+I179+I180</f>
        <v>0</v>
      </c>
      <c r="J181" s="91">
        <f t="shared" si="59"/>
        <v>0</v>
      </c>
      <c r="K181" s="91">
        <f t="shared" si="59"/>
        <v>0</v>
      </c>
      <c r="L181" s="91">
        <f t="shared" si="59"/>
        <v>0</v>
      </c>
      <c r="M181" s="91">
        <f t="shared" si="59"/>
        <v>0</v>
      </c>
      <c r="N181" s="91">
        <f t="shared" si="59"/>
        <v>0</v>
      </c>
      <c r="O181" s="29">
        <f t="shared" si="59"/>
        <v>0</v>
      </c>
      <c r="P181" s="29">
        <f t="shared" si="59"/>
        <v>0</v>
      </c>
      <c r="Q181" s="29">
        <f t="shared" si="59"/>
        <v>0</v>
      </c>
      <c r="R181" s="29">
        <f t="shared" si="59"/>
        <v>0</v>
      </c>
      <c r="S181" s="29">
        <f t="shared" si="59"/>
        <v>0</v>
      </c>
      <c r="T181" s="29">
        <f t="shared" si="59"/>
        <v>0</v>
      </c>
      <c r="U181" s="47" t="e">
        <f t="shared" si="24"/>
        <v>#DIV/0!</v>
      </c>
      <c r="V181" s="29">
        <f>V168+V169+V170+V171+V172+V173+V174+V175+V176+V177+V178+V179+V180</f>
        <v>7</v>
      </c>
      <c r="W181" s="88" t="e">
        <f t="shared" si="55"/>
        <v>#DIV/0!</v>
      </c>
      <c r="X181" s="29">
        <f>X168+X169+X170+X171+X172+X173+X174+X175+X176+X177+X178+X179+X180</f>
        <v>7</v>
      </c>
      <c r="Y181" s="88" t="e">
        <f t="shared" si="56"/>
        <v>#DIV/0!</v>
      </c>
      <c r="Z181" s="29">
        <f t="shared" ref="Z181:AE181" si="60">Z168+Z169+Z170+Z171+Z172+Z173+Z174+Z175+Z176+Z177+Z178+Z179+Z180</f>
        <v>0</v>
      </c>
      <c r="AA181" s="29">
        <f t="shared" si="60"/>
        <v>0</v>
      </c>
      <c r="AB181" s="29">
        <f t="shared" si="60"/>
        <v>0</v>
      </c>
      <c r="AC181" s="29">
        <f t="shared" si="60"/>
        <v>0</v>
      </c>
      <c r="AD181" s="29">
        <f t="shared" si="60"/>
        <v>0</v>
      </c>
      <c r="AE181" s="29">
        <f t="shared" si="60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>
        <v>1241.8</v>
      </c>
      <c r="D183" s="19"/>
      <c r="E183" s="19"/>
      <c r="F183" s="45">
        <f t="shared" si="57"/>
        <v>0</v>
      </c>
      <c r="G183" s="31"/>
      <c r="H183" s="45" t="e">
        <f t="shared" si="23"/>
        <v>#DIV/0!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>
        <v>6</v>
      </c>
      <c r="W183" s="18" t="e">
        <f>V183/E183*100</f>
        <v>#DIV/0!</v>
      </c>
      <c r="X183" s="19">
        <v>6</v>
      </c>
      <c r="Y183" s="18" t="e">
        <f t="shared" ref="Y183:Y193" si="61">X183/E183*100</f>
        <v>#DIV/0!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>
        <v>0</v>
      </c>
      <c r="D184" s="19"/>
      <c r="E184" s="19"/>
      <c r="F184" s="45" t="e">
        <f t="shared" si="57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1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>
        <v>601.54300000000001</v>
      </c>
      <c r="D185" s="19"/>
      <c r="E185" s="19"/>
      <c r="F185" s="45">
        <f t="shared" si="57"/>
        <v>0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2">V185/E185*100</f>
        <v>#DIV/0!</v>
      </c>
      <c r="X185" s="19"/>
      <c r="Y185" s="75" t="e">
        <f t="shared" si="61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>
        <v>503.53</v>
      </c>
      <c r="D186" s="19"/>
      <c r="E186" s="19"/>
      <c r="F186" s="45">
        <f t="shared" si="57"/>
        <v>0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2"/>
        <v>#DIV/0!</v>
      </c>
      <c r="X186" s="19"/>
      <c r="Y186" s="75" t="e">
        <f t="shared" si="61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>
        <v>256.654</v>
      </c>
      <c r="D187" s="19"/>
      <c r="E187" s="19"/>
      <c r="F187" s="45">
        <f t="shared" si="57"/>
        <v>0</v>
      </c>
      <c r="G187" s="31"/>
      <c r="H187" s="45" t="e">
        <f t="shared" si="23"/>
        <v>#DIV/0!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2"/>
        <v>#DIV/0!</v>
      </c>
      <c r="X187" s="19"/>
      <c r="Y187" s="75" t="e">
        <f t="shared" si="61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>
        <v>0</v>
      </c>
      <c r="D188" s="19"/>
      <c r="E188" s="19"/>
      <c r="F188" s="45" t="e">
        <f t="shared" si="57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2"/>
        <v>#DIV/0!</v>
      </c>
      <c r="X188" s="19"/>
      <c r="Y188" s="75" t="e">
        <f t="shared" si="61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>
        <v>6380.3329999999996</v>
      </c>
      <c r="D189" s="19"/>
      <c r="E189" s="19"/>
      <c r="F189" s="45">
        <f t="shared" si="57"/>
        <v>0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>
        <v>30</v>
      </c>
      <c r="W189" s="18" t="e">
        <f t="shared" si="62"/>
        <v>#DIV/0!</v>
      </c>
      <c r="X189" s="19">
        <v>30</v>
      </c>
      <c r="Y189" s="75" t="e">
        <f t="shared" si="61"/>
        <v>#DIV/0!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>
        <v>677.20399999999995</v>
      </c>
      <c r="D190" s="19"/>
      <c r="E190" s="19"/>
      <c r="F190" s="45">
        <f t="shared" si="57"/>
        <v>0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/>
      <c r="W190" s="18">
        <v>0</v>
      </c>
      <c r="X190" s="19"/>
      <c r="Y190" s="75" t="e">
        <f t="shared" si="61"/>
        <v>#DIV/0!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>
        <v>0</v>
      </c>
      <c r="D191" s="19"/>
      <c r="E191" s="19"/>
      <c r="F191" s="45" t="e">
        <f t="shared" si="57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2"/>
        <v>#DIV/0!</v>
      </c>
      <c r="X191" s="19"/>
      <c r="Y191" s="75" t="e">
        <f t="shared" si="61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>
        <v>1251.2859999999998</v>
      </c>
      <c r="D192" s="19"/>
      <c r="E192" s="19"/>
      <c r="F192" s="45">
        <f t="shared" si="57"/>
        <v>0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/>
      <c r="W192" s="18" t="e">
        <f t="shared" si="62"/>
        <v>#DIV/0!</v>
      </c>
      <c r="X192" s="19"/>
      <c r="Y192" s="75" t="e">
        <f t="shared" si="61"/>
        <v>#DIV/0!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10912.349999999999</v>
      </c>
      <c r="D193" s="29">
        <f t="shared" ref="D193:E193" si="63">D183+D184+D185+D186+D187+D188+D189+D190+D191+D192</f>
        <v>0</v>
      </c>
      <c r="E193" s="29">
        <f t="shared" si="63"/>
        <v>0</v>
      </c>
      <c r="F193" s="46">
        <f t="shared" si="57"/>
        <v>0</v>
      </c>
      <c r="G193" s="91">
        <f>G183+G184+G185+G186+G187+G188+G189+G190+G191+G192</f>
        <v>0</v>
      </c>
      <c r="H193" s="46" t="e">
        <f t="shared" si="23"/>
        <v>#DIV/0!</v>
      </c>
      <c r="I193" s="91">
        <f t="shared" ref="I193:T193" si="64">I183+I184+I185+I186+I187+I188+I189+I190+I191+I192</f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29">
        <f t="shared" si="64"/>
        <v>0</v>
      </c>
      <c r="P193" s="29">
        <f t="shared" si="64"/>
        <v>0</v>
      </c>
      <c r="Q193" s="29">
        <f t="shared" si="64"/>
        <v>0</v>
      </c>
      <c r="R193" s="29">
        <f t="shared" si="64"/>
        <v>0</v>
      </c>
      <c r="S193" s="29">
        <f t="shared" si="64"/>
        <v>0</v>
      </c>
      <c r="T193" s="29">
        <f t="shared" si="64"/>
        <v>0</v>
      </c>
      <c r="U193" s="47" t="e">
        <f t="shared" si="24"/>
        <v>#DIV/0!</v>
      </c>
      <c r="V193" s="29">
        <f>V183+V184+V185+V186+V187+V188+V189+V190+V191+V192</f>
        <v>36</v>
      </c>
      <c r="W193" s="88" t="e">
        <f>V193/E193*100</f>
        <v>#DIV/0!</v>
      </c>
      <c r="X193" s="29">
        <f>X183+X184+X185+X186+X187+X188+X189+X190+X191+X192</f>
        <v>36</v>
      </c>
      <c r="Y193" s="88" t="e">
        <f t="shared" si="61"/>
        <v>#DIV/0!</v>
      </c>
      <c r="Z193" s="29">
        <f t="shared" ref="Z193:AE193" si="65">Z183+Z184+Z185+Z186+Z187+Z188+Z189+Z190+Z191+Z192</f>
        <v>0</v>
      </c>
      <c r="AA193" s="29">
        <f t="shared" si="65"/>
        <v>0</v>
      </c>
      <c r="AB193" s="29">
        <f t="shared" si="65"/>
        <v>0</v>
      </c>
      <c r="AC193" s="29">
        <f t="shared" si="65"/>
        <v>0</v>
      </c>
      <c r="AD193" s="29">
        <f t="shared" si="65"/>
        <v>0</v>
      </c>
      <c r="AE193" s="29">
        <f t="shared" si="65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>
        <v>227.72999999999996</v>
      </c>
      <c r="D195" s="19"/>
      <c r="E195" s="19"/>
      <c r="F195" s="45">
        <f t="shared" ref="F195:F209" si="66">E195/C195</f>
        <v>0</v>
      </c>
      <c r="G195" s="31"/>
      <c r="H195" s="45" t="e">
        <f t="shared" ref="H195:H209" si="67">G195/D195*100</f>
        <v>#DIV/0!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8">O195/G195*100</f>
        <v>#DIV/0!</v>
      </c>
      <c r="V195" s="19">
        <v>1</v>
      </c>
      <c r="W195" s="18" t="e">
        <f t="shared" ref="W195:W209" si="69">V195/E195*100</f>
        <v>#DIV/0!</v>
      </c>
      <c r="X195" s="19">
        <v>1</v>
      </c>
      <c r="Y195" s="18" t="e">
        <f t="shared" ref="Y195:Y210" si="70">X195/E195*100</f>
        <v>#DIV/0!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>
        <v>121.26</v>
      </c>
      <c r="D196" s="19"/>
      <c r="E196" s="19"/>
      <c r="F196" s="45">
        <f t="shared" si="66"/>
        <v>0</v>
      </c>
      <c r="G196" s="31"/>
      <c r="H196" s="45" t="e">
        <f t="shared" si="67"/>
        <v>#DIV/0!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8"/>
        <v>#DIV/0!</v>
      </c>
      <c r="V196" s="19">
        <v>2</v>
      </c>
      <c r="W196" s="18" t="e">
        <f t="shared" si="69"/>
        <v>#DIV/0!</v>
      </c>
      <c r="X196" s="19">
        <v>2</v>
      </c>
      <c r="Y196" s="18" t="e">
        <f t="shared" si="70"/>
        <v>#DIV/0!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>
        <v>65.7</v>
      </c>
      <c r="D197" s="19"/>
      <c r="E197" s="19"/>
      <c r="F197" s="45">
        <f t="shared" si="66"/>
        <v>0</v>
      </c>
      <c r="G197" s="31"/>
      <c r="H197" s="45" t="e">
        <f t="shared" si="67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8"/>
        <v>#DIV/0!</v>
      </c>
      <c r="V197" s="19">
        <v>4</v>
      </c>
      <c r="W197" s="18" t="e">
        <f t="shared" si="69"/>
        <v>#DIV/0!</v>
      </c>
      <c r="X197" s="19">
        <v>4</v>
      </c>
      <c r="Y197" s="18" t="e">
        <f t="shared" si="70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>
        <v>392.5</v>
      </c>
      <c r="D198" s="19"/>
      <c r="E198" s="19"/>
      <c r="F198" s="45">
        <f t="shared" si="66"/>
        <v>0</v>
      </c>
      <c r="G198" s="31"/>
      <c r="H198" s="45" t="e">
        <f t="shared" si="67"/>
        <v>#DIV/0!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8"/>
        <v>#DIV/0!</v>
      </c>
      <c r="V198" s="19">
        <v>7</v>
      </c>
      <c r="W198" s="18" t="e">
        <f t="shared" si="69"/>
        <v>#DIV/0!</v>
      </c>
      <c r="X198" s="19">
        <v>7</v>
      </c>
      <c r="Y198" s="18" t="e">
        <f t="shared" si="70"/>
        <v>#DIV/0!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>
        <v>0</v>
      </c>
      <c r="D199" s="19"/>
      <c r="E199" s="19"/>
      <c r="F199" s="45" t="e">
        <f t="shared" si="66"/>
        <v>#DIV/0!</v>
      </c>
      <c r="G199" s="31"/>
      <c r="H199" s="45" t="e">
        <f t="shared" si="67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8"/>
        <v>#DIV/0!</v>
      </c>
      <c r="V199" s="19"/>
      <c r="W199" s="18" t="e">
        <f t="shared" si="69"/>
        <v>#DIV/0!</v>
      </c>
      <c r="X199" s="19"/>
      <c r="Y199" s="18" t="e">
        <f t="shared" si="7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>
        <v>609.02899999999988</v>
      </c>
      <c r="D200" s="19"/>
      <c r="E200" s="19"/>
      <c r="F200" s="45">
        <f t="shared" si="66"/>
        <v>0</v>
      </c>
      <c r="G200" s="31"/>
      <c r="H200" s="45" t="e">
        <f t="shared" si="67"/>
        <v>#DIV/0!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8"/>
        <v>#DIV/0!</v>
      </c>
      <c r="V200" s="19">
        <v>8</v>
      </c>
      <c r="W200" s="18" t="e">
        <f t="shared" si="69"/>
        <v>#DIV/0!</v>
      </c>
      <c r="X200" s="19">
        <v>8</v>
      </c>
      <c r="Y200" s="18" t="e">
        <f t="shared" si="70"/>
        <v>#DIV/0!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>
        <v>114.30000000000001</v>
      </c>
      <c r="D201" s="19"/>
      <c r="E201" s="19"/>
      <c r="F201" s="45">
        <f t="shared" si="66"/>
        <v>0</v>
      </c>
      <c r="G201" s="31"/>
      <c r="H201" s="45" t="e">
        <f t="shared" si="67"/>
        <v>#DIV/0!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8"/>
        <v>#DIV/0!</v>
      </c>
      <c r="V201" s="19">
        <v>5</v>
      </c>
      <c r="W201" s="18" t="e">
        <f t="shared" si="69"/>
        <v>#DIV/0!</v>
      </c>
      <c r="X201" s="19">
        <v>5</v>
      </c>
      <c r="Y201" s="18" t="e">
        <f t="shared" si="70"/>
        <v>#DIV/0!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>
        <v>130.9</v>
      </c>
      <c r="D202" s="19"/>
      <c r="E202" s="19"/>
      <c r="F202" s="45">
        <f t="shared" si="66"/>
        <v>0</v>
      </c>
      <c r="G202" s="31"/>
      <c r="H202" s="45" t="e">
        <f t="shared" si="67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8"/>
        <v>#DIV/0!</v>
      </c>
      <c r="V202" s="19">
        <v>5</v>
      </c>
      <c r="W202" s="18" t="e">
        <f t="shared" si="69"/>
        <v>#DIV/0!</v>
      </c>
      <c r="X202" s="19">
        <v>5</v>
      </c>
      <c r="Y202" s="18" t="e">
        <f t="shared" si="70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>
        <v>145.43</v>
      </c>
      <c r="D203" s="19"/>
      <c r="E203" s="19"/>
      <c r="F203" s="45">
        <f t="shared" si="66"/>
        <v>0</v>
      </c>
      <c r="G203" s="31"/>
      <c r="H203" s="45" t="e">
        <f t="shared" si="67"/>
        <v>#DIV/0!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8"/>
        <v>#DIV/0!</v>
      </c>
      <c r="V203" s="19">
        <v>7</v>
      </c>
      <c r="W203" s="18" t="e">
        <f t="shared" si="69"/>
        <v>#DIV/0!</v>
      </c>
      <c r="X203" s="19">
        <v>7</v>
      </c>
      <c r="Y203" s="18" t="e">
        <f t="shared" si="70"/>
        <v>#DIV/0!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>
        <v>505.88300000000004</v>
      </c>
      <c r="D204" s="19"/>
      <c r="E204" s="19"/>
      <c r="F204" s="45">
        <f t="shared" si="66"/>
        <v>0</v>
      </c>
      <c r="G204" s="31"/>
      <c r="H204" s="45" t="e">
        <f t="shared" si="67"/>
        <v>#DIV/0!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8"/>
        <v>#DIV/0!</v>
      </c>
      <c r="V204" s="19">
        <v>2</v>
      </c>
      <c r="W204" s="18" t="e">
        <f t="shared" si="69"/>
        <v>#DIV/0!</v>
      </c>
      <c r="X204" s="19">
        <v>2</v>
      </c>
      <c r="Y204" s="18" t="e">
        <f t="shared" si="70"/>
        <v>#DIV/0!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>
        <v>569.76199999999994</v>
      </c>
      <c r="D205" s="19"/>
      <c r="E205" s="19"/>
      <c r="F205" s="45">
        <f t="shared" si="66"/>
        <v>0</v>
      </c>
      <c r="G205" s="31"/>
      <c r="H205" s="45" t="e">
        <f t="shared" si="67"/>
        <v>#DIV/0!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8"/>
        <v>#DIV/0!</v>
      </c>
      <c r="V205" s="19">
        <v>2</v>
      </c>
      <c r="W205" s="18" t="e">
        <f t="shared" si="69"/>
        <v>#DIV/0!</v>
      </c>
      <c r="X205" s="19">
        <v>2</v>
      </c>
      <c r="Y205" s="18" t="e">
        <f t="shared" si="70"/>
        <v>#DIV/0!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>
        <v>47.904000000000003</v>
      </c>
      <c r="D206" s="19"/>
      <c r="E206" s="19"/>
      <c r="F206" s="45">
        <f t="shared" si="66"/>
        <v>0</v>
      </c>
      <c r="G206" s="31"/>
      <c r="H206" s="45" t="e">
        <f t="shared" si="67"/>
        <v>#DIV/0!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8"/>
        <v>#DIV/0!</v>
      </c>
      <c r="V206" s="19">
        <v>4</v>
      </c>
      <c r="W206" s="18" t="e">
        <f t="shared" si="69"/>
        <v>#DIV/0!</v>
      </c>
      <c r="X206" s="19">
        <v>4</v>
      </c>
      <c r="Y206" s="18" t="e">
        <f t="shared" si="70"/>
        <v>#DIV/0!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>
        <v>1621.2169999999999</v>
      </c>
      <c r="D207" s="19"/>
      <c r="E207" s="19"/>
      <c r="F207" s="45">
        <f t="shared" si="66"/>
        <v>0</v>
      </c>
      <c r="G207" s="31"/>
      <c r="H207" s="45" t="e">
        <f t="shared" si="67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8"/>
        <v>#DIV/0!</v>
      </c>
      <c r="V207" s="19">
        <v>2</v>
      </c>
      <c r="W207" s="18" t="e">
        <f t="shared" si="69"/>
        <v>#DIV/0!</v>
      </c>
      <c r="X207" s="19">
        <v>2</v>
      </c>
      <c r="Y207" s="18" t="e">
        <f t="shared" si="70"/>
        <v>#DIV/0!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>
        <v>78.575999999999993</v>
      </c>
      <c r="D208" s="19"/>
      <c r="E208" s="19"/>
      <c r="F208" s="45">
        <f t="shared" si="66"/>
        <v>0</v>
      </c>
      <c r="G208" s="31"/>
      <c r="H208" s="45" t="e">
        <f t="shared" si="67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8"/>
        <v>#DIV/0!</v>
      </c>
      <c r="V208" s="19">
        <v>36</v>
      </c>
      <c r="W208" s="18" t="e">
        <f t="shared" si="69"/>
        <v>#DIV/0!</v>
      </c>
      <c r="X208" s="19">
        <v>36</v>
      </c>
      <c r="Y208" s="18" t="e">
        <f t="shared" si="70"/>
        <v>#DIV/0!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>
        <v>12.665000000000001</v>
      </c>
      <c r="D209" s="19"/>
      <c r="E209" s="19"/>
      <c r="F209" s="45">
        <f t="shared" si="66"/>
        <v>0</v>
      </c>
      <c r="G209" s="31"/>
      <c r="H209" s="45" t="e">
        <f t="shared" si="67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8"/>
        <v>#DIV/0!</v>
      </c>
      <c r="V209" s="19">
        <v>2</v>
      </c>
      <c r="W209" s="18" t="e">
        <f t="shared" si="69"/>
        <v>#DIV/0!</v>
      </c>
      <c r="X209" s="19">
        <v>2</v>
      </c>
      <c r="Y209" s="18" t="e">
        <f t="shared" si="70"/>
        <v>#DIV/0!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4642.8559999999998</v>
      </c>
      <c r="D210" s="29">
        <f t="shared" ref="D210:E210" si="71">D195+D196+D197+D198+D199+D200+D201+D202+D203+D204+D205+D206+D207+D208+D209</f>
        <v>0</v>
      </c>
      <c r="E210" s="29">
        <f t="shared" si="71"/>
        <v>0</v>
      </c>
      <c r="F210" s="46">
        <f t="shared" si="57"/>
        <v>0</v>
      </c>
      <c r="G210" s="29">
        <f>G195+G196+G197+G198+G199+G200+G201+G202+G203+G204+G205+G206+G207+G208+G209</f>
        <v>0</v>
      </c>
      <c r="H210" s="46" t="e">
        <f t="shared" si="23"/>
        <v>#DIV/0!</v>
      </c>
      <c r="I210" s="29">
        <f t="shared" ref="I210:T210" si="72">I195+I196+I197+I198+I199+I200+I201+I202+I203+I204+I205+I206+I207+I208+I209</f>
        <v>0</v>
      </c>
      <c r="J210" s="29">
        <f t="shared" si="72"/>
        <v>0</v>
      </c>
      <c r="K210" s="29">
        <f t="shared" si="72"/>
        <v>0</v>
      </c>
      <c r="L210" s="29">
        <f t="shared" si="72"/>
        <v>0</v>
      </c>
      <c r="M210" s="29">
        <f t="shared" si="72"/>
        <v>0</v>
      </c>
      <c r="N210" s="29">
        <f t="shared" si="72"/>
        <v>0</v>
      </c>
      <c r="O210" s="29">
        <f t="shared" si="72"/>
        <v>0</v>
      </c>
      <c r="P210" s="29">
        <f t="shared" si="72"/>
        <v>0</v>
      </c>
      <c r="Q210" s="29">
        <f t="shared" si="72"/>
        <v>0</v>
      </c>
      <c r="R210" s="29">
        <f t="shared" si="72"/>
        <v>0</v>
      </c>
      <c r="S210" s="29">
        <f t="shared" si="72"/>
        <v>0</v>
      </c>
      <c r="T210" s="29">
        <f t="shared" si="72"/>
        <v>0</v>
      </c>
      <c r="U210" s="29" t="e">
        <f>SUM(U195:U209)</f>
        <v>#DIV/0!</v>
      </c>
      <c r="V210" s="29">
        <f>V195+V196+V197+V198+V199+V200+V201+V202+V203+V204+V205+V206+V207+V208+V209</f>
        <v>87</v>
      </c>
      <c r="W210" s="88" t="e">
        <f>V210/E210*100</f>
        <v>#DIV/0!</v>
      </c>
      <c r="X210" s="29">
        <f>X195+X196+X197+X198+X199+X200+X201+X202+X203+X204+X205+X206+X207+X208+X209</f>
        <v>87</v>
      </c>
      <c r="Y210" s="88" t="e">
        <f t="shared" si="70"/>
        <v>#DIV/0!</v>
      </c>
      <c r="Z210" s="29">
        <f t="shared" ref="Z210:AE210" si="73">Z195+Z196+Z197+Z198+Z199+Z200+Z201+Z202+Z203+Z204+Z205+Z206+Z207+Z208+Z209</f>
        <v>0</v>
      </c>
      <c r="AA210" s="29">
        <f t="shared" si="73"/>
        <v>0</v>
      </c>
      <c r="AB210" s="29">
        <f t="shared" si="73"/>
        <v>0</v>
      </c>
      <c r="AC210" s="29">
        <f t="shared" si="73"/>
        <v>0</v>
      </c>
      <c r="AD210" s="29">
        <f t="shared" si="73"/>
        <v>0</v>
      </c>
      <c r="AE210" s="29">
        <f t="shared" si="7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>
        <v>31.5</v>
      </c>
      <c r="D212" s="19"/>
      <c r="E212" s="19"/>
      <c r="F212" s="45">
        <f t="shared" si="57"/>
        <v>0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4">O212/G212*100</f>
        <v>#DIV/0!</v>
      </c>
      <c r="V212" s="19">
        <v>1</v>
      </c>
      <c r="W212" s="18" t="e">
        <f t="shared" ref="W212:W240" si="75">V212/E212*100</f>
        <v>#DIV/0!</v>
      </c>
      <c r="X212" s="19">
        <v>1</v>
      </c>
      <c r="Y212" s="18" t="e">
        <f t="shared" ref="Y212:Y241" si="76">X212/E212*100</f>
        <v>#DIV/0!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>
        <v>47.900000000000006</v>
      </c>
      <c r="D213" s="19"/>
      <c r="E213" s="19"/>
      <c r="F213" s="45">
        <f t="shared" si="57"/>
        <v>0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4"/>
        <v>#DIV/0!</v>
      </c>
      <c r="V213" s="19">
        <v>1</v>
      </c>
      <c r="W213" s="18" t="e">
        <f t="shared" si="75"/>
        <v>#DIV/0!</v>
      </c>
      <c r="X213" s="19">
        <v>1</v>
      </c>
      <c r="Y213" s="18" t="e">
        <f t="shared" si="76"/>
        <v>#DIV/0!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>
        <v>48.2</v>
      </c>
      <c r="D214" s="19"/>
      <c r="E214" s="19"/>
      <c r="F214" s="45">
        <f t="shared" si="57"/>
        <v>0</v>
      </c>
      <c r="G214" s="31"/>
      <c r="H214" s="45" t="e">
        <f t="shared" si="23"/>
        <v>#DIV/0!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4"/>
        <v>#DIV/0!</v>
      </c>
      <c r="V214" s="19"/>
      <c r="W214" s="18" t="e">
        <f t="shared" si="75"/>
        <v>#DIV/0!</v>
      </c>
      <c r="X214" s="19"/>
      <c r="Y214" s="18" t="e">
        <f t="shared" si="76"/>
        <v>#DIV/0!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>
        <v>27.9</v>
      </c>
      <c r="D215" s="19"/>
      <c r="E215" s="19"/>
      <c r="F215" s="45">
        <f t="shared" si="57"/>
        <v>0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4"/>
        <v>#DIV/0!</v>
      </c>
      <c r="V215" s="19">
        <v>1</v>
      </c>
      <c r="W215" s="18" t="e">
        <f t="shared" si="75"/>
        <v>#DIV/0!</v>
      </c>
      <c r="X215" s="19">
        <v>1</v>
      </c>
      <c r="Y215" s="18" t="e">
        <f t="shared" si="76"/>
        <v>#DIV/0!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>
        <v>36</v>
      </c>
      <c r="D216" s="19"/>
      <c r="E216" s="19"/>
      <c r="F216" s="45">
        <f t="shared" si="57"/>
        <v>0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4"/>
        <v>#DIV/0!</v>
      </c>
      <c r="V216" s="19">
        <v>1</v>
      </c>
      <c r="W216" s="18" t="e">
        <f t="shared" si="75"/>
        <v>#DIV/0!</v>
      </c>
      <c r="X216" s="19">
        <v>1</v>
      </c>
      <c r="Y216" s="18" t="e">
        <f t="shared" si="76"/>
        <v>#DIV/0!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185</v>
      </c>
      <c r="C217" s="19">
        <v>43.4</v>
      </c>
      <c r="D217" s="19"/>
      <c r="E217" s="19"/>
      <c r="F217" s="45">
        <f t="shared" si="57"/>
        <v>0</v>
      </c>
      <c r="G217" s="31"/>
      <c r="H217" s="45" t="e">
        <f t="shared" si="23"/>
        <v>#DIV/0!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4"/>
        <v>#DIV/0!</v>
      </c>
      <c r="V217" s="19">
        <v>1</v>
      </c>
      <c r="W217" s="18" t="e">
        <f t="shared" si="75"/>
        <v>#DIV/0!</v>
      </c>
      <c r="X217" s="19">
        <v>1</v>
      </c>
      <c r="Y217" s="18" t="e">
        <f t="shared" si="76"/>
        <v>#DIV/0!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>
        <v>97</v>
      </c>
      <c r="D218" s="19"/>
      <c r="E218" s="19"/>
      <c r="F218" s="45">
        <f t="shared" si="57"/>
        <v>0</v>
      </c>
      <c r="G218" s="31"/>
      <c r="H218" s="45" t="e">
        <f t="shared" ref="H218:H292" si="77">G218/D218*100</f>
        <v>#DIV/0!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4"/>
        <v>#DIV/0!</v>
      </c>
      <c r="V218" s="19">
        <v>2</v>
      </c>
      <c r="W218" s="18" t="e">
        <f t="shared" si="75"/>
        <v>#DIV/0!</v>
      </c>
      <c r="X218" s="19">
        <v>2</v>
      </c>
      <c r="Y218" s="18" t="e">
        <f t="shared" si="76"/>
        <v>#DIV/0!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>
        <v>68.643000000000001</v>
      </c>
      <c r="D219" s="19"/>
      <c r="E219" s="19"/>
      <c r="F219" s="45">
        <f t="shared" si="57"/>
        <v>0</v>
      </c>
      <c r="G219" s="31"/>
      <c r="H219" s="45" t="e">
        <f t="shared" si="77"/>
        <v>#DIV/0!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4"/>
        <v>#DIV/0!</v>
      </c>
      <c r="V219" s="19">
        <v>2</v>
      </c>
      <c r="W219" s="18" t="e">
        <f t="shared" si="75"/>
        <v>#DIV/0!</v>
      </c>
      <c r="X219" s="19">
        <v>2</v>
      </c>
      <c r="Y219" s="18" t="e">
        <f t="shared" si="76"/>
        <v>#DIV/0!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>
        <v>53.9</v>
      </c>
      <c r="D220" s="19"/>
      <c r="E220" s="19"/>
      <c r="F220" s="45">
        <f t="shared" si="57"/>
        <v>0</v>
      </c>
      <c r="G220" s="31"/>
      <c r="H220" s="45" t="e">
        <f t="shared" si="77"/>
        <v>#DIV/0!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4"/>
        <v>#DIV/0!</v>
      </c>
      <c r="V220" s="19"/>
      <c r="W220" s="18" t="e">
        <f t="shared" si="75"/>
        <v>#DIV/0!</v>
      </c>
      <c r="X220" s="19"/>
      <c r="Y220" s="18" t="e">
        <f t="shared" si="76"/>
        <v>#DIV/0!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>
        <v>78.5</v>
      </c>
      <c r="D221" s="19"/>
      <c r="E221" s="19"/>
      <c r="F221" s="45">
        <f t="shared" si="57"/>
        <v>0</v>
      </c>
      <c r="G221" s="31"/>
      <c r="H221" s="45" t="e">
        <f t="shared" si="77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4"/>
        <v>#DIV/0!</v>
      </c>
      <c r="V221" s="19">
        <v>1</v>
      </c>
      <c r="W221" s="18" t="e">
        <f t="shared" si="75"/>
        <v>#DIV/0!</v>
      </c>
      <c r="X221" s="19">
        <v>1</v>
      </c>
      <c r="Y221" s="18" t="e">
        <f t="shared" si="76"/>
        <v>#DIV/0!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402</v>
      </c>
      <c r="C222" s="19">
        <v>70.3</v>
      </c>
      <c r="D222" s="19"/>
      <c r="E222" s="19"/>
      <c r="F222" s="45">
        <f t="shared" si="57"/>
        <v>0</v>
      </c>
      <c r="G222" s="31"/>
      <c r="H222" s="45" t="e">
        <f t="shared" si="77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4"/>
        <v>#DIV/0!</v>
      </c>
      <c r="V222" s="19"/>
      <c r="W222" s="18" t="e">
        <f t="shared" si="75"/>
        <v>#DIV/0!</v>
      </c>
      <c r="X222" s="19"/>
      <c r="Y222" s="18" t="e">
        <f t="shared" si="76"/>
        <v>#DIV/0!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>
        <v>37.5</v>
      </c>
      <c r="D223" s="19"/>
      <c r="E223" s="19"/>
      <c r="F223" s="45">
        <f t="shared" si="57"/>
        <v>0</v>
      </c>
      <c r="G223" s="31"/>
      <c r="H223" s="45" t="e">
        <f t="shared" si="77"/>
        <v>#DIV/0!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4"/>
        <v>#DIV/0!</v>
      </c>
      <c r="V223" s="19">
        <v>1</v>
      </c>
      <c r="W223" s="18" t="e">
        <f t="shared" si="75"/>
        <v>#DIV/0!</v>
      </c>
      <c r="X223" s="19">
        <v>1</v>
      </c>
      <c r="Y223" s="18" t="e">
        <f t="shared" si="76"/>
        <v>#DIV/0!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>
        <v>29.3</v>
      </c>
      <c r="D224" s="19"/>
      <c r="E224" s="19"/>
      <c r="F224" s="45">
        <f t="shared" si="57"/>
        <v>0</v>
      </c>
      <c r="G224" s="31"/>
      <c r="H224" s="45" t="e">
        <f t="shared" si="77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4"/>
        <v>#DIV/0!</v>
      </c>
      <c r="V224" s="19">
        <v>1</v>
      </c>
      <c r="W224" s="18" t="e">
        <f t="shared" si="75"/>
        <v>#DIV/0!</v>
      </c>
      <c r="X224" s="19">
        <v>1</v>
      </c>
      <c r="Y224" s="18" t="e">
        <f t="shared" si="76"/>
        <v>#DIV/0!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>
        <v>35.199999999999996</v>
      </c>
      <c r="D225" s="19"/>
      <c r="E225" s="19"/>
      <c r="F225" s="45">
        <f t="shared" si="57"/>
        <v>0</v>
      </c>
      <c r="G225" s="31"/>
      <c r="H225" s="45" t="e">
        <f t="shared" si="77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4"/>
        <v>#DIV/0!</v>
      </c>
      <c r="V225" s="19"/>
      <c r="W225" s="18" t="e">
        <f t="shared" si="75"/>
        <v>#DIV/0!</v>
      </c>
      <c r="X225" s="19"/>
      <c r="Y225" s="18" t="e">
        <f t="shared" si="76"/>
        <v>#DIV/0!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>
        <v>35</v>
      </c>
      <c r="D226" s="19"/>
      <c r="E226" s="19"/>
      <c r="F226" s="45">
        <f t="shared" si="57"/>
        <v>0</v>
      </c>
      <c r="G226" s="31"/>
      <c r="H226" s="45" t="e">
        <f t="shared" si="77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4"/>
        <v>#DIV/0!</v>
      </c>
      <c r="V226" s="19"/>
      <c r="W226" s="18" t="e">
        <f t="shared" si="75"/>
        <v>#DIV/0!</v>
      </c>
      <c r="X226" s="19"/>
      <c r="Y226" s="18" t="e">
        <f t="shared" si="76"/>
        <v>#DIV/0!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>
        <v>123.5</v>
      </c>
      <c r="D227" s="19"/>
      <c r="E227" s="19"/>
      <c r="F227" s="45">
        <f t="shared" si="57"/>
        <v>0</v>
      </c>
      <c r="G227" s="31"/>
      <c r="H227" s="45" t="e">
        <f t="shared" si="77"/>
        <v>#DIV/0!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4"/>
        <v>#DIV/0!</v>
      </c>
      <c r="V227" s="19">
        <v>3</v>
      </c>
      <c r="W227" s="18" t="e">
        <f t="shared" si="75"/>
        <v>#DIV/0!</v>
      </c>
      <c r="X227" s="19">
        <v>3</v>
      </c>
      <c r="Y227" s="18" t="e">
        <f t="shared" si="76"/>
        <v>#DIV/0!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>
        <v>234.29299999999998</v>
      </c>
      <c r="D228" s="19"/>
      <c r="E228" s="19"/>
      <c r="F228" s="45">
        <f t="shared" si="57"/>
        <v>0</v>
      </c>
      <c r="G228" s="31"/>
      <c r="H228" s="45" t="e">
        <f t="shared" si="77"/>
        <v>#DIV/0!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4"/>
        <v>#DIV/0!</v>
      </c>
      <c r="V228" s="19">
        <v>2</v>
      </c>
      <c r="W228" s="18" t="e">
        <f t="shared" si="75"/>
        <v>#DIV/0!</v>
      </c>
      <c r="X228" s="19">
        <v>2</v>
      </c>
      <c r="Y228" s="18" t="e">
        <f t="shared" si="76"/>
        <v>#DIV/0!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>
        <v>176.79999999999998</v>
      </c>
      <c r="D229" s="19"/>
      <c r="E229" s="19"/>
      <c r="F229" s="45">
        <f t="shared" si="57"/>
        <v>0</v>
      </c>
      <c r="G229" s="31"/>
      <c r="H229" s="45" t="e">
        <f t="shared" si="77"/>
        <v>#DIV/0!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4"/>
        <v>#DIV/0!</v>
      </c>
      <c r="V229" s="19">
        <v>6</v>
      </c>
      <c r="W229" s="18" t="e">
        <f t="shared" si="75"/>
        <v>#DIV/0!</v>
      </c>
      <c r="X229" s="19">
        <v>6</v>
      </c>
      <c r="Y229" s="18" t="e">
        <f t="shared" si="76"/>
        <v>#DIV/0!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>
        <v>470.1</v>
      </c>
      <c r="D230" s="19"/>
      <c r="E230" s="19"/>
      <c r="F230" s="45">
        <f t="shared" si="57"/>
        <v>0</v>
      </c>
      <c r="G230" s="31"/>
      <c r="H230" s="45" t="e">
        <f t="shared" si="77"/>
        <v>#DIV/0!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4"/>
        <v>#DIV/0!</v>
      </c>
      <c r="V230" s="19">
        <v>5</v>
      </c>
      <c r="W230" s="18" t="e">
        <f t="shared" si="75"/>
        <v>#DIV/0!</v>
      </c>
      <c r="X230" s="19">
        <v>5</v>
      </c>
      <c r="Y230" s="18" t="e">
        <f t="shared" si="76"/>
        <v>#DIV/0!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>
        <v>327.5</v>
      </c>
      <c r="D231" s="19"/>
      <c r="E231" s="19"/>
      <c r="F231" s="45">
        <f t="shared" si="57"/>
        <v>0</v>
      </c>
      <c r="G231" s="31"/>
      <c r="H231" s="45" t="e">
        <f t="shared" si="77"/>
        <v>#DIV/0!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4"/>
        <v>#DIV/0!</v>
      </c>
      <c r="V231" s="19">
        <v>3</v>
      </c>
      <c r="W231" s="18" t="e">
        <f t="shared" si="75"/>
        <v>#DIV/0!</v>
      </c>
      <c r="X231" s="19">
        <v>3</v>
      </c>
      <c r="Y231" s="18" t="e">
        <f t="shared" si="76"/>
        <v>#DIV/0!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>
        <v>1369.35</v>
      </c>
      <c r="D232" s="19"/>
      <c r="E232" s="19"/>
      <c r="F232" s="45">
        <f t="shared" si="57"/>
        <v>0</v>
      </c>
      <c r="G232" s="31"/>
      <c r="H232" s="45" t="e">
        <f t="shared" si="77"/>
        <v>#DIV/0!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4"/>
        <v>#DIV/0!</v>
      </c>
      <c r="V232" s="19">
        <v>3</v>
      </c>
      <c r="W232" s="18" t="e">
        <f t="shared" si="75"/>
        <v>#DIV/0!</v>
      </c>
      <c r="X232" s="19">
        <v>3</v>
      </c>
      <c r="Y232" s="18" t="e">
        <f t="shared" si="76"/>
        <v>#DIV/0!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>
        <v>106.95699999999999</v>
      </c>
      <c r="D233" s="19"/>
      <c r="E233" s="19"/>
      <c r="F233" s="45">
        <f t="shared" ref="F233:F241" si="78">E233/C233</f>
        <v>0</v>
      </c>
      <c r="G233" s="31"/>
      <c r="H233" s="45" t="e">
        <f t="shared" si="77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4"/>
        <v>#DIV/0!</v>
      </c>
      <c r="V233" s="19"/>
      <c r="W233" s="18" t="e">
        <f t="shared" si="75"/>
        <v>#DIV/0!</v>
      </c>
      <c r="X233" s="19"/>
      <c r="Y233" s="18" t="e">
        <f t="shared" si="76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>
        <v>58.5</v>
      </c>
      <c r="D234" s="19"/>
      <c r="E234" s="19"/>
      <c r="F234" s="45">
        <f t="shared" si="78"/>
        <v>0</v>
      </c>
      <c r="G234" s="31"/>
      <c r="H234" s="45" t="e">
        <f t="shared" si="77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4"/>
        <v>#DIV/0!</v>
      </c>
      <c r="V234" s="19"/>
      <c r="W234" s="18" t="e">
        <f t="shared" si="75"/>
        <v>#DIV/0!</v>
      </c>
      <c r="X234" s="19"/>
      <c r="Y234" s="18" t="e">
        <f t="shared" si="76"/>
        <v>#DIV/0!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>
        <v>50.680999999999997</v>
      </c>
      <c r="D235" s="19"/>
      <c r="E235" s="19"/>
      <c r="F235" s="45">
        <f t="shared" si="78"/>
        <v>0</v>
      </c>
      <c r="G235" s="31"/>
      <c r="H235" s="45" t="e">
        <f t="shared" si="77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4"/>
        <v>#DIV/0!</v>
      </c>
      <c r="V235" s="19">
        <v>3</v>
      </c>
      <c r="W235" s="18" t="e">
        <f t="shared" si="75"/>
        <v>#DIV/0!</v>
      </c>
      <c r="X235" s="19">
        <v>3</v>
      </c>
      <c r="Y235" s="18" t="e">
        <f t="shared" si="76"/>
        <v>#DIV/0!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>
        <v>72.626999999999995</v>
      </c>
      <c r="D236" s="19"/>
      <c r="E236" s="19"/>
      <c r="F236" s="45">
        <f t="shared" si="78"/>
        <v>0</v>
      </c>
      <c r="G236" s="31"/>
      <c r="H236" s="45" t="e">
        <f t="shared" si="77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4"/>
        <v>#DIV/0!</v>
      </c>
      <c r="V236" s="19">
        <v>3</v>
      </c>
      <c r="W236" s="18" t="e">
        <f t="shared" si="75"/>
        <v>#DIV/0!</v>
      </c>
      <c r="X236" s="19">
        <v>3</v>
      </c>
      <c r="Y236" s="18" t="e">
        <f t="shared" si="76"/>
        <v>#DIV/0!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>
        <v>37.655999999999999</v>
      </c>
      <c r="D237" s="19"/>
      <c r="E237" s="19"/>
      <c r="F237" s="45">
        <f t="shared" si="78"/>
        <v>0</v>
      </c>
      <c r="G237" s="31"/>
      <c r="H237" s="45" t="e">
        <f t="shared" si="77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4"/>
        <v>#DIV/0!</v>
      </c>
      <c r="V237" s="19">
        <v>2</v>
      </c>
      <c r="W237" s="18" t="e">
        <f t="shared" si="75"/>
        <v>#DIV/0!</v>
      </c>
      <c r="X237" s="19">
        <v>2</v>
      </c>
      <c r="Y237" s="18" t="e">
        <f t="shared" si="76"/>
        <v>#DIV/0!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>
        <v>544.63599999999997</v>
      </c>
      <c r="D238" s="19"/>
      <c r="E238" s="19"/>
      <c r="F238" s="45">
        <f t="shared" si="78"/>
        <v>0</v>
      </c>
      <c r="G238" s="31"/>
      <c r="H238" s="45" t="e">
        <f t="shared" si="77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4"/>
        <v>#DIV/0!</v>
      </c>
      <c r="V238" s="19">
        <v>10</v>
      </c>
      <c r="W238" s="18" t="e">
        <f t="shared" si="75"/>
        <v>#DIV/0!</v>
      </c>
      <c r="X238" s="19">
        <v>10</v>
      </c>
      <c r="Y238" s="18" t="e">
        <f t="shared" si="76"/>
        <v>#DIV/0!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>
        <v>205.36799999999999</v>
      </c>
      <c r="D239" s="19"/>
      <c r="E239" s="19"/>
      <c r="F239" s="45">
        <f t="shared" si="78"/>
        <v>0</v>
      </c>
      <c r="G239" s="31"/>
      <c r="H239" s="45" t="e">
        <f t="shared" si="77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4"/>
        <v>#DIV/0!</v>
      </c>
      <c r="V239" s="19">
        <v>5</v>
      </c>
      <c r="W239" s="18" t="e">
        <f t="shared" si="75"/>
        <v>#DIV/0!</v>
      </c>
      <c r="X239" s="19">
        <v>5</v>
      </c>
      <c r="Y239" s="18" t="e">
        <f t="shared" si="76"/>
        <v>#DIV/0!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>
        <v>37.494</v>
      </c>
      <c r="D240" s="19"/>
      <c r="E240" s="19"/>
      <c r="F240" s="45">
        <f t="shared" si="78"/>
        <v>0</v>
      </c>
      <c r="G240" s="31"/>
      <c r="H240" s="45" t="e">
        <f t="shared" si="77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4"/>
        <v>#DIV/0!</v>
      </c>
      <c r="V240" s="19">
        <v>3</v>
      </c>
      <c r="W240" s="18" t="e">
        <f t="shared" si="75"/>
        <v>#DIV/0!</v>
      </c>
      <c r="X240" s="19">
        <v>3</v>
      </c>
      <c r="Y240" s="18" t="e">
        <f t="shared" si="76"/>
        <v>#DIV/0!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4555.704999999999</v>
      </c>
      <c r="D241" s="29">
        <f t="shared" ref="D241:E241" si="79">D212+D213+D214+D215+D216+D217+D218+D219+D220+D221+D222+D223+D224+D225+D226+D227+D228+D229+D230+D231+D232+D233+D234+D235+D236+D237+D238+D239+D240</f>
        <v>0</v>
      </c>
      <c r="E241" s="29">
        <f t="shared" si="79"/>
        <v>0</v>
      </c>
      <c r="F241" s="46">
        <f t="shared" si="78"/>
        <v>0</v>
      </c>
      <c r="G241" s="29">
        <f>G212+G213+G214+G215+G216+G217+G218+G219+G220+G221+G222+G223+G224+G225+G226+G227+G228+G229+G230+G231+G232+G233+G234+G235+G236+G237+G238+G239+G240</f>
        <v>0</v>
      </c>
      <c r="H241" s="46" t="e">
        <f t="shared" si="77"/>
        <v>#DIV/0!</v>
      </c>
      <c r="I241" s="29">
        <f t="shared" ref="I241:T241" si="80">I212+I213+I214+I215+I216+I217+I218+I219+I220+I221+I222+I223+I224+I225+I226+I227+I228+I229+I230+I231+I232+I233+I234+I235+I236+I237+I238+I239+I240</f>
        <v>0</v>
      </c>
      <c r="J241" s="29">
        <f t="shared" si="80"/>
        <v>0</v>
      </c>
      <c r="K241" s="29">
        <f t="shared" si="80"/>
        <v>0</v>
      </c>
      <c r="L241" s="29">
        <f t="shared" si="80"/>
        <v>0</v>
      </c>
      <c r="M241" s="29">
        <f t="shared" si="80"/>
        <v>0</v>
      </c>
      <c r="N241" s="29">
        <f t="shared" si="80"/>
        <v>0</v>
      </c>
      <c r="O241" s="29">
        <f t="shared" si="80"/>
        <v>0</v>
      </c>
      <c r="P241" s="29">
        <f t="shared" si="80"/>
        <v>0</v>
      </c>
      <c r="Q241" s="29">
        <f t="shared" si="80"/>
        <v>0</v>
      </c>
      <c r="R241" s="29">
        <f t="shared" si="80"/>
        <v>0</v>
      </c>
      <c r="S241" s="29">
        <f t="shared" si="80"/>
        <v>0</v>
      </c>
      <c r="T241" s="29">
        <f t="shared" si="80"/>
        <v>0</v>
      </c>
      <c r="U241" s="47" t="e">
        <f t="shared" si="74"/>
        <v>#DIV/0!</v>
      </c>
      <c r="V241" s="29">
        <f>V212+V213+V214+V215+V216+V217+V218+V219+V220+V221+V222+V223+V224+V225+V226+V227+V228+V229+V230+V231+V232+V233+V234+V235+V236+V237+V238+V239+V240</f>
        <v>60</v>
      </c>
      <c r="W241" s="88" t="e">
        <f>V241/E241*100</f>
        <v>#DIV/0!</v>
      </c>
      <c r="X241" s="29">
        <f>X212+X213+X214+X215+X216+X217+X218+X219+X220+X221+X222+X223+X224+X225+X226+X227+X228+X229+X230+X231+X232+X233+X234+X235+X236+X237+X238+X239+X240</f>
        <v>60</v>
      </c>
      <c r="Y241" s="88" t="e">
        <f t="shared" si="76"/>
        <v>#DIV/0!</v>
      </c>
      <c r="Z241" s="29">
        <f t="shared" ref="Z241:AE241" si="81">Z212+Z213+Z214+Z215+Z216+Z217+Z218+Z219+Z220+Z221+Z222+Z223+Z224+Z225+Z226+Z227+Z228+Z229+Z230+Z231+Z232+Z233+Z234+Z235+Z236+Z237+Z238+Z239+Z240</f>
        <v>0</v>
      </c>
      <c r="AA241" s="29">
        <f t="shared" si="81"/>
        <v>0</v>
      </c>
      <c r="AB241" s="29">
        <f t="shared" si="81"/>
        <v>0</v>
      </c>
      <c r="AC241" s="29">
        <f t="shared" si="81"/>
        <v>0</v>
      </c>
      <c r="AD241" s="29">
        <f t="shared" si="81"/>
        <v>0</v>
      </c>
      <c r="AE241" s="29">
        <f t="shared" si="81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>
        <v>97.6</v>
      </c>
      <c r="D243" s="19"/>
      <c r="E243" s="19"/>
      <c r="F243" s="45">
        <f t="shared" ref="F243:F292" si="82">E243/C243</f>
        <v>0</v>
      </c>
      <c r="G243" s="31"/>
      <c r="H243" s="45" t="e">
        <f t="shared" ref="H243:H291" si="83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4">O243/G243*100</f>
        <v>#DIV/0!</v>
      </c>
      <c r="V243" s="19">
        <v>2</v>
      </c>
      <c r="W243" s="18" t="e">
        <f t="shared" ref="W243:W291" si="85">V243/E243*100</f>
        <v>#DIV/0!</v>
      </c>
      <c r="X243" s="19">
        <v>2</v>
      </c>
      <c r="Y243" s="18" t="e">
        <f t="shared" ref="Y243:Y292" si="86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>
        <v>442.5</v>
      </c>
      <c r="D244" s="19"/>
      <c r="E244" s="19"/>
      <c r="F244" s="45">
        <f t="shared" si="82"/>
        <v>0</v>
      </c>
      <c r="G244" s="31"/>
      <c r="H244" s="45" t="e">
        <f t="shared" si="83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4"/>
        <v>#DIV/0!</v>
      </c>
      <c r="V244" s="19"/>
      <c r="W244" s="18" t="e">
        <f t="shared" si="85"/>
        <v>#DIV/0!</v>
      </c>
      <c r="X244" s="19"/>
      <c r="Y244" s="18" t="e">
        <f t="shared" si="86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>
        <v>25.3</v>
      </c>
      <c r="D245" s="19"/>
      <c r="E245" s="19"/>
      <c r="F245" s="45">
        <f t="shared" si="82"/>
        <v>0</v>
      </c>
      <c r="G245" s="31"/>
      <c r="H245" s="45" t="e">
        <f t="shared" si="83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4"/>
        <v>#DIV/0!</v>
      </c>
      <c r="V245" s="19"/>
      <c r="W245" s="18" t="e">
        <f t="shared" si="85"/>
        <v>#DIV/0!</v>
      </c>
      <c r="X245" s="19"/>
      <c r="Y245" s="18" t="e">
        <f t="shared" si="86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>
        <v>133.1</v>
      </c>
      <c r="D246" s="19"/>
      <c r="E246" s="19"/>
      <c r="F246" s="45">
        <f t="shared" si="82"/>
        <v>0</v>
      </c>
      <c r="G246" s="31"/>
      <c r="H246" s="45" t="e">
        <f t="shared" si="83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4"/>
        <v>#DIV/0!</v>
      </c>
      <c r="V246" s="19"/>
      <c r="W246" s="18" t="e">
        <f t="shared" si="85"/>
        <v>#DIV/0!</v>
      </c>
      <c r="X246" s="19"/>
      <c r="Y246" s="18" t="e">
        <f t="shared" si="86"/>
        <v>#DIV/0!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>
        <v>202</v>
      </c>
      <c r="D247" s="19"/>
      <c r="E247" s="19"/>
      <c r="F247" s="45">
        <f t="shared" si="82"/>
        <v>0</v>
      </c>
      <c r="G247" s="31"/>
      <c r="H247" s="45" t="e">
        <f t="shared" si="83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4"/>
        <v>#DIV/0!</v>
      </c>
      <c r="V247" s="19">
        <v>2</v>
      </c>
      <c r="W247" s="18" t="e">
        <f t="shared" si="85"/>
        <v>#DIV/0!</v>
      </c>
      <c r="X247" s="19">
        <v>2</v>
      </c>
      <c r="Y247" s="18" t="e">
        <f t="shared" si="86"/>
        <v>#DIV/0!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>
        <v>838.2</v>
      </c>
      <c r="D248" s="19"/>
      <c r="E248" s="19"/>
      <c r="F248" s="45">
        <f t="shared" si="82"/>
        <v>0</v>
      </c>
      <c r="G248" s="31"/>
      <c r="H248" s="45" t="e">
        <f t="shared" si="83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4"/>
        <v>#DIV/0!</v>
      </c>
      <c r="V248" s="19">
        <v>6</v>
      </c>
      <c r="W248" s="18" t="e">
        <f t="shared" si="85"/>
        <v>#DIV/0!</v>
      </c>
      <c r="X248" s="19">
        <v>6</v>
      </c>
      <c r="Y248" s="18" t="e">
        <f t="shared" si="86"/>
        <v>#DIV/0!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>
        <v>99</v>
      </c>
      <c r="D249" s="19"/>
      <c r="E249" s="19"/>
      <c r="F249" s="45">
        <f t="shared" si="82"/>
        <v>0</v>
      </c>
      <c r="G249" s="31"/>
      <c r="H249" s="45" t="e">
        <f t="shared" si="83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4"/>
        <v>#DIV/0!</v>
      </c>
      <c r="V249" s="19"/>
      <c r="W249" s="18" t="e">
        <f t="shared" si="85"/>
        <v>#DIV/0!</v>
      </c>
      <c r="X249" s="19"/>
      <c r="Y249" s="18" t="e">
        <f t="shared" si="86"/>
        <v>#DIV/0!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>
        <v>20.540000000000003</v>
      </c>
      <c r="D250" s="19"/>
      <c r="E250" s="19"/>
      <c r="F250" s="45">
        <f t="shared" si="82"/>
        <v>0</v>
      </c>
      <c r="G250" s="31"/>
      <c r="H250" s="45" t="e">
        <f t="shared" si="83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4"/>
        <v>#DIV/0!</v>
      </c>
      <c r="V250" s="19"/>
      <c r="W250" s="18" t="e">
        <f t="shared" si="85"/>
        <v>#DIV/0!</v>
      </c>
      <c r="X250" s="19"/>
      <c r="Y250" s="18" t="e">
        <f t="shared" si="86"/>
        <v>#DIV/0!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>
        <v>325.90000000000003</v>
      </c>
      <c r="D251" s="19"/>
      <c r="E251" s="19"/>
      <c r="F251" s="45">
        <f t="shared" si="82"/>
        <v>0</v>
      </c>
      <c r="G251" s="31"/>
      <c r="H251" s="45" t="e">
        <f t="shared" si="83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4"/>
        <v>#DIV/0!</v>
      </c>
      <c r="V251" s="19"/>
      <c r="W251" s="18" t="e">
        <f t="shared" si="85"/>
        <v>#DIV/0!</v>
      </c>
      <c r="X251" s="19"/>
      <c r="Y251" s="18" t="e">
        <f t="shared" si="86"/>
        <v>#DIV/0!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>
        <v>68.400000000000006</v>
      </c>
      <c r="D252" s="19"/>
      <c r="E252" s="19"/>
      <c r="F252" s="45">
        <f t="shared" si="82"/>
        <v>0</v>
      </c>
      <c r="G252" s="31"/>
      <c r="H252" s="45" t="e">
        <f t="shared" si="83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4"/>
        <v>#DIV/0!</v>
      </c>
      <c r="V252" s="19"/>
      <c r="W252" s="18" t="e">
        <f t="shared" si="85"/>
        <v>#DIV/0!</v>
      </c>
      <c r="X252" s="19"/>
      <c r="Y252" s="18" t="e">
        <f t="shared" si="86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>
        <v>923.62999999999988</v>
      </c>
      <c r="D253" s="19"/>
      <c r="E253" s="19"/>
      <c r="F253" s="45">
        <f t="shared" si="82"/>
        <v>0</v>
      </c>
      <c r="G253" s="31"/>
      <c r="H253" s="45" t="e">
        <f t="shared" si="83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4"/>
        <v>#DIV/0!</v>
      </c>
      <c r="V253" s="19"/>
      <c r="W253" s="18" t="e">
        <f t="shared" si="85"/>
        <v>#DIV/0!</v>
      </c>
      <c r="X253" s="19"/>
      <c r="Y253" s="18" t="e">
        <f t="shared" si="86"/>
        <v>#DIV/0!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>
        <v>91.63000000000001</v>
      </c>
      <c r="D254" s="19"/>
      <c r="E254" s="19"/>
      <c r="F254" s="45">
        <f t="shared" si="82"/>
        <v>0</v>
      </c>
      <c r="G254" s="31"/>
      <c r="H254" s="45" t="e">
        <f t="shared" si="83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4"/>
        <v>#DIV/0!</v>
      </c>
      <c r="V254" s="19"/>
      <c r="W254" s="18" t="e">
        <f t="shared" si="85"/>
        <v>#DIV/0!</v>
      </c>
      <c r="X254" s="19"/>
      <c r="Y254" s="18" t="e">
        <f t="shared" si="86"/>
        <v>#DIV/0!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>
        <v>138.63</v>
      </c>
      <c r="D255" s="19"/>
      <c r="E255" s="19"/>
      <c r="F255" s="45">
        <f t="shared" si="82"/>
        <v>0</v>
      </c>
      <c r="G255" s="31"/>
      <c r="H255" s="45" t="e">
        <f t="shared" si="83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4"/>
        <v>#DIV/0!</v>
      </c>
      <c r="V255" s="19"/>
      <c r="W255" s="18" t="e">
        <f t="shared" si="85"/>
        <v>#DIV/0!</v>
      </c>
      <c r="X255" s="19"/>
      <c r="Y255" s="18" t="e">
        <f t="shared" si="86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>
        <v>123.00000000000001</v>
      </c>
      <c r="D256" s="19"/>
      <c r="E256" s="19"/>
      <c r="F256" s="45">
        <f t="shared" si="82"/>
        <v>0</v>
      </c>
      <c r="G256" s="31"/>
      <c r="H256" s="45" t="e">
        <f t="shared" si="83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4"/>
        <v>#DIV/0!</v>
      </c>
      <c r="V256" s="19"/>
      <c r="W256" s="18" t="e">
        <f t="shared" si="85"/>
        <v>#DIV/0!</v>
      </c>
      <c r="X256" s="19"/>
      <c r="Y256" s="18" t="e">
        <f t="shared" si="86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>
        <v>101.19999999999999</v>
      </c>
      <c r="D257" s="19"/>
      <c r="E257" s="19"/>
      <c r="F257" s="45">
        <f t="shared" si="82"/>
        <v>0</v>
      </c>
      <c r="G257" s="31"/>
      <c r="H257" s="45" t="e">
        <f t="shared" si="83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4"/>
        <v>#DIV/0!</v>
      </c>
      <c r="V257" s="19">
        <v>1</v>
      </c>
      <c r="W257" s="18" t="e">
        <f t="shared" si="85"/>
        <v>#DIV/0!</v>
      </c>
      <c r="X257" s="19">
        <v>1</v>
      </c>
      <c r="Y257" s="18" t="e">
        <f t="shared" si="86"/>
        <v>#DIV/0!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>
        <v>0</v>
      </c>
      <c r="D258" s="19"/>
      <c r="E258" s="19"/>
      <c r="F258" s="45" t="e">
        <f t="shared" si="82"/>
        <v>#DIV/0!</v>
      </c>
      <c r="G258" s="31"/>
      <c r="H258" s="45" t="e">
        <f t="shared" si="83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4"/>
        <v>#DIV/0!</v>
      </c>
      <c r="V258" s="19"/>
      <c r="W258" s="18" t="e">
        <f t="shared" si="85"/>
        <v>#DIV/0!</v>
      </c>
      <c r="X258" s="19"/>
      <c r="Y258" s="18" t="e">
        <f t="shared" si="86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>
        <v>143</v>
      </c>
      <c r="D259" s="19"/>
      <c r="E259" s="19"/>
      <c r="F259" s="45">
        <f t="shared" si="82"/>
        <v>0</v>
      </c>
      <c r="G259" s="31"/>
      <c r="H259" s="45" t="e">
        <f t="shared" si="83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4"/>
        <v>#DIV/0!</v>
      </c>
      <c r="V259" s="19">
        <v>1</v>
      </c>
      <c r="W259" s="18" t="e">
        <f t="shared" si="85"/>
        <v>#DIV/0!</v>
      </c>
      <c r="X259" s="19">
        <v>1</v>
      </c>
      <c r="Y259" s="18" t="e">
        <f t="shared" si="86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>
        <v>32.25</v>
      </c>
      <c r="D260" s="19"/>
      <c r="E260" s="19"/>
      <c r="F260" s="45">
        <f t="shared" si="82"/>
        <v>0</v>
      </c>
      <c r="G260" s="31"/>
      <c r="H260" s="45" t="e">
        <f t="shared" si="83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4"/>
        <v>#DIV/0!</v>
      </c>
      <c r="V260" s="19"/>
      <c r="W260" s="18" t="e">
        <f t="shared" si="85"/>
        <v>#DIV/0!</v>
      </c>
      <c r="X260" s="19"/>
      <c r="Y260" s="18" t="e">
        <f t="shared" si="86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>
        <v>115.35000000000001</v>
      </c>
      <c r="D261" s="19"/>
      <c r="E261" s="19"/>
      <c r="F261" s="45">
        <f t="shared" si="82"/>
        <v>0</v>
      </c>
      <c r="G261" s="31"/>
      <c r="H261" s="45" t="e">
        <f t="shared" si="83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4"/>
        <v>#DIV/0!</v>
      </c>
      <c r="V261" s="19">
        <v>1</v>
      </c>
      <c r="W261" s="18" t="e">
        <f t="shared" si="85"/>
        <v>#DIV/0!</v>
      </c>
      <c r="X261" s="19">
        <v>1</v>
      </c>
      <c r="Y261" s="18" t="e">
        <f t="shared" si="86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>
        <v>108.24000000000001</v>
      </c>
      <c r="D262" s="19"/>
      <c r="E262" s="19"/>
      <c r="F262" s="45">
        <f t="shared" si="82"/>
        <v>0</v>
      </c>
      <c r="G262" s="31"/>
      <c r="H262" s="45" t="e">
        <f t="shared" si="83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4"/>
        <v>#DIV/0!</v>
      </c>
      <c r="V262" s="19"/>
      <c r="W262" s="18" t="e">
        <f t="shared" si="85"/>
        <v>#DIV/0!</v>
      </c>
      <c r="X262" s="19"/>
      <c r="Y262" s="18" t="e">
        <f t="shared" si="86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>
        <v>170.27599999999998</v>
      </c>
      <c r="D263" s="19"/>
      <c r="E263" s="19"/>
      <c r="F263" s="45">
        <f t="shared" si="82"/>
        <v>0</v>
      </c>
      <c r="G263" s="31"/>
      <c r="H263" s="45" t="e">
        <f t="shared" si="83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4"/>
        <v>#DIV/0!</v>
      </c>
      <c r="V263" s="19"/>
      <c r="W263" s="18" t="e">
        <f t="shared" si="85"/>
        <v>#DIV/0!</v>
      </c>
      <c r="X263" s="19"/>
      <c r="Y263" s="18" t="e">
        <f t="shared" si="86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>
        <v>268.37</v>
      </c>
      <c r="D264" s="19"/>
      <c r="E264" s="19"/>
      <c r="F264" s="45">
        <f t="shared" si="82"/>
        <v>0</v>
      </c>
      <c r="G264" s="31"/>
      <c r="H264" s="45" t="e">
        <f t="shared" si="83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4"/>
        <v>#DIV/0!</v>
      </c>
      <c r="V264" s="19">
        <v>5</v>
      </c>
      <c r="W264" s="18" t="e">
        <f t="shared" si="85"/>
        <v>#DIV/0!</v>
      </c>
      <c r="X264" s="19">
        <v>5</v>
      </c>
      <c r="Y264" s="18" t="e">
        <f t="shared" si="86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>
        <v>219</v>
      </c>
      <c r="D265" s="19"/>
      <c r="E265" s="19"/>
      <c r="F265" s="45">
        <f t="shared" si="82"/>
        <v>0</v>
      </c>
      <c r="G265" s="31"/>
      <c r="H265" s="45" t="e">
        <f t="shared" si="83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4"/>
        <v>#DIV/0!</v>
      </c>
      <c r="V265" s="19"/>
      <c r="W265" s="18" t="e">
        <f t="shared" si="85"/>
        <v>#DIV/0!</v>
      </c>
      <c r="X265" s="19"/>
      <c r="Y265" s="18" t="e">
        <f t="shared" si="86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>
        <v>104</v>
      </c>
      <c r="D266" s="19"/>
      <c r="E266" s="19"/>
      <c r="F266" s="45">
        <f t="shared" si="82"/>
        <v>0</v>
      </c>
      <c r="G266" s="31"/>
      <c r="H266" s="45" t="e">
        <f t="shared" si="83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4"/>
        <v>#DIV/0!</v>
      </c>
      <c r="V266" s="19"/>
      <c r="W266" s="18" t="e">
        <f t="shared" si="85"/>
        <v>#DIV/0!</v>
      </c>
      <c r="X266" s="19"/>
      <c r="Y266" s="18" t="e">
        <f t="shared" si="86"/>
        <v>#DIV/0!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>
        <v>69.88</v>
      </c>
      <c r="D267" s="19"/>
      <c r="E267" s="19"/>
      <c r="F267" s="45">
        <f t="shared" si="82"/>
        <v>0</v>
      </c>
      <c r="G267" s="31"/>
      <c r="H267" s="45" t="e">
        <f t="shared" si="83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4"/>
        <v>#DIV/0!</v>
      </c>
      <c r="V267" s="19">
        <v>2</v>
      </c>
      <c r="W267" s="18" t="e">
        <f t="shared" si="85"/>
        <v>#DIV/0!</v>
      </c>
      <c r="X267" s="19">
        <v>2</v>
      </c>
      <c r="Y267" s="18" t="e">
        <f t="shared" si="86"/>
        <v>#DIV/0!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>
        <v>121.77</v>
      </c>
      <c r="D268" s="19"/>
      <c r="E268" s="19"/>
      <c r="F268" s="45">
        <f t="shared" si="82"/>
        <v>0</v>
      </c>
      <c r="G268" s="31"/>
      <c r="H268" s="45" t="e">
        <f t="shared" si="83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4"/>
        <v>#DIV/0!</v>
      </c>
      <c r="V268" s="19">
        <v>2</v>
      </c>
      <c r="W268" s="18" t="e">
        <f t="shared" si="85"/>
        <v>#DIV/0!</v>
      </c>
      <c r="X268" s="19">
        <v>2</v>
      </c>
      <c r="Y268" s="18" t="e">
        <f t="shared" si="86"/>
        <v>#DIV/0!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>
        <v>31.08</v>
      </c>
      <c r="D269" s="19"/>
      <c r="E269" s="19"/>
      <c r="F269" s="45">
        <f t="shared" si="82"/>
        <v>0</v>
      </c>
      <c r="G269" s="31"/>
      <c r="H269" s="45" t="e">
        <f t="shared" si="83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4"/>
        <v>#DIV/0!</v>
      </c>
      <c r="V269" s="19"/>
      <c r="W269" s="18" t="e">
        <f t="shared" si="85"/>
        <v>#DIV/0!</v>
      </c>
      <c r="X269" s="19"/>
      <c r="Y269" s="18" t="e">
        <f t="shared" si="86"/>
        <v>#DIV/0!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>
        <v>110</v>
      </c>
      <c r="D270" s="19"/>
      <c r="E270" s="19"/>
      <c r="F270" s="45">
        <f t="shared" si="82"/>
        <v>0</v>
      </c>
      <c r="G270" s="31"/>
      <c r="H270" s="45" t="e">
        <f t="shared" si="83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4"/>
        <v>#DIV/0!</v>
      </c>
      <c r="V270" s="19"/>
      <c r="W270" s="18" t="e">
        <f t="shared" si="85"/>
        <v>#DIV/0!</v>
      </c>
      <c r="X270" s="19"/>
      <c r="Y270" s="18" t="e">
        <f t="shared" si="86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>
        <v>105.34</v>
      </c>
      <c r="D271" s="19"/>
      <c r="E271" s="19"/>
      <c r="F271" s="45">
        <f t="shared" si="82"/>
        <v>0</v>
      </c>
      <c r="G271" s="31"/>
      <c r="H271" s="45" t="e">
        <f t="shared" si="83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4"/>
        <v>#DIV/0!</v>
      </c>
      <c r="V271" s="19"/>
      <c r="W271" s="18" t="e">
        <f t="shared" si="85"/>
        <v>#DIV/0!</v>
      </c>
      <c r="X271" s="19"/>
      <c r="Y271" s="18" t="e">
        <f t="shared" si="86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>
        <v>255</v>
      </c>
      <c r="D272" s="19"/>
      <c r="E272" s="19"/>
      <c r="F272" s="45">
        <f t="shared" si="82"/>
        <v>0</v>
      </c>
      <c r="G272" s="31"/>
      <c r="H272" s="45" t="e">
        <f t="shared" si="83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4"/>
        <v>#DIV/0!</v>
      </c>
      <c r="V272" s="19"/>
      <c r="W272" s="18" t="e">
        <f t="shared" si="85"/>
        <v>#DIV/0!</v>
      </c>
      <c r="X272" s="19"/>
      <c r="Y272" s="18" t="e">
        <f t="shared" si="86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>
        <v>236</v>
      </c>
      <c r="D273" s="19"/>
      <c r="E273" s="19"/>
      <c r="F273" s="45">
        <f t="shared" si="82"/>
        <v>0</v>
      </c>
      <c r="G273" s="31"/>
      <c r="H273" s="45" t="e">
        <f t="shared" si="83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4"/>
        <v>#DIV/0!</v>
      </c>
      <c r="V273" s="19"/>
      <c r="W273" s="18" t="e">
        <f t="shared" si="85"/>
        <v>#DIV/0!</v>
      </c>
      <c r="X273" s="19"/>
      <c r="Y273" s="18" t="e">
        <f t="shared" si="86"/>
        <v>#DIV/0!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>
        <v>121.77000000000001</v>
      </c>
      <c r="D274" s="19"/>
      <c r="E274" s="19"/>
      <c r="F274" s="45">
        <f t="shared" si="82"/>
        <v>0</v>
      </c>
      <c r="G274" s="31"/>
      <c r="H274" s="45" t="e">
        <f t="shared" si="83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4"/>
        <v>#DIV/0!</v>
      </c>
      <c r="V274" s="19"/>
      <c r="W274" s="18" t="e">
        <f t="shared" si="85"/>
        <v>#DIV/0!</v>
      </c>
      <c r="X274" s="19"/>
      <c r="Y274" s="18" t="e">
        <f t="shared" si="86"/>
        <v>#DIV/0!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>
        <v>45.5</v>
      </c>
      <c r="D275" s="19"/>
      <c r="E275" s="19"/>
      <c r="F275" s="45">
        <f t="shared" si="82"/>
        <v>0</v>
      </c>
      <c r="G275" s="31"/>
      <c r="H275" s="45" t="e">
        <f t="shared" si="83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4"/>
        <v>#DIV/0!</v>
      </c>
      <c r="V275" s="19"/>
      <c r="W275" s="18" t="e">
        <f t="shared" si="85"/>
        <v>#DIV/0!</v>
      </c>
      <c r="X275" s="19"/>
      <c r="Y275" s="18" t="e">
        <f t="shared" si="86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>
        <v>93.73</v>
      </c>
      <c r="D276" s="19"/>
      <c r="E276" s="19"/>
      <c r="F276" s="45">
        <f t="shared" si="82"/>
        <v>0</v>
      </c>
      <c r="G276" s="31"/>
      <c r="H276" s="45" t="e">
        <f t="shared" si="83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4"/>
        <v>#DIV/0!</v>
      </c>
      <c r="V276" s="19"/>
      <c r="W276" s="18" t="e">
        <f t="shared" si="85"/>
        <v>#DIV/0!</v>
      </c>
      <c r="X276" s="19"/>
      <c r="Y276" s="18" t="e">
        <f t="shared" si="86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>
        <v>304.53000000000003</v>
      </c>
      <c r="D277" s="19"/>
      <c r="E277" s="19"/>
      <c r="F277" s="45">
        <f t="shared" si="82"/>
        <v>0</v>
      </c>
      <c r="G277" s="31"/>
      <c r="H277" s="45" t="e">
        <f t="shared" si="83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4"/>
        <v>#DIV/0!</v>
      </c>
      <c r="V277" s="19"/>
      <c r="W277" s="18" t="e">
        <f t="shared" si="85"/>
        <v>#DIV/0!</v>
      </c>
      <c r="X277" s="19"/>
      <c r="Y277" s="18" t="e">
        <f t="shared" si="86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>
        <v>111.2</v>
      </c>
      <c r="D278" s="19"/>
      <c r="E278" s="19"/>
      <c r="F278" s="45">
        <f t="shared" si="82"/>
        <v>0</v>
      </c>
      <c r="G278" s="31"/>
      <c r="H278" s="45" t="e">
        <f t="shared" si="83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4"/>
        <v>#DIV/0!</v>
      </c>
      <c r="V278" s="19"/>
      <c r="W278" s="18" t="e">
        <f t="shared" si="85"/>
        <v>#DIV/0!</v>
      </c>
      <c r="X278" s="19"/>
      <c r="Y278" s="18" t="e">
        <f t="shared" si="86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>
        <v>126.03</v>
      </c>
      <c r="D279" s="19"/>
      <c r="E279" s="19"/>
      <c r="F279" s="45">
        <f t="shared" si="82"/>
        <v>0</v>
      </c>
      <c r="G279" s="31"/>
      <c r="H279" s="45" t="e">
        <f t="shared" si="83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4"/>
        <v>#DIV/0!</v>
      </c>
      <c r="V279" s="19"/>
      <c r="W279" s="18" t="e">
        <f t="shared" si="85"/>
        <v>#DIV/0!</v>
      </c>
      <c r="X279" s="19"/>
      <c r="Y279" s="18" t="e">
        <f t="shared" si="86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>
        <v>54.42</v>
      </c>
      <c r="D280" s="19"/>
      <c r="E280" s="19"/>
      <c r="F280" s="45">
        <f t="shared" si="82"/>
        <v>0</v>
      </c>
      <c r="G280" s="31"/>
      <c r="H280" s="45" t="e">
        <f t="shared" si="83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4"/>
        <v>#DIV/0!</v>
      </c>
      <c r="V280" s="19"/>
      <c r="W280" s="18" t="e">
        <f t="shared" si="85"/>
        <v>#DIV/0!</v>
      </c>
      <c r="X280" s="19"/>
      <c r="Y280" s="18" t="e">
        <f t="shared" si="86"/>
        <v>#DIV/0!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>
        <v>425.8</v>
      </c>
      <c r="D281" s="19"/>
      <c r="E281" s="19"/>
      <c r="F281" s="45">
        <f t="shared" si="82"/>
        <v>0</v>
      </c>
      <c r="G281" s="31"/>
      <c r="H281" s="45" t="e">
        <f t="shared" si="83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5"/>
        <v>#DIV/0!</v>
      </c>
      <c r="X281" s="19"/>
      <c r="Y281" s="18" t="e">
        <f t="shared" si="86"/>
        <v>#DIV/0!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>
        <v>387.19999999999993</v>
      </c>
      <c r="D282" s="19"/>
      <c r="E282" s="19"/>
      <c r="F282" s="45">
        <f t="shared" si="82"/>
        <v>0</v>
      </c>
      <c r="G282" s="31"/>
      <c r="H282" s="45" t="e">
        <f t="shared" si="83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5"/>
        <v>#DIV/0!</v>
      </c>
      <c r="X282" s="19"/>
      <c r="Y282" s="18" t="e">
        <f t="shared" si="86"/>
        <v>#DIV/0!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>
        <v>175.2</v>
      </c>
      <c r="D283" s="19"/>
      <c r="E283" s="19"/>
      <c r="F283" s="45">
        <f t="shared" si="82"/>
        <v>0</v>
      </c>
      <c r="G283" s="31"/>
      <c r="H283" s="45" t="e">
        <f t="shared" si="83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5"/>
        <v>#DIV/0!</v>
      </c>
      <c r="X283" s="19"/>
      <c r="Y283" s="18" t="e">
        <f t="shared" si="86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>
        <v>185.00000000000003</v>
      </c>
      <c r="D284" s="19"/>
      <c r="E284" s="19"/>
      <c r="F284" s="45">
        <f t="shared" si="82"/>
        <v>0</v>
      </c>
      <c r="G284" s="31"/>
      <c r="H284" s="45" t="e">
        <f t="shared" si="83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7">O284/G284*100</f>
        <v>#DIV/0!</v>
      </c>
      <c r="V284" s="19"/>
      <c r="W284" s="18" t="e">
        <f t="shared" si="85"/>
        <v>#DIV/0!</v>
      </c>
      <c r="X284" s="19"/>
      <c r="Y284" s="18" t="e">
        <f t="shared" si="86"/>
        <v>#DIV/0!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>
        <v>144.76999999999998</v>
      </c>
      <c r="D285" s="19"/>
      <c r="E285" s="19"/>
      <c r="F285" s="45">
        <f t="shared" si="82"/>
        <v>0</v>
      </c>
      <c r="G285" s="31"/>
      <c r="H285" s="45" t="e">
        <f t="shared" si="83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7"/>
        <v>#DIV/0!</v>
      </c>
      <c r="V285" s="19"/>
      <c r="W285" s="18" t="e">
        <f t="shared" si="85"/>
        <v>#DIV/0!</v>
      </c>
      <c r="X285" s="19"/>
      <c r="Y285" s="18" t="e">
        <f t="shared" si="86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>
        <v>146.33999999999997</v>
      </c>
      <c r="D286" s="19"/>
      <c r="E286" s="19"/>
      <c r="F286" s="45">
        <f t="shared" si="82"/>
        <v>0</v>
      </c>
      <c r="G286" s="31"/>
      <c r="H286" s="45" t="e">
        <f t="shared" si="83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7"/>
        <v>#DIV/0!</v>
      </c>
      <c r="V286" s="19"/>
      <c r="W286" s="18" t="e">
        <f t="shared" si="85"/>
        <v>#DIV/0!</v>
      </c>
      <c r="X286" s="19"/>
      <c r="Y286" s="18" t="e">
        <f t="shared" si="86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>
        <v>820.70999999999992</v>
      </c>
      <c r="D287" s="19"/>
      <c r="E287" s="19"/>
      <c r="F287" s="45">
        <f t="shared" si="82"/>
        <v>0</v>
      </c>
      <c r="G287" s="31"/>
      <c r="H287" s="45" t="e">
        <f t="shared" si="83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7"/>
        <v>#DIV/0!</v>
      </c>
      <c r="V287" s="19"/>
      <c r="W287" s="18" t="e">
        <f t="shared" si="85"/>
        <v>#DIV/0!</v>
      </c>
      <c r="X287" s="19"/>
      <c r="Y287" s="18" t="e">
        <f t="shared" si="86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>
        <v>837.2890000000001</v>
      </c>
      <c r="D288" s="19"/>
      <c r="E288" s="19"/>
      <c r="F288" s="45">
        <f t="shared" si="82"/>
        <v>0</v>
      </c>
      <c r="G288" s="31"/>
      <c r="H288" s="45" t="e">
        <f t="shared" si="83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7"/>
        <v>#DIV/0!</v>
      </c>
      <c r="V288" s="19"/>
      <c r="W288" s="18" t="e">
        <f t="shared" si="85"/>
        <v>#DIV/0!</v>
      </c>
      <c r="X288" s="19"/>
      <c r="Y288" s="18" t="e">
        <f t="shared" si="86"/>
        <v>#DIV/0!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>
        <v>155.804</v>
      </c>
      <c r="D289" s="19"/>
      <c r="E289" s="19"/>
      <c r="F289" s="45">
        <f t="shared" si="82"/>
        <v>0</v>
      </c>
      <c r="G289" s="31"/>
      <c r="H289" s="45" t="e">
        <f t="shared" si="83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7"/>
        <v>#DIV/0!</v>
      </c>
      <c r="V289" s="19">
        <v>5</v>
      </c>
      <c r="W289" s="18" t="e">
        <f t="shared" si="85"/>
        <v>#DIV/0!</v>
      </c>
      <c r="X289" s="19">
        <v>5</v>
      </c>
      <c r="Y289" s="18" t="e">
        <f t="shared" si="86"/>
        <v>#DIV/0!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>
        <v>2789.7369999999996</v>
      </c>
      <c r="D290" s="19"/>
      <c r="E290" s="19"/>
      <c r="F290" s="45">
        <f t="shared" si="82"/>
        <v>0</v>
      </c>
      <c r="G290" s="31"/>
      <c r="H290" s="45" t="e">
        <f t="shared" si="83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7"/>
        <v>#DIV/0!</v>
      </c>
      <c r="V290" s="19">
        <v>10</v>
      </c>
      <c r="W290" s="18" t="e">
        <f t="shared" si="85"/>
        <v>#DIV/0!</v>
      </c>
      <c r="X290" s="19">
        <v>10</v>
      </c>
      <c r="Y290" s="18" t="e">
        <f t="shared" si="86"/>
        <v>#DIV/0!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>
        <v>716.09</v>
      </c>
      <c r="D291" s="19"/>
      <c r="E291" s="19"/>
      <c r="F291" s="45">
        <f t="shared" si="82"/>
        <v>0</v>
      </c>
      <c r="G291" s="31"/>
      <c r="H291" s="45" t="e">
        <f t="shared" si="83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7"/>
        <v>#DIV/0!</v>
      </c>
      <c r="V291" s="19">
        <v>5</v>
      </c>
      <c r="W291" s="18" t="e">
        <f t="shared" si="85"/>
        <v>#DIV/0!</v>
      </c>
      <c r="X291" s="19">
        <v>5</v>
      </c>
      <c r="Y291" s="18" t="e">
        <f t="shared" si="86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13361.305999999999</v>
      </c>
      <c r="D292" s="29">
        <f>SUM(D243:D291)</f>
        <v>0</v>
      </c>
      <c r="E292" s="29">
        <f>SUM(E243:E291)</f>
        <v>0</v>
      </c>
      <c r="F292" s="46">
        <f t="shared" si="82"/>
        <v>0</v>
      </c>
      <c r="G292" s="29">
        <f>SUM(G243:G291)</f>
        <v>0</v>
      </c>
      <c r="H292" s="46" t="e">
        <f t="shared" si="77"/>
        <v>#DIV/0!</v>
      </c>
      <c r="I292" s="29">
        <f t="shared" ref="I292:T292" si="88">SUM(I243:I291)</f>
        <v>0</v>
      </c>
      <c r="J292" s="29">
        <f t="shared" si="88"/>
        <v>0</v>
      </c>
      <c r="K292" s="29">
        <f t="shared" si="88"/>
        <v>0</v>
      </c>
      <c r="L292" s="29">
        <f t="shared" si="88"/>
        <v>0</v>
      </c>
      <c r="M292" s="29">
        <f t="shared" si="88"/>
        <v>0</v>
      </c>
      <c r="N292" s="29">
        <f t="shared" si="88"/>
        <v>0</v>
      </c>
      <c r="O292" s="29">
        <f t="shared" si="88"/>
        <v>0</v>
      </c>
      <c r="P292" s="29">
        <f t="shared" si="88"/>
        <v>0</v>
      </c>
      <c r="Q292" s="29">
        <f t="shared" si="88"/>
        <v>0</v>
      </c>
      <c r="R292" s="29">
        <f t="shared" si="88"/>
        <v>0</v>
      </c>
      <c r="S292" s="29">
        <f t="shared" si="88"/>
        <v>0</v>
      </c>
      <c r="T292" s="29">
        <f t="shared" si="88"/>
        <v>0</v>
      </c>
      <c r="U292" s="47" t="e">
        <f t="shared" si="87"/>
        <v>#DIV/0!</v>
      </c>
      <c r="V292" s="29">
        <f>SUM(V243:V291)</f>
        <v>42</v>
      </c>
      <c r="W292" s="88" t="e">
        <f>V292/E292*100</f>
        <v>#DIV/0!</v>
      </c>
      <c r="X292" s="29">
        <f>SUM(X243:X291)</f>
        <v>42</v>
      </c>
      <c r="Y292" s="88" t="e">
        <f t="shared" si="86"/>
        <v>#DIV/0!</v>
      </c>
      <c r="Z292" s="29">
        <f t="shared" ref="Z292:AD292" si="89">SUM(Z243:Z291)</f>
        <v>0</v>
      </c>
      <c r="AA292" s="29">
        <f t="shared" si="89"/>
        <v>0</v>
      </c>
      <c r="AB292" s="29">
        <f t="shared" si="89"/>
        <v>0</v>
      </c>
      <c r="AC292" s="29">
        <f t="shared" si="89"/>
        <v>0</v>
      </c>
      <c r="AD292" s="29">
        <f t="shared" si="8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19">
        <v>15.5</v>
      </c>
      <c r="D294" s="19"/>
      <c r="E294" s="19"/>
      <c r="F294" s="45">
        <f t="shared" ref="F294:F337" si="90">E294/C294</f>
        <v>0</v>
      </c>
      <c r="G294" s="31"/>
      <c r="H294" s="45" t="e">
        <f t="shared" ref="H294:H337" si="91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2">O294/G294*100</f>
        <v>#DIV/0!</v>
      </c>
      <c r="V294" s="96">
        <v>1</v>
      </c>
      <c r="W294" s="18" t="e">
        <f t="shared" ref="W294:W313" si="93">V294/E294*100</f>
        <v>#DIV/0!</v>
      </c>
      <c r="X294" s="19">
        <v>1</v>
      </c>
      <c r="Y294" s="18" t="e">
        <f t="shared" ref="Y294:Y314" si="94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19">
        <v>100</v>
      </c>
      <c r="D295" s="19"/>
      <c r="E295" s="19"/>
      <c r="F295" s="45">
        <f t="shared" si="90"/>
        <v>0</v>
      </c>
      <c r="G295" s="31"/>
      <c r="H295" s="45" t="e">
        <f t="shared" si="91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2"/>
        <v>#DIV/0!</v>
      </c>
      <c r="V295" s="19"/>
      <c r="W295" s="18" t="e">
        <f t="shared" si="93"/>
        <v>#DIV/0!</v>
      </c>
      <c r="X295" s="19"/>
      <c r="Y295" s="18" t="e">
        <f t="shared" si="94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19">
        <v>41.3</v>
      </c>
      <c r="D296" s="19"/>
      <c r="E296" s="19"/>
      <c r="F296" s="45">
        <f t="shared" si="90"/>
        <v>0</v>
      </c>
      <c r="G296" s="31"/>
      <c r="H296" s="45" t="e">
        <f t="shared" si="91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2"/>
        <v>#DIV/0!</v>
      </c>
      <c r="V296" s="19">
        <v>3</v>
      </c>
      <c r="W296" s="18" t="e">
        <f t="shared" si="93"/>
        <v>#DIV/0!</v>
      </c>
      <c r="X296" s="19">
        <v>3</v>
      </c>
      <c r="Y296" s="18" t="e">
        <f t="shared" si="94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19">
        <v>54</v>
      </c>
      <c r="D297" s="19"/>
      <c r="E297" s="19"/>
      <c r="F297" s="45">
        <f t="shared" si="90"/>
        <v>0</v>
      </c>
      <c r="G297" s="31"/>
      <c r="H297" s="45" t="e">
        <f t="shared" si="91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2"/>
        <v>#DIV/0!</v>
      </c>
      <c r="V297" s="19">
        <v>3</v>
      </c>
      <c r="W297" s="18" t="e">
        <f t="shared" si="93"/>
        <v>#DIV/0!</v>
      </c>
      <c r="X297" s="19">
        <v>3</v>
      </c>
      <c r="Y297" s="18" t="e">
        <f t="shared" si="94"/>
        <v>#DIV/0!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19">
        <v>92.5</v>
      </c>
      <c r="D298" s="19"/>
      <c r="E298" s="19"/>
      <c r="F298" s="45">
        <f t="shared" si="90"/>
        <v>0</v>
      </c>
      <c r="G298" s="31"/>
      <c r="H298" s="45" t="e">
        <f t="shared" si="91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2"/>
        <v>#DIV/0!</v>
      </c>
      <c r="V298" s="19">
        <v>1</v>
      </c>
      <c r="W298" s="18" t="e">
        <f t="shared" si="93"/>
        <v>#DIV/0!</v>
      </c>
      <c r="X298" s="19">
        <v>1</v>
      </c>
      <c r="Y298" s="18" t="e">
        <f t="shared" si="94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19">
        <v>16</v>
      </c>
      <c r="D299" s="19"/>
      <c r="E299" s="19"/>
      <c r="F299" s="45">
        <f t="shared" si="90"/>
        <v>0</v>
      </c>
      <c r="G299" s="31"/>
      <c r="H299" s="45" t="e">
        <f t="shared" si="91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2"/>
        <v>#DIV/0!</v>
      </c>
      <c r="V299" s="19">
        <v>3</v>
      </c>
      <c r="W299" s="18" t="e">
        <f t="shared" si="93"/>
        <v>#DIV/0!</v>
      </c>
      <c r="X299" s="19">
        <v>3</v>
      </c>
      <c r="Y299" s="18" t="e">
        <f t="shared" si="94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19">
        <v>85.899999999999991</v>
      </c>
      <c r="D300" s="19"/>
      <c r="E300" s="19"/>
      <c r="F300" s="45">
        <f t="shared" si="90"/>
        <v>0</v>
      </c>
      <c r="G300" s="31"/>
      <c r="H300" s="45" t="e">
        <f t="shared" si="91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2"/>
        <v>#DIV/0!</v>
      </c>
      <c r="V300" s="19">
        <v>3</v>
      </c>
      <c r="W300" s="18" t="e">
        <f t="shared" si="93"/>
        <v>#DIV/0!</v>
      </c>
      <c r="X300" s="19">
        <v>3</v>
      </c>
      <c r="Y300" s="18" t="e">
        <f t="shared" si="94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19">
        <v>45.3</v>
      </c>
      <c r="D301" s="19"/>
      <c r="E301" s="19"/>
      <c r="F301" s="45">
        <f t="shared" si="90"/>
        <v>0</v>
      </c>
      <c r="G301" s="31"/>
      <c r="H301" s="45" t="e">
        <f t="shared" si="91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2"/>
        <v>#DIV/0!</v>
      </c>
      <c r="V301" s="19">
        <v>3</v>
      </c>
      <c r="W301" s="18" t="e">
        <f t="shared" si="93"/>
        <v>#DIV/0!</v>
      </c>
      <c r="X301" s="19">
        <v>3</v>
      </c>
      <c r="Y301" s="18" t="e">
        <f t="shared" si="94"/>
        <v>#DIV/0!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19">
        <v>376</v>
      </c>
      <c r="D302" s="19"/>
      <c r="E302" s="19"/>
      <c r="F302" s="45">
        <f t="shared" si="90"/>
        <v>0</v>
      </c>
      <c r="G302" s="31"/>
      <c r="H302" s="45" t="e">
        <f t="shared" si="91"/>
        <v>#DIV/0!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2"/>
        <v>#DIV/0!</v>
      </c>
      <c r="V302" s="19">
        <v>3</v>
      </c>
      <c r="W302" s="18" t="e">
        <f t="shared" si="93"/>
        <v>#DIV/0!</v>
      </c>
      <c r="X302" s="19">
        <v>3</v>
      </c>
      <c r="Y302" s="18" t="e">
        <f t="shared" si="94"/>
        <v>#DIV/0!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19">
        <v>1900</v>
      </c>
      <c r="D303" s="19"/>
      <c r="E303" s="19"/>
      <c r="F303" s="45">
        <f t="shared" si="90"/>
        <v>0</v>
      </c>
      <c r="G303" s="31"/>
      <c r="H303" s="45" t="e">
        <f t="shared" si="91"/>
        <v>#DIV/0!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2"/>
        <v>#DIV/0!</v>
      </c>
      <c r="V303" s="19">
        <v>3</v>
      </c>
      <c r="W303" s="18" t="e">
        <f t="shared" si="93"/>
        <v>#DIV/0!</v>
      </c>
      <c r="X303" s="19">
        <v>3</v>
      </c>
      <c r="Y303" s="18" t="e">
        <f t="shared" si="94"/>
        <v>#DIV/0!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19">
        <v>3.6999999999999997</v>
      </c>
      <c r="D304" s="19"/>
      <c r="E304" s="19"/>
      <c r="F304" s="45">
        <f t="shared" si="90"/>
        <v>0</v>
      </c>
      <c r="G304" s="31"/>
      <c r="H304" s="45" t="e">
        <f t="shared" si="91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2"/>
        <v>#DIV/0!</v>
      </c>
      <c r="V304" s="19"/>
      <c r="W304" s="18" t="e">
        <f t="shared" si="93"/>
        <v>#DIV/0!</v>
      </c>
      <c r="X304" s="19"/>
      <c r="Y304" s="18" t="e">
        <f t="shared" si="94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19">
        <v>42.8</v>
      </c>
      <c r="D305" s="19"/>
      <c r="E305" s="19"/>
      <c r="F305" s="45">
        <f t="shared" si="90"/>
        <v>0</v>
      </c>
      <c r="G305" s="31"/>
      <c r="H305" s="45" t="e">
        <f t="shared" si="91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2"/>
        <v>#DIV/0!</v>
      </c>
      <c r="V305" s="19"/>
      <c r="W305" s="18" t="e">
        <f t="shared" si="93"/>
        <v>#DIV/0!</v>
      </c>
      <c r="X305" s="19"/>
      <c r="Y305" s="18" t="e">
        <f t="shared" si="94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19">
        <v>12.5</v>
      </c>
      <c r="D306" s="19"/>
      <c r="E306" s="19"/>
      <c r="F306" s="45">
        <f t="shared" si="90"/>
        <v>0</v>
      </c>
      <c r="G306" s="31"/>
      <c r="H306" s="45" t="e">
        <f t="shared" si="91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2"/>
        <v>#DIV/0!</v>
      </c>
      <c r="V306" s="19">
        <v>3</v>
      </c>
      <c r="W306" s="18" t="e">
        <f t="shared" si="93"/>
        <v>#DIV/0!</v>
      </c>
      <c r="X306" s="19">
        <v>3</v>
      </c>
      <c r="Y306" s="18" t="e">
        <f t="shared" si="94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19">
        <v>860.76</v>
      </c>
      <c r="D307" s="19"/>
      <c r="E307" s="19"/>
      <c r="F307" s="45">
        <f t="shared" si="90"/>
        <v>0</v>
      </c>
      <c r="G307" s="31"/>
      <c r="H307" s="45" t="e">
        <f t="shared" si="91"/>
        <v>#DIV/0!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2"/>
        <v>#DIV/0!</v>
      </c>
      <c r="V307" s="19">
        <v>10</v>
      </c>
      <c r="W307" s="18" t="e">
        <f t="shared" si="93"/>
        <v>#DIV/0!</v>
      </c>
      <c r="X307" s="19">
        <v>10</v>
      </c>
      <c r="Y307" s="18" t="e">
        <f t="shared" si="94"/>
        <v>#DIV/0!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19">
        <v>190.50000000000003</v>
      </c>
      <c r="D308" s="19"/>
      <c r="E308" s="19"/>
      <c r="F308" s="45">
        <f t="shared" si="90"/>
        <v>0</v>
      </c>
      <c r="G308" s="31"/>
      <c r="H308" s="45" t="e">
        <f t="shared" si="91"/>
        <v>#DIV/0!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2"/>
        <v>#DIV/0!</v>
      </c>
      <c r="V308" s="19">
        <v>4</v>
      </c>
      <c r="W308" s="18" t="e">
        <f t="shared" si="93"/>
        <v>#DIV/0!</v>
      </c>
      <c r="X308" s="19">
        <v>4</v>
      </c>
      <c r="Y308" s="18" t="e">
        <f t="shared" si="94"/>
        <v>#DIV/0!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19">
        <v>999.221</v>
      </c>
      <c r="D309" s="19"/>
      <c r="E309" s="19"/>
      <c r="F309" s="45">
        <f t="shared" si="90"/>
        <v>0</v>
      </c>
      <c r="G309" s="31"/>
      <c r="H309" s="45" t="e">
        <f t="shared" si="91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2"/>
        <v>#DIV/0!</v>
      </c>
      <c r="V309" s="19">
        <v>4</v>
      </c>
      <c r="W309" s="18" t="e">
        <f t="shared" si="93"/>
        <v>#DIV/0!</v>
      </c>
      <c r="X309" s="19">
        <v>4</v>
      </c>
      <c r="Y309" s="18" t="e">
        <f t="shared" si="94"/>
        <v>#DIV/0!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19">
        <v>330.49900000000002</v>
      </c>
      <c r="D310" s="19"/>
      <c r="E310" s="19"/>
      <c r="F310" s="45">
        <f t="shared" si="90"/>
        <v>0</v>
      </c>
      <c r="G310" s="31"/>
      <c r="H310" s="45" t="e">
        <f t="shared" si="91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2"/>
        <v>#DIV/0!</v>
      </c>
      <c r="V310" s="19">
        <v>4</v>
      </c>
      <c r="W310" s="18" t="e">
        <f t="shared" si="93"/>
        <v>#DIV/0!</v>
      </c>
      <c r="X310" s="19">
        <v>4</v>
      </c>
      <c r="Y310" s="18" t="e">
        <f t="shared" si="94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19">
        <v>452.6</v>
      </c>
      <c r="D311" s="19"/>
      <c r="E311" s="19"/>
      <c r="F311" s="45">
        <f t="shared" si="90"/>
        <v>0</v>
      </c>
      <c r="G311" s="31"/>
      <c r="H311" s="45" t="e">
        <f t="shared" si="91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2"/>
        <v>#DIV/0!</v>
      </c>
      <c r="V311" s="19">
        <v>3</v>
      </c>
      <c r="W311" s="18" t="e">
        <f t="shared" si="93"/>
        <v>#DIV/0!</v>
      </c>
      <c r="X311" s="19">
        <v>3</v>
      </c>
      <c r="Y311" s="18" t="e">
        <f t="shared" si="94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19">
        <v>2123.194</v>
      </c>
      <c r="D312" s="19"/>
      <c r="E312" s="19"/>
      <c r="F312" s="45">
        <f t="shared" si="90"/>
        <v>0</v>
      </c>
      <c r="G312" s="31"/>
      <c r="H312" s="45" t="e">
        <f t="shared" si="91"/>
        <v>#DIV/0!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2"/>
        <v>#DIV/0!</v>
      </c>
      <c r="V312" s="19">
        <v>25</v>
      </c>
      <c r="W312" s="18" t="e">
        <f t="shared" si="93"/>
        <v>#DIV/0!</v>
      </c>
      <c r="X312" s="19">
        <v>25</v>
      </c>
      <c r="Y312" s="18" t="e">
        <f t="shared" si="94"/>
        <v>#DIV/0!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19">
        <v>2035.13</v>
      </c>
      <c r="D313" s="19"/>
      <c r="E313" s="19"/>
      <c r="F313" s="45">
        <f t="shared" si="90"/>
        <v>0</v>
      </c>
      <c r="G313" s="31"/>
      <c r="H313" s="45" t="e">
        <f t="shared" si="9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2"/>
        <v>#DIV/0!</v>
      </c>
      <c r="V313" s="19">
        <v>50</v>
      </c>
      <c r="W313" s="18" t="e">
        <f t="shared" si="93"/>
        <v>#DIV/0!</v>
      </c>
      <c r="X313" s="19">
        <v>50</v>
      </c>
      <c r="Y313" s="18" t="e">
        <f t="shared" si="94"/>
        <v>#DIV/0!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9777.4039999999986</v>
      </c>
      <c r="D314" s="29">
        <f>SUM(D294:D313)</f>
        <v>0</v>
      </c>
      <c r="E314" s="29">
        <f>SUM(E294:E313)</f>
        <v>0</v>
      </c>
      <c r="F314" s="46">
        <f t="shared" si="90"/>
        <v>0</v>
      </c>
      <c r="G314" s="29">
        <f>SUM(G294:G313)</f>
        <v>0</v>
      </c>
      <c r="H314" s="46" t="e">
        <f t="shared" si="91"/>
        <v>#DIV/0!</v>
      </c>
      <c r="I314" s="29">
        <f t="shared" ref="I314:T314" si="95">SUM(I294:I313)</f>
        <v>0</v>
      </c>
      <c r="J314" s="29">
        <f t="shared" si="95"/>
        <v>0</v>
      </c>
      <c r="K314" s="29">
        <f t="shared" si="95"/>
        <v>0</v>
      </c>
      <c r="L314" s="29">
        <f t="shared" si="95"/>
        <v>0</v>
      </c>
      <c r="M314" s="29">
        <f t="shared" si="95"/>
        <v>0</v>
      </c>
      <c r="N314" s="29">
        <f t="shared" si="95"/>
        <v>0</v>
      </c>
      <c r="O314" s="29">
        <f t="shared" si="95"/>
        <v>0</v>
      </c>
      <c r="P314" s="29">
        <f t="shared" si="95"/>
        <v>0</v>
      </c>
      <c r="Q314" s="29">
        <f t="shared" si="95"/>
        <v>0</v>
      </c>
      <c r="R314" s="29">
        <f t="shared" si="95"/>
        <v>0</v>
      </c>
      <c r="S314" s="29">
        <f t="shared" si="95"/>
        <v>0</v>
      </c>
      <c r="T314" s="29">
        <f t="shared" si="95"/>
        <v>0</v>
      </c>
      <c r="U314" s="47" t="e">
        <f t="shared" si="87"/>
        <v>#DIV/0!</v>
      </c>
      <c r="V314" s="29">
        <f>SUM(V294:V313)</f>
        <v>126</v>
      </c>
      <c r="W314" s="88" t="e">
        <f>V314/E314*100</f>
        <v>#DIV/0!</v>
      </c>
      <c r="X314" s="29">
        <f>SUM(X294:X313)</f>
        <v>126</v>
      </c>
      <c r="Y314" s="88" t="e">
        <f t="shared" si="94"/>
        <v>#DIV/0!</v>
      </c>
      <c r="Z314" s="29">
        <f t="shared" ref="Z314:AE314" si="96">SUM(Z294:Z313)</f>
        <v>0</v>
      </c>
      <c r="AA314" s="29">
        <f t="shared" si="96"/>
        <v>0</v>
      </c>
      <c r="AB314" s="29">
        <f t="shared" si="96"/>
        <v>0</v>
      </c>
      <c r="AC314" s="29">
        <f t="shared" si="96"/>
        <v>0</v>
      </c>
      <c r="AD314" s="29">
        <f t="shared" si="96"/>
        <v>0</v>
      </c>
      <c r="AE314" s="29">
        <f t="shared" si="96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42.3</v>
      </c>
      <c r="D316" s="19"/>
      <c r="E316" s="19"/>
      <c r="F316" s="45">
        <f t="shared" ref="F316:F328" si="97">E316/C316</f>
        <v>0</v>
      </c>
      <c r="G316" s="31"/>
      <c r="H316" s="45" t="e">
        <f t="shared" ref="H316:H328" si="98">G316/D316*100</f>
        <v>#DIV/0!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99">O316/G316*100</f>
        <v>#DIV/0!</v>
      </c>
      <c r="V316" s="19"/>
      <c r="W316" s="18" t="e">
        <f t="shared" ref="W316:W329" si="100">V316/E316*100</f>
        <v>#DIV/0!</v>
      </c>
      <c r="X316" s="19"/>
      <c r="Y316" s="18" t="e">
        <f t="shared" ref="Y316:Y330" si="101">X316/E316*100</f>
        <v>#DIV/0!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221.2</v>
      </c>
      <c r="D317" s="19"/>
      <c r="E317" s="19"/>
      <c r="F317" s="45">
        <f t="shared" si="97"/>
        <v>0</v>
      </c>
      <c r="G317" s="31"/>
      <c r="H317" s="45" t="e">
        <f t="shared" si="98"/>
        <v>#DIV/0!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99"/>
        <v>#DIV/0!</v>
      </c>
      <c r="V317" s="19">
        <v>2</v>
      </c>
      <c r="W317" s="18" t="e">
        <f t="shared" si="100"/>
        <v>#DIV/0!</v>
      </c>
      <c r="X317" s="19">
        <v>2</v>
      </c>
      <c r="Y317" s="18" t="e">
        <f t="shared" si="101"/>
        <v>#DIV/0!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338.23</v>
      </c>
      <c r="D318" s="19"/>
      <c r="E318" s="19"/>
      <c r="F318" s="45">
        <f t="shared" si="97"/>
        <v>0</v>
      </c>
      <c r="G318" s="31"/>
      <c r="H318" s="45" t="e">
        <f t="shared" si="98"/>
        <v>#DIV/0!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99"/>
        <v>#DIV/0!</v>
      </c>
      <c r="V318" s="19">
        <v>2</v>
      </c>
      <c r="W318" s="18" t="e">
        <f t="shared" si="100"/>
        <v>#DIV/0!</v>
      </c>
      <c r="X318" s="19">
        <v>2</v>
      </c>
      <c r="Y318" s="18" t="e">
        <f t="shared" si="101"/>
        <v>#DIV/0!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1303.8</v>
      </c>
      <c r="D319" s="19"/>
      <c r="E319" s="19"/>
      <c r="F319" s="45">
        <f t="shared" si="97"/>
        <v>0</v>
      </c>
      <c r="G319" s="31"/>
      <c r="H319" s="45" t="e">
        <f t="shared" si="98"/>
        <v>#DIV/0!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99"/>
        <v>#DIV/0!</v>
      </c>
      <c r="V319" s="19">
        <v>3</v>
      </c>
      <c r="W319" s="18" t="e">
        <f t="shared" si="100"/>
        <v>#DIV/0!</v>
      </c>
      <c r="X319" s="19">
        <v>3</v>
      </c>
      <c r="Y319" s="18" t="e">
        <f t="shared" si="101"/>
        <v>#DIV/0!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296.27999999999997</v>
      </c>
      <c r="D320" s="19"/>
      <c r="E320" s="19"/>
      <c r="F320" s="45">
        <f t="shared" si="97"/>
        <v>0</v>
      </c>
      <c r="G320" s="31"/>
      <c r="H320" s="45" t="e">
        <f t="shared" si="98"/>
        <v>#DIV/0!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99"/>
        <v>#DIV/0!</v>
      </c>
      <c r="V320" s="19">
        <v>5</v>
      </c>
      <c r="W320" s="18" t="e">
        <f t="shared" si="100"/>
        <v>#DIV/0!</v>
      </c>
      <c r="X320" s="19">
        <v>5</v>
      </c>
      <c r="Y320" s="18" t="e">
        <f t="shared" si="101"/>
        <v>#DIV/0!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/>
      <c r="E321" s="19"/>
      <c r="F321" s="45">
        <f t="shared" si="97"/>
        <v>0</v>
      </c>
      <c r="G321" s="31"/>
      <c r="H321" s="45" t="e">
        <f t="shared" si="98"/>
        <v>#DIV/0!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99"/>
        <v>#DIV/0!</v>
      </c>
      <c r="V321" s="19">
        <v>10</v>
      </c>
      <c r="W321" s="18" t="e">
        <f t="shared" si="100"/>
        <v>#DIV/0!</v>
      </c>
      <c r="X321" s="19">
        <v>10</v>
      </c>
      <c r="Y321" s="18" t="e">
        <f t="shared" si="101"/>
        <v>#DIV/0!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723</v>
      </c>
      <c r="D322" s="19"/>
      <c r="E322" s="19"/>
      <c r="F322" s="45">
        <f t="shared" si="97"/>
        <v>0</v>
      </c>
      <c r="G322" s="31"/>
      <c r="H322" s="45" t="e">
        <f t="shared" si="98"/>
        <v>#DIV/0!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99"/>
        <v>#DIV/0!</v>
      </c>
      <c r="V322" s="19">
        <v>10</v>
      </c>
      <c r="W322" s="18" t="e">
        <f t="shared" si="100"/>
        <v>#DIV/0!</v>
      </c>
      <c r="X322" s="19">
        <v>10</v>
      </c>
      <c r="Y322" s="18" t="e">
        <f t="shared" si="101"/>
        <v>#DIV/0!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879</v>
      </c>
      <c r="D323" s="19"/>
      <c r="E323" s="19"/>
      <c r="F323" s="45">
        <f t="shared" si="97"/>
        <v>0</v>
      </c>
      <c r="G323" s="31"/>
      <c r="H323" s="45" t="e">
        <f t="shared" si="98"/>
        <v>#DIV/0!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99"/>
        <v>#DIV/0!</v>
      </c>
      <c r="V323" s="19">
        <v>10</v>
      </c>
      <c r="W323" s="18" t="e">
        <f t="shared" si="100"/>
        <v>#DIV/0!</v>
      </c>
      <c r="X323" s="19">
        <v>10</v>
      </c>
      <c r="Y323" s="18" t="e">
        <f t="shared" si="101"/>
        <v>#DIV/0!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 t="s">
        <v>604</v>
      </c>
      <c r="D324" s="19"/>
      <c r="E324" s="19"/>
      <c r="F324" s="45" t="e">
        <f t="shared" si="97"/>
        <v>#VALUE!</v>
      </c>
      <c r="G324" s="31"/>
      <c r="H324" s="45" t="e">
        <f t="shared" si="98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99"/>
        <v>#DIV/0!</v>
      </c>
      <c r="V324" s="19"/>
      <c r="W324" s="18" t="e">
        <f t="shared" si="100"/>
        <v>#DIV/0!</v>
      </c>
      <c r="X324" s="19"/>
      <c r="Y324" s="18" t="e">
        <f t="shared" si="101"/>
        <v>#DIV/0!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241.26900000000001</v>
      </c>
      <c r="D325" s="19"/>
      <c r="E325" s="19"/>
      <c r="F325" s="45">
        <f t="shared" si="97"/>
        <v>0</v>
      </c>
      <c r="G325" s="31"/>
      <c r="H325" s="45" t="e">
        <f t="shared" si="98"/>
        <v>#DIV/0!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99"/>
        <v>#DIV/0!</v>
      </c>
      <c r="V325" s="19"/>
      <c r="W325" s="18" t="e">
        <f t="shared" si="100"/>
        <v>#DIV/0!</v>
      </c>
      <c r="X325" s="19"/>
      <c r="Y325" s="18" t="e">
        <f t="shared" si="101"/>
        <v>#DIV/0!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130.79599999999999</v>
      </c>
      <c r="D326" s="19"/>
      <c r="E326" s="19"/>
      <c r="F326" s="45">
        <f t="shared" si="97"/>
        <v>0</v>
      </c>
      <c r="G326" s="31"/>
      <c r="H326" s="45" t="e">
        <f t="shared" si="98"/>
        <v>#DIV/0!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99"/>
        <v>#DIV/0!</v>
      </c>
      <c r="V326" s="19"/>
      <c r="W326" s="18" t="e">
        <f t="shared" si="100"/>
        <v>#DIV/0!</v>
      </c>
      <c r="X326" s="19"/>
      <c r="Y326" s="18" t="e">
        <f t="shared" si="101"/>
        <v>#DIV/0!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1081.2299999999998</v>
      </c>
      <c r="D327" s="19"/>
      <c r="E327" s="19"/>
      <c r="F327" s="45">
        <f t="shared" si="97"/>
        <v>0</v>
      </c>
      <c r="G327" s="31"/>
      <c r="H327" s="45" t="e">
        <f t="shared" si="98"/>
        <v>#DIV/0!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99"/>
        <v>#DIV/0!</v>
      </c>
      <c r="V327" s="19">
        <v>35</v>
      </c>
      <c r="W327" s="18" t="e">
        <f t="shared" si="100"/>
        <v>#DIV/0!</v>
      </c>
      <c r="X327" s="19">
        <v>35</v>
      </c>
      <c r="Y327" s="18" t="e">
        <f t="shared" si="101"/>
        <v>#DIV/0!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75.292000000000002</v>
      </c>
      <c r="D328" s="19"/>
      <c r="E328" s="19"/>
      <c r="F328" s="45">
        <f t="shared" si="97"/>
        <v>0</v>
      </c>
      <c r="G328" s="31"/>
      <c r="H328" s="45" t="e">
        <f t="shared" si="98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99"/>
        <v>#DIV/0!</v>
      </c>
      <c r="V328" s="19"/>
      <c r="W328" s="18" t="e">
        <f t="shared" si="100"/>
        <v>#DIV/0!</v>
      </c>
      <c r="X328" s="19"/>
      <c r="Y328" s="18" t="e">
        <f t="shared" si="101"/>
        <v>#DIV/0!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940.12300000000005</v>
      </c>
      <c r="D329" s="19"/>
      <c r="E329" s="19"/>
      <c r="F329" s="45">
        <f t="shared" si="90"/>
        <v>0</v>
      </c>
      <c r="G329" s="31"/>
      <c r="H329" s="45" t="e">
        <f t="shared" si="9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99"/>
        <v>#DIV/0!</v>
      </c>
      <c r="V329" s="19">
        <v>5</v>
      </c>
      <c r="W329" s="18" t="e">
        <f t="shared" si="100"/>
        <v>#DIV/0!</v>
      </c>
      <c r="X329" s="19">
        <v>5</v>
      </c>
      <c r="Y329" s="18" t="e">
        <f t="shared" si="101"/>
        <v>#DIV/0!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6695.6200000000008</v>
      </c>
      <c r="D330" s="29">
        <f>SUM(D316:D329)</f>
        <v>0</v>
      </c>
      <c r="E330" s="29">
        <f>SUM(E316:E329)</f>
        <v>0</v>
      </c>
      <c r="F330" s="46">
        <f t="shared" si="90"/>
        <v>0</v>
      </c>
      <c r="G330" s="29">
        <f>SUM(G316:G329)</f>
        <v>0</v>
      </c>
      <c r="H330" s="46" t="e">
        <f t="shared" si="91"/>
        <v>#DIV/0!</v>
      </c>
      <c r="I330" s="29">
        <f t="shared" ref="I330:Q330" si="102">SUM(I316:I329)</f>
        <v>0</v>
      </c>
      <c r="J330" s="29">
        <f t="shared" si="102"/>
        <v>0</v>
      </c>
      <c r="K330" s="29">
        <f t="shared" si="102"/>
        <v>0</v>
      </c>
      <c r="L330" s="29">
        <f t="shared" si="102"/>
        <v>0</v>
      </c>
      <c r="M330" s="29">
        <f t="shared" si="102"/>
        <v>0</v>
      </c>
      <c r="N330" s="29">
        <f t="shared" si="102"/>
        <v>0</v>
      </c>
      <c r="O330" s="29">
        <f t="shared" si="102"/>
        <v>0</v>
      </c>
      <c r="P330" s="29">
        <f t="shared" si="102"/>
        <v>0</v>
      </c>
      <c r="Q330" s="29">
        <f t="shared" si="102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99"/>
        <v>#DIV/0!</v>
      </c>
      <c r="V330" s="29">
        <f>SUM(V316:V329)</f>
        <v>82</v>
      </c>
      <c r="W330" s="88" t="e">
        <f>V330/E330*100</f>
        <v>#DIV/0!</v>
      </c>
      <c r="X330" s="29">
        <f>SUM(X316:X329)</f>
        <v>82</v>
      </c>
      <c r="Y330" s="88" t="e">
        <f t="shared" si="101"/>
        <v>#DIV/0!</v>
      </c>
      <c r="Z330" s="29">
        <f t="shared" ref="Z330:AE330" si="103">SUM(Z316:Z329)</f>
        <v>0</v>
      </c>
      <c r="AA330" s="29">
        <f t="shared" si="103"/>
        <v>0</v>
      </c>
      <c r="AB330" s="29">
        <f t="shared" si="103"/>
        <v>0</v>
      </c>
      <c r="AC330" s="29">
        <f t="shared" si="103"/>
        <v>0</v>
      </c>
      <c r="AD330" s="29">
        <f t="shared" si="103"/>
        <v>0</v>
      </c>
      <c r="AE330" s="29">
        <f t="shared" si="103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>
        <v>57.5</v>
      </c>
      <c r="D332" s="19"/>
      <c r="E332" s="19"/>
      <c r="F332" s="45">
        <f t="shared" si="90"/>
        <v>0</v>
      </c>
      <c r="G332" s="31"/>
      <c r="H332" s="45" t="e">
        <f t="shared" si="91"/>
        <v>#DIV/0!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99"/>
        <v>#DIV/0!</v>
      </c>
      <c r="V332" s="19">
        <v>3</v>
      </c>
      <c r="W332" s="18" t="e">
        <f>V332/E332*100</f>
        <v>#DIV/0!</v>
      </c>
      <c r="X332" s="19">
        <v>3</v>
      </c>
      <c r="Y332" s="18" t="e">
        <f>X332/E332*100</f>
        <v>#DIV/0!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94</v>
      </c>
      <c r="D333" s="19"/>
      <c r="E333" s="19"/>
      <c r="F333" s="45">
        <f t="shared" si="90"/>
        <v>0</v>
      </c>
      <c r="G333" s="31"/>
      <c r="H333" s="45" t="e">
        <f t="shared" si="91"/>
        <v>#DIV/0!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99"/>
        <v>#DIV/0!</v>
      </c>
      <c r="V333" s="19">
        <v>2</v>
      </c>
      <c r="W333" s="18" t="e">
        <f t="shared" ref="W333:W336" si="104">V333/E333*100</f>
        <v>#DIV/0!</v>
      </c>
      <c r="X333" s="19">
        <v>2</v>
      </c>
      <c r="Y333" s="18" t="e">
        <f t="shared" ref="Y333:Y336" si="105">X333/E333*100</f>
        <v>#DIV/0!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/>
      <c r="D334" s="19"/>
      <c r="E334" s="19"/>
      <c r="F334" s="45" t="e">
        <f t="shared" si="90"/>
        <v>#DIV/0!</v>
      </c>
      <c r="G334" s="31"/>
      <c r="H334" s="45" t="e">
        <f t="shared" si="9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99"/>
        <v>#DIV/0!</v>
      </c>
      <c r="V334" s="19"/>
      <c r="W334" s="18" t="e">
        <f t="shared" si="104"/>
        <v>#DIV/0!</v>
      </c>
      <c r="X334" s="19"/>
      <c r="Y334" s="18" t="e">
        <f t="shared" si="105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>
        <v>41.2</v>
      </c>
      <c r="D335" s="19"/>
      <c r="E335" s="19"/>
      <c r="F335" s="45">
        <f t="shared" si="90"/>
        <v>0</v>
      </c>
      <c r="G335" s="31"/>
      <c r="H335" s="45" t="e">
        <f t="shared" si="91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99"/>
        <v>#DIV/0!</v>
      </c>
      <c r="V335" s="19">
        <v>3</v>
      </c>
      <c r="W335" s="18" t="e">
        <f t="shared" si="104"/>
        <v>#DIV/0!</v>
      </c>
      <c r="X335" s="19">
        <v>3</v>
      </c>
      <c r="Y335" s="18" t="e">
        <f t="shared" si="105"/>
        <v>#DIV/0!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/>
      <c r="D336" s="19"/>
      <c r="E336" s="19"/>
      <c r="F336" s="45" t="e">
        <f t="shared" si="90"/>
        <v>#DIV/0!</v>
      </c>
      <c r="G336" s="31"/>
      <c r="H336" s="45" t="e">
        <f t="shared" si="91"/>
        <v>#DIV/0!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99"/>
        <v>#DIV/0!</v>
      </c>
      <c r="V336" s="19"/>
      <c r="W336" s="18" t="e">
        <f t="shared" si="104"/>
        <v>#DIV/0!</v>
      </c>
      <c r="X336" s="19"/>
      <c r="Y336" s="18" t="e">
        <f t="shared" si="105"/>
        <v>#DIV/0!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192.7</v>
      </c>
      <c r="D337" s="29">
        <f>SUM(D332:D336)</f>
        <v>0</v>
      </c>
      <c r="E337" s="29">
        <f>SUM(E332:E336)</f>
        <v>0</v>
      </c>
      <c r="F337" s="88">
        <f t="shared" si="90"/>
        <v>0</v>
      </c>
      <c r="G337" s="29">
        <f>SUM(G332:G336)</f>
        <v>0</v>
      </c>
      <c r="H337" s="88" t="e">
        <f t="shared" si="91"/>
        <v>#DIV/0!</v>
      </c>
      <c r="I337" s="29">
        <f t="shared" ref="I337:T337" si="106">SUM(I332:I336)</f>
        <v>0</v>
      </c>
      <c r="J337" s="29">
        <f t="shared" si="106"/>
        <v>0</v>
      </c>
      <c r="K337" s="29">
        <f t="shared" si="106"/>
        <v>0</v>
      </c>
      <c r="L337" s="29">
        <f t="shared" si="106"/>
        <v>0</v>
      </c>
      <c r="M337" s="29">
        <f t="shared" si="106"/>
        <v>0</v>
      </c>
      <c r="N337" s="29">
        <f t="shared" si="106"/>
        <v>0</v>
      </c>
      <c r="O337" s="29">
        <f t="shared" si="106"/>
        <v>0</v>
      </c>
      <c r="P337" s="29">
        <f t="shared" si="106"/>
        <v>0</v>
      </c>
      <c r="Q337" s="29">
        <f t="shared" si="106"/>
        <v>0</v>
      </c>
      <c r="R337" s="29">
        <f t="shared" si="106"/>
        <v>0</v>
      </c>
      <c r="S337" s="29">
        <f t="shared" si="106"/>
        <v>0</v>
      </c>
      <c r="T337" s="29">
        <f t="shared" si="106"/>
        <v>0</v>
      </c>
      <c r="U337" s="88" t="e">
        <f t="shared" si="99"/>
        <v>#DIV/0!</v>
      </c>
      <c r="V337" s="29">
        <f>SUM(V332:V336)</f>
        <v>8</v>
      </c>
      <c r="W337" s="88" t="e">
        <f>V337/E337*100</f>
        <v>#DIV/0!</v>
      </c>
      <c r="X337" s="29">
        <f>SUM(X332:X336)</f>
        <v>8</v>
      </c>
      <c r="Y337" s="88" t="e">
        <f>X337/E337*100</f>
        <v>#DIV/0!</v>
      </c>
      <c r="Z337" s="29">
        <f t="shared" ref="Z337:AE337" si="107">SUM(Z332:Z336)</f>
        <v>0</v>
      </c>
      <c r="AA337" s="29">
        <f t="shared" si="107"/>
        <v>0</v>
      </c>
      <c r="AB337" s="29">
        <f t="shared" si="107"/>
        <v>0</v>
      </c>
      <c r="AC337" s="29">
        <f t="shared" si="107"/>
        <v>0</v>
      </c>
      <c r="AD337" s="29">
        <f t="shared" si="107"/>
        <v>0</v>
      </c>
      <c r="AE337" s="29">
        <f t="shared" si="107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>
        <v>100</v>
      </c>
      <c r="D339" s="19"/>
      <c r="E339" s="19"/>
      <c r="F339" s="45">
        <f t="shared" ref="F339:F371" si="108">E339/C339</f>
        <v>0</v>
      </c>
      <c r="G339" s="31"/>
      <c r="H339" s="45" t="e">
        <f t="shared" ref="H339:H361" si="109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0">O339/G339*100</f>
        <v>#DIV/0!</v>
      </c>
      <c r="V339" s="19"/>
      <c r="W339" s="18" t="e">
        <f t="shared" ref="W339:W361" si="111">V339/E339*100</f>
        <v>#DIV/0!</v>
      </c>
      <c r="X339" s="19"/>
      <c r="Y339" s="18" t="e">
        <f t="shared" ref="Y339:Y361" si="112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>
        <v>640.97199999999998</v>
      </c>
      <c r="D340" s="19"/>
      <c r="E340" s="19"/>
      <c r="F340" s="45">
        <f t="shared" si="108"/>
        <v>0</v>
      </c>
      <c r="G340" s="31"/>
      <c r="H340" s="45" t="e">
        <f t="shared" si="109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0"/>
        <v>#DIV/0!</v>
      </c>
      <c r="V340" s="19">
        <v>12</v>
      </c>
      <c r="W340" s="18" t="e">
        <f t="shared" si="111"/>
        <v>#DIV/0!</v>
      </c>
      <c r="X340" s="19">
        <v>12</v>
      </c>
      <c r="Y340" s="18" t="e">
        <f t="shared" si="112"/>
        <v>#DIV/0!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>
        <v>0</v>
      </c>
      <c r="D341" s="19"/>
      <c r="E341" s="19"/>
      <c r="F341" s="45" t="e">
        <f t="shared" si="108"/>
        <v>#DIV/0!</v>
      </c>
      <c r="G341" s="31"/>
      <c r="H341" s="45" t="e">
        <f t="shared" si="109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0"/>
        <v>#DIV/0!</v>
      </c>
      <c r="V341" s="19"/>
      <c r="W341" s="18" t="e">
        <f t="shared" si="111"/>
        <v>#DIV/0!</v>
      </c>
      <c r="X341" s="19"/>
      <c r="Y341" s="18" t="e">
        <f t="shared" si="112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>
        <v>25.23</v>
      </c>
      <c r="D342" s="19"/>
      <c r="E342" s="19"/>
      <c r="F342" s="45">
        <f t="shared" si="108"/>
        <v>0</v>
      </c>
      <c r="G342" s="31"/>
      <c r="H342" s="45" t="e">
        <f t="shared" si="109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0"/>
        <v>#DIV/0!</v>
      </c>
      <c r="V342" s="19"/>
      <c r="W342" s="18" t="e">
        <f t="shared" si="111"/>
        <v>#DIV/0!</v>
      </c>
      <c r="X342" s="19"/>
      <c r="Y342" s="18" t="e">
        <f t="shared" si="112"/>
        <v>#DIV/0!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>
        <v>407.04</v>
      </c>
      <c r="D343" s="19"/>
      <c r="E343" s="19"/>
      <c r="F343" s="45">
        <f t="shared" si="108"/>
        <v>0</v>
      </c>
      <c r="G343" s="31"/>
      <c r="H343" s="45" t="e">
        <f t="shared" si="109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0"/>
        <v>#DIV/0!</v>
      </c>
      <c r="V343" s="19"/>
      <c r="W343" s="18" t="e">
        <f t="shared" si="111"/>
        <v>#DIV/0!</v>
      </c>
      <c r="X343" s="19"/>
      <c r="Y343" s="18" t="e">
        <f t="shared" si="112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>
        <v>260</v>
      </c>
      <c r="D344" s="19"/>
      <c r="E344" s="19"/>
      <c r="F344" s="45">
        <f t="shared" si="108"/>
        <v>0</v>
      </c>
      <c r="G344" s="31"/>
      <c r="H344" s="45" t="e">
        <f t="shared" si="109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0"/>
        <v>#DIV/0!</v>
      </c>
      <c r="V344" s="19"/>
      <c r="W344" s="18" t="e">
        <f t="shared" si="111"/>
        <v>#DIV/0!</v>
      </c>
      <c r="X344" s="19"/>
      <c r="Y344" s="18" t="e">
        <f t="shared" si="112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>
        <v>299.2</v>
      </c>
      <c r="D345" s="19"/>
      <c r="E345" s="19"/>
      <c r="F345" s="45">
        <f t="shared" si="108"/>
        <v>0</v>
      </c>
      <c r="G345" s="31"/>
      <c r="H345" s="45" t="e">
        <f t="shared" si="109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0"/>
        <v>#DIV/0!</v>
      </c>
      <c r="V345" s="19"/>
      <c r="W345" s="18" t="e">
        <f t="shared" si="111"/>
        <v>#DIV/0!</v>
      </c>
      <c r="X345" s="19"/>
      <c r="Y345" s="18" t="e">
        <f t="shared" si="112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>
        <v>107.89999999999999</v>
      </c>
      <c r="D346" s="19"/>
      <c r="E346" s="19"/>
      <c r="F346" s="45">
        <f t="shared" si="108"/>
        <v>0</v>
      </c>
      <c r="G346" s="31"/>
      <c r="H346" s="45" t="e">
        <f t="shared" si="109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0"/>
        <v>#DIV/0!</v>
      </c>
      <c r="V346" s="19"/>
      <c r="W346" s="18" t="e">
        <f t="shared" si="111"/>
        <v>#DIV/0!</v>
      </c>
      <c r="X346" s="19"/>
      <c r="Y346" s="18" t="e">
        <f t="shared" si="112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>
        <v>318.89999999999998</v>
      </c>
      <c r="D347" s="19"/>
      <c r="E347" s="19"/>
      <c r="F347" s="45">
        <f t="shared" si="108"/>
        <v>0</v>
      </c>
      <c r="G347" s="31"/>
      <c r="H347" s="45" t="e">
        <f t="shared" si="109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0"/>
        <v>#DIV/0!</v>
      </c>
      <c r="V347" s="19"/>
      <c r="W347" s="18" t="e">
        <f t="shared" si="111"/>
        <v>#DIV/0!</v>
      </c>
      <c r="X347" s="19"/>
      <c r="Y347" s="18" t="e">
        <f t="shared" si="112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>
        <v>577.29999999999995</v>
      </c>
      <c r="D348" s="19"/>
      <c r="E348" s="19"/>
      <c r="F348" s="45">
        <f t="shared" si="108"/>
        <v>0</v>
      </c>
      <c r="G348" s="31"/>
      <c r="H348" s="45" t="e">
        <f t="shared" si="109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0"/>
        <v>#DIV/0!</v>
      </c>
      <c r="V348" s="19"/>
      <c r="W348" s="18" t="e">
        <f t="shared" si="111"/>
        <v>#DIV/0!</v>
      </c>
      <c r="X348" s="19"/>
      <c r="Y348" s="18" t="e">
        <f t="shared" si="112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>
        <v>967.3</v>
      </c>
      <c r="D349" s="19"/>
      <c r="E349" s="19"/>
      <c r="F349" s="45">
        <f t="shared" si="108"/>
        <v>0</v>
      </c>
      <c r="G349" s="31"/>
      <c r="H349" s="45" t="e">
        <f t="shared" si="109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0"/>
        <v>#DIV/0!</v>
      </c>
      <c r="V349" s="19">
        <v>4</v>
      </c>
      <c r="W349" s="18" t="e">
        <f t="shared" si="111"/>
        <v>#DIV/0!</v>
      </c>
      <c r="X349" s="19">
        <v>4</v>
      </c>
      <c r="Y349" s="18" t="e">
        <f t="shared" si="112"/>
        <v>#DIV/0!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>
        <v>18.920000000000002</v>
      </c>
      <c r="D350" s="19"/>
      <c r="E350" s="19"/>
      <c r="F350" s="45">
        <f t="shared" si="108"/>
        <v>0</v>
      </c>
      <c r="G350" s="31"/>
      <c r="H350" s="45" t="e">
        <f t="shared" si="109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0"/>
        <v>#DIV/0!</v>
      </c>
      <c r="V350" s="19"/>
      <c r="W350" s="18" t="e">
        <f t="shared" si="111"/>
        <v>#DIV/0!</v>
      </c>
      <c r="X350" s="19"/>
      <c r="Y350" s="18" t="e">
        <f t="shared" si="112"/>
        <v>#DIV/0!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>
        <v>134.88999999999999</v>
      </c>
      <c r="D351" s="19"/>
      <c r="E351" s="19"/>
      <c r="F351" s="45">
        <f t="shared" si="108"/>
        <v>0</v>
      </c>
      <c r="G351" s="31"/>
      <c r="H351" s="45" t="e">
        <f t="shared" si="109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0"/>
        <v>#DIV/0!</v>
      </c>
      <c r="V351" s="19"/>
      <c r="W351" s="18" t="e">
        <f t="shared" si="111"/>
        <v>#DIV/0!</v>
      </c>
      <c r="X351" s="19"/>
      <c r="Y351" s="18" t="e">
        <f t="shared" si="112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>
        <v>860.77</v>
      </c>
      <c r="D352" s="19"/>
      <c r="E352" s="19"/>
      <c r="F352" s="45">
        <f t="shared" si="108"/>
        <v>0</v>
      </c>
      <c r="G352" s="31"/>
      <c r="H352" s="45" t="e">
        <f t="shared" si="109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0"/>
        <v>#DIV/0!</v>
      </c>
      <c r="V352" s="19">
        <v>4</v>
      </c>
      <c r="W352" s="18" t="e">
        <f t="shared" si="111"/>
        <v>#DIV/0!</v>
      </c>
      <c r="X352" s="19">
        <v>4</v>
      </c>
      <c r="Y352" s="18" t="e">
        <f t="shared" si="112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>
        <v>78.8</v>
      </c>
      <c r="D353" s="19"/>
      <c r="E353" s="19"/>
      <c r="F353" s="45">
        <f t="shared" si="108"/>
        <v>0</v>
      </c>
      <c r="G353" s="31"/>
      <c r="H353" s="45" t="e">
        <f t="shared" si="109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0"/>
        <v>#DIV/0!</v>
      </c>
      <c r="V353" s="19"/>
      <c r="W353" s="18" t="e">
        <f t="shared" si="111"/>
        <v>#DIV/0!</v>
      </c>
      <c r="X353" s="19"/>
      <c r="Y353" s="18" t="e">
        <f t="shared" si="112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>
        <v>0</v>
      </c>
      <c r="D354" s="19"/>
      <c r="E354" s="19"/>
      <c r="F354" s="45" t="e">
        <f t="shared" si="108"/>
        <v>#DIV/0!</v>
      </c>
      <c r="G354" s="31"/>
      <c r="H354" s="45" t="e">
        <f t="shared" si="109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0"/>
        <v>#DIV/0!</v>
      </c>
      <c r="V354" s="19"/>
      <c r="W354" s="18" t="e">
        <f t="shared" si="111"/>
        <v>#DIV/0!</v>
      </c>
      <c r="X354" s="19"/>
      <c r="Y354" s="18" t="e">
        <f t="shared" si="112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>
        <v>3253.23</v>
      </c>
      <c r="D355" s="19"/>
      <c r="E355" s="19"/>
      <c r="F355" s="45">
        <f t="shared" si="108"/>
        <v>0</v>
      </c>
      <c r="G355" s="31"/>
      <c r="H355" s="45" t="e">
        <f t="shared" si="109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0"/>
        <v>#DIV/0!</v>
      </c>
      <c r="V355" s="19"/>
      <c r="W355" s="18" t="e">
        <f t="shared" si="111"/>
        <v>#DIV/0!</v>
      </c>
      <c r="X355" s="19"/>
      <c r="Y355" s="18" t="e">
        <f t="shared" si="112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>
        <v>212</v>
      </c>
      <c r="D356" s="19"/>
      <c r="E356" s="19"/>
      <c r="F356" s="45">
        <f t="shared" si="108"/>
        <v>0</v>
      </c>
      <c r="G356" s="31"/>
      <c r="H356" s="45" t="e">
        <f t="shared" si="109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0"/>
        <v>#DIV/0!</v>
      </c>
      <c r="V356" s="19"/>
      <c r="W356" s="18" t="e">
        <f t="shared" si="111"/>
        <v>#DIV/0!</v>
      </c>
      <c r="X356" s="19"/>
      <c r="Y356" s="18" t="e">
        <f t="shared" si="112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>
        <v>3089.43</v>
      </c>
      <c r="D357" s="19"/>
      <c r="E357" s="19"/>
      <c r="F357" s="45">
        <f t="shared" si="108"/>
        <v>0</v>
      </c>
      <c r="G357" s="31"/>
      <c r="H357" s="45" t="e">
        <f t="shared" si="109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0"/>
        <v>#DIV/0!</v>
      </c>
      <c r="V357" s="19"/>
      <c r="W357" s="18" t="e">
        <f t="shared" si="111"/>
        <v>#DIV/0!</v>
      </c>
      <c r="X357" s="19"/>
      <c r="Y357" s="18" t="e">
        <f t="shared" si="112"/>
        <v>#DIV/0!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>
        <v>9495.655999999999</v>
      </c>
      <c r="D358" s="19"/>
      <c r="E358" s="19"/>
      <c r="F358" s="45">
        <f t="shared" si="108"/>
        <v>0</v>
      </c>
      <c r="G358" s="31"/>
      <c r="H358" s="45" t="e">
        <f t="shared" si="109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0"/>
        <v>#DIV/0!</v>
      </c>
      <c r="V358" s="19">
        <v>60</v>
      </c>
      <c r="W358" s="18" t="e">
        <f t="shared" si="111"/>
        <v>#DIV/0!</v>
      </c>
      <c r="X358" s="19">
        <v>60</v>
      </c>
      <c r="Y358" s="18" t="e">
        <f t="shared" si="112"/>
        <v>#DIV/0!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>
        <v>16.241999999999997</v>
      </c>
      <c r="D359" s="19"/>
      <c r="E359" s="19"/>
      <c r="F359" s="45">
        <f t="shared" si="108"/>
        <v>0</v>
      </c>
      <c r="G359" s="31"/>
      <c r="H359" s="45" t="e">
        <f t="shared" si="109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0"/>
        <v>#DIV/0!</v>
      </c>
      <c r="V359" s="19"/>
      <c r="W359" s="18" t="e">
        <f t="shared" si="111"/>
        <v>#DIV/0!</v>
      </c>
      <c r="X359" s="19"/>
      <c r="Y359" s="18" t="e">
        <f t="shared" si="112"/>
        <v>#DIV/0!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>
        <v>24.220000000000002</v>
      </c>
      <c r="D360" s="19"/>
      <c r="E360" s="19"/>
      <c r="F360" s="45">
        <f t="shared" si="108"/>
        <v>0</v>
      </c>
      <c r="G360" s="31"/>
      <c r="H360" s="45" t="e">
        <f t="shared" si="109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99"/>
        <v>#DIV/0!</v>
      </c>
      <c r="V360" s="19"/>
      <c r="W360" s="18" t="e">
        <f t="shared" si="111"/>
        <v>#DIV/0!</v>
      </c>
      <c r="X360" s="19"/>
      <c r="Y360" s="18" t="e">
        <f t="shared" si="112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20888</v>
      </c>
      <c r="D361" s="29">
        <f>SUM(D339:D360)</f>
        <v>0</v>
      </c>
      <c r="E361" s="29">
        <f>SUM(E339:E360)</f>
        <v>0</v>
      </c>
      <c r="F361" s="88">
        <f t="shared" si="108"/>
        <v>0</v>
      </c>
      <c r="G361" s="29">
        <f>SUM(G339:G360)</f>
        <v>0</v>
      </c>
      <c r="H361" s="88" t="e">
        <f t="shared" si="109"/>
        <v>#DIV/0!</v>
      </c>
      <c r="I361" s="29">
        <f t="shared" ref="I361:T361" si="113">SUM(I339:I360)</f>
        <v>0</v>
      </c>
      <c r="J361" s="29">
        <f t="shared" si="113"/>
        <v>0</v>
      </c>
      <c r="K361" s="29">
        <f t="shared" si="113"/>
        <v>0</v>
      </c>
      <c r="L361" s="29">
        <f t="shared" si="113"/>
        <v>0</v>
      </c>
      <c r="M361" s="29">
        <f t="shared" si="113"/>
        <v>0</v>
      </c>
      <c r="N361" s="29">
        <f t="shared" si="113"/>
        <v>0</v>
      </c>
      <c r="O361" s="29">
        <f t="shared" si="113"/>
        <v>0</v>
      </c>
      <c r="P361" s="29">
        <f t="shared" si="113"/>
        <v>0</v>
      </c>
      <c r="Q361" s="29">
        <f t="shared" si="113"/>
        <v>0</v>
      </c>
      <c r="R361" s="29">
        <f t="shared" si="113"/>
        <v>0</v>
      </c>
      <c r="S361" s="29">
        <f t="shared" si="113"/>
        <v>0</v>
      </c>
      <c r="T361" s="29">
        <f t="shared" si="113"/>
        <v>0</v>
      </c>
      <c r="U361" s="88" t="e">
        <f t="shared" si="99"/>
        <v>#DIV/0!</v>
      </c>
      <c r="V361" s="29">
        <f>SUM(V339:V360)</f>
        <v>80</v>
      </c>
      <c r="W361" s="88" t="e">
        <f t="shared" si="111"/>
        <v>#DIV/0!</v>
      </c>
      <c r="X361" s="29">
        <f>SUM(X339:X360)</f>
        <v>80</v>
      </c>
      <c r="Y361" s="88" t="e">
        <f t="shared" si="112"/>
        <v>#DIV/0!</v>
      </c>
      <c r="Z361" s="29">
        <f t="shared" ref="Z361:AE361" si="114">SUM(Z339:Z360)</f>
        <v>0</v>
      </c>
      <c r="AA361" s="29">
        <f t="shared" si="114"/>
        <v>0</v>
      </c>
      <c r="AB361" s="29">
        <f t="shared" si="114"/>
        <v>0</v>
      </c>
      <c r="AC361" s="29">
        <f t="shared" si="114"/>
        <v>0</v>
      </c>
      <c r="AD361" s="29">
        <f t="shared" si="114"/>
        <v>0</v>
      </c>
      <c r="AE361" s="29">
        <f t="shared" si="114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>
        <v>104.994</v>
      </c>
      <c r="D363" s="19"/>
      <c r="E363" s="19"/>
      <c r="F363" s="45">
        <f>E363/C363</f>
        <v>0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 t="e">
        <f>V363/E363*100</f>
        <v>#DIV/0!</v>
      </c>
      <c r="X363" s="19"/>
      <c r="Y363" s="18" t="e">
        <f>X363/E363*100</f>
        <v>#DIV/0!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>
        <v>41.2</v>
      </c>
      <c r="D364" s="19"/>
      <c r="E364" s="19"/>
      <c r="F364" s="45">
        <f>E364/C364</f>
        <v>0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/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>
        <v>114.24000000000001</v>
      </c>
      <c r="D365" s="19"/>
      <c r="E365" s="19"/>
      <c r="F365" s="45">
        <f>E365/C365</f>
        <v>0</v>
      </c>
      <c r="G365" s="31"/>
      <c r="H365" s="45" t="e">
        <f>G365/D365*100</f>
        <v>#DIV/0!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>
        <v>3</v>
      </c>
      <c r="W365" s="18" t="e">
        <f>V365/E365*100</f>
        <v>#DIV/0!</v>
      </c>
      <c r="X365" s="19">
        <v>3</v>
      </c>
      <c r="Y365" s="18" t="e">
        <f>X365/E365*100</f>
        <v>#DIV/0!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>
        <v>423</v>
      </c>
      <c r="D366" s="19"/>
      <c r="E366" s="19"/>
      <c r="F366" s="45">
        <f>E366/C366</f>
        <v>0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>
        <v>2</v>
      </c>
      <c r="W366" s="18" t="e">
        <f>V366/E366*100</f>
        <v>#DIV/0!</v>
      </c>
      <c r="X366" s="19">
        <v>2</v>
      </c>
      <c r="Y366" s="18" t="e">
        <f>X366/E366*100</f>
        <v>#DIV/0!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>
        <v>214.5</v>
      </c>
      <c r="D367" s="19"/>
      <c r="E367" s="19"/>
      <c r="F367" s="45">
        <f>E367/C367</f>
        <v>0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/>
      <c r="W367" s="18" t="e">
        <f>V367/E367*100</f>
        <v>#DIV/0!</v>
      </c>
      <c r="X367" s="19"/>
      <c r="Y367" s="18" t="e">
        <f>X367/E367*100</f>
        <v>#DIV/0!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>
        <v>1959.88</v>
      </c>
      <c r="D368" s="19"/>
      <c r="E368" s="19"/>
      <c r="F368" s="45">
        <f t="shared" si="108"/>
        <v>0</v>
      </c>
      <c r="G368" s="31"/>
      <c r="H368" s="45" t="e">
        <f t="shared" ref="H368:H371" si="115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99"/>
        <v>#DIV/0!</v>
      </c>
      <c r="V368" s="19">
        <v>4</v>
      </c>
      <c r="W368" s="18" t="e">
        <f t="shared" ref="W368:W370" si="116">V368/E368*100</f>
        <v>#DIV/0!</v>
      </c>
      <c r="X368" s="19">
        <v>4</v>
      </c>
      <c r="Y368" s="18" t="e">
        <f t="shared" ref="Y368:Y371" si="117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>
        <v>1660.502</v>
      </c>
      <c r="D369" s="19"/>
      <c r="E369" s="19"/>
      <c r="F369" s="45">
        <f t="shared" si="108"/>
        <v>0</v>
      </c>
      <c r="G369" s="31"/>
      <c r="H369" s="45" t="e">
        <f t="shared" si="115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99"/>
        <v>#DIV/0!</v>
      </c>
      <c r="V369" s="19"/>
      <c r="W369" s="18" t="e">
        <f t="shared" si="116"/>
        <v>#DIV/0!</v>
      </c>
      <c r="X369" s="19"/>
      <c r="Y369" s="18" t="e">
        <f t="shared" si="117"/>
        <v>#DIV/0!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>
        <v>5805.5460000000003</v>
      </c>
      <c r="D370" s="19"/>
      <c r="E370" s="19"/>
      <c r="F370" s="45">
        <f t="shared" si="108"/>
        <v>0</v>
      </c>
      <c r="G370" s="31"/>
      <c r="H370" s="45" t="e">
        <f t="shared" si="115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99"/>
        <v>#DIV/0!</v>
      </c>
      <c r="V370" s="19">
        <v>15</v>
      </c>
      <c r="W370" s="18" t="e">
        <f t="shared" si="116"/>
        <v>#DIV/0!</v>
      </c>
      <c r="X370" s="19">
        <v>15</v>
      </c>
      <c r="Y370" s="18" t="e">
        <f t="shared" si="117"/>
        <v>#DIV/0!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10323.862000000001</v>
      </c>
      <c r="D371" s="29">
        <f>SUM(D363:D370)</f>
        <v>0</v>
      </c>
      <c r="E371" s="29">
        <f>SUM(E363:E370)</f>
        <v>0</v>
      </c>
      <c r="F371" s="46">
        <f t="shared" si="108"/>
        <v>0</v>
      </c>
      <c r="G371" s="29">
        <f>SUM(G363:G370)</f>
        <v>0</v>
      </c>
      <c r="H371" s="46" t="e">
        <f t="shared" si="115"/>
        <v>#DIV/0!</v>
      </c>
      <c r="I371" s="29">
        <f t="shared" ref="I371:T371" si="118">SUM(I363:I370)</f>
        <v>0</v>
      </c>
      <c r="J371" s="29">
        <f t="shared" si="118"/>
        <v>0</v>
      </c>
      <c r="K371" s="29">
        <f t="shared" si="118"/>
        <v>0</v>
      </c>
      <c r="L371" s="29">
        <f t="shared" si="118"/>
        <v>0</v>
      </c>
      <c r="M371" s="29">
        <f t="shared" si="118"/>
        <v>0</v>
      </c>
      <c r="N371" s="29">
        <f t="shared" si="118"/>
        <v>0</v>
      </c>
      <c r="O371" s="29">
        <f t="shared" si="118"/>
        <v>0</v>
      </c>
      <c r="P371" s="29">
        <f t="shared" si="118"/>
        <v>0</v>
      </c>
      <c r="Q371" s="29">
        <f t="shared" si="118"/>
        <v>0</v>
      </c>
      <c r="R371" s="29">
        <f t="shared" si="118"/>
        <v>0</v>
      </c>
      <c r="S371" s="29">
        <f t="shared" si="118"/>
        <v>0</v>
      </c>
      <c r="T371" s="29">
        <f t="shared" si="118"/>
        <v>0</v>
      </c>
      <c r="U371" s="47" t="e">
        <f t="shared" si="99"/>
        <v>#DIV/0!</v>
      </c>
      <c r="V371" s="29">
        <f>SUM(V363:V370)</f>
        <v>24</v>
      </c>
      <c r="W371" s="88" t="e">
        <f>V371/E371*100</f>
        <v>#DIV/0!</v>
      </c>
      <c r="X371" s="29">
        <f>SUM(X363:X370)</f>
        <v>24</v>
      </c>
      <c r="Y371" s="88" t="e">
        <f t="shared" si="117"/>
        <v>#DIV/0!</v>
      </c>
      <c r="Z371" s="29">
        <f t="shared" ref="Z371:AE371" si="119">SUM(Z363:Z370)</f>
        <v>0</v>
      </c>
      <c r="AA371" s="29">
        <f t="shared" si="119"/>
        <v>0</v>
      </c>
      <c r="AB371" s="29">
        <f t="shared" si="119"/>
        <v>0</v>
      </c>
      <c r="AC371" s="29">
        <f t="shared" si="119"/>
        <v>0</v>
      </c>
      <c r="AD371" s="29">
        <f t="shared" si="119"/>
        <v>0</v>
      </c>
      <c r="AE371" s="29">
        <f t="shared" si="119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>
        <v>25.32</v>
      </c>
      <c r="D373" s="19"/>
      <c r="E373" s="19"/>
      <c r="F373" s="45">
        <f t="shared" ref="F373:F381" si="120">E373/C373</f>
        <v>0</v>
      </c>
      <c r="G373" s="31"/>
      <c r="H373" s="45" t="e">
        <f t="shared" ref="H373:H381" si="121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99"/>
        <v>#DIV/0!</v>
      </c>
      <c r="V373" s="19">
        <v>10</v>
      </c>
      <c r="W373" s="18" t="e">
        <f t="shared" ref="W373:W381" si="122">V373/E373*100</f>
        <v>#DIV/0!</v>
      </c>
      <c r="X373" s="19">
        <v>10</v>
      </c>
      <c r="Y373" s="18" t="e">
        <f t="shared" ref="Y373:Y381" si="123">X373/E373*100</f>
        <v>#DIV/0!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>
        <v>40</v>
      </c>
      <c r="D374" s="19"/>
      <c r="E374" s="19"/>
      <c r="F374" s="45">
        <f t="shared" si="120"/>
        <v>0</v>
      </c>
      <c r="G374" s="31"/>
      <c r="H374" s="45" t="e">
        <f t="shared" si="121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99"/>
        <v>#DIV/0!</v>
      </c>
      <c r="V374" s="19">
        <v>7</v>
      </c>
      <c r="W374" s="18" t="e">
        <f t="shared" si="122"/>
        <v>#DIV/0!</v>
      </c>
      <c r="X374" s="19">
        <v>7</v>
      </c>
      <c r="Y374" s="18" t="e">
        <f t="shared" si="123"/>
        <v>#DIV/0!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>
        <v>58.07</v>
      </c>
      <c r="D375" s="19"/>
      <c r="E375" s="19"/>
      <c r="F375" s="45">
        <f t="shared" si="120"/>
        <v>0</v>
      </c>
      <c r="G375" s="31"/>
      <c r="H375" s="45" t="e">
        <f t="shared" si="121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99"/>
        <v>#DIV/0!</v>
      </c>
      <c r="V375" s="19"/>
      <c r="W375" s="18" t="e">
        <f t="shared" si="122"/>
        <v>#DIV/0!</v>
      </c>
      <c r="X375" s="19"/>
      <c r="Y375" s="18" t="e">
        <f t="shared" si="123"/>
        <v>#DIV/0!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>
        <v>13.8</v>
      </c>
      <c r="D376" s="19"/>
      <c r="E376" s="19"/>
      <c r="F376" s="45">
        <f t="shared" si="120"/>
        <v>0</v>
      </c>
      <c r="G376" s="31"/>
      <c r="H376" s="45" t="e">
        <f t="shared" si="121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99"/>
        <v>#DIV/0!</v>
      </c>
      <c r="V376" s="19">
        <v>1</v>
      </c>
      <c r="W376" s="18" t="e">
        <f t="shared" si="122"/>
        <v>#DIV/0!</v>
      </c>
      <c r="X376" s="19">
        <v>1</v>
      </c>
      <c r="Y376" s="18" t="e">
        <f t="shared" si="123"/>
        <v>#DIV/0!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>
        <v>26</v>
      </c>
      <c r="D377" s="19"/>
      <c r="E377" s="19"/>
      <c r="F377" s="45">
        <f t="shared" si="120"/>
        <v>0</v>
      </c>
      <c r="G377" s="31"/>
      <c r="H377" s="45" t="e">
        <f t="shared" si="121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99"/>
        <v>#DIV/0!</v>
      </c>
      <c r="V377" s="19">
        <v>5</v>
      </c>
      <c r="W377" s="18" t="e">
        <f t="shared" si="122"/>
        <v>#DIV/0!</v>
      </c>
      <c r="X377" s="19">
        <v>5</v>
      </c>
      <c r="Y377" s="18" t="e">
        <f t="shared" si="123"/>
        <v>#DIV/0!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>
        <v>61.475000000000001</v>
      </c>
      <c r="D378" s="19"/>
      <c r="E378" s="19"/>
      <c r="F378" s="45">
        <f t="shared" si="120"/>
        <v>0</v>
      </c>
      <c r="G378" s="31"/>
      <c r="H378" s="45" t="e">
        <f t="shared" si="121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99"/>
        <v>#DIV/0!</v>
      </c>
      <c r="V378" s="19">
        <v>3</v>
      </c>
      <c r="W378" s="18" t="e">
        <f t="shared" si="122"/>
        <v>#DIV/0!</v>
      </c>
      <c r="X378" s="19">
        <v>3</v>
      </c>
      <c r="Y378" s="18" t="e">
        <f t="shared" si="123"/>
        <v>#DIV/0!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>
        <v>31.97</v>
      </c>
      <c r="D379" s="19"/>
      <c r="E379" s="19"/>
      <c r="F379" s="45">
        <f t="shared" si="120"/>
        <v>0</v>
      </c>
      <c r="G379" s="31"/>
      <c r="H379" s="45" t="e">
        <f t="shared" si="121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99"/>
        <v>#DIV/0!</v>
      </c>
      <c r="V379" s="19"/>
      <c r="W379" s="18" t="e">
        <f t="shared" si="122"/>
        <v>#DIV/0!</v>
      </c>
      <c r="X379" s="19"/>
      <c r="Y379" s="18" t="e">
        <f t="shared" si="123"/>
        <v>#DIV/0!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>
        <v>783.61399999999992</v>
      </c>
      <c r="D380" s="19"/>
      <c r="E380" s="19"/>
      <c r="F380" s="45">
        <f t="shared" si="120"/>
        <v>0</v>
      </c>
      <c r="G380" s="31"/>
      <c r="H380" s="45" t="e">
        <f t="shared" si="121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4">O380/G380*100</f>
        <v>#DIV/0!</v>
      </c>
      <c r="V380" s="19">
        <v>35</v>
      </c>
      <c r="W380" s="18" t="e">
        <f t="shared" si="122"/>
        <v>#DIV/0!</v>
      </c>
      <c r="X380" s="19">
        <v>35</v>
      </c>
      <c r="Y380" s="18" t="e">
        <f t="shared" si="123"/>
        <v>#DIV/0!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1040.2489999999998</v>
      </c>
      <c r="D381" s="29">
        <f t="shared" ref="D381:E381" si="125">SUM(D373:D380)</f>
        <v>0</v>
      </c>
      <c r="E381" s="29">
        <f t="shared" si="125"/>
        <v>0</v>
      </c>
      <c r="F381" s="88">
        <f t="shared" si="120"/>
        <v>0</v>
      </c>
      <c r="G381" s="29">
        <f>SUM(G373:G380)</f>
        <v>0</v>
      </c>
      <c r="H381" s="88" t="e">
        <f t="shared" si="121"/>
        <v>#DIV/0!</v>
      </c>
      <c r="I381" s="29">
        <f t="shared" ref="I381:T381" si="126">SUM(I373:I380)</f>
        <v>0</v>
      </c>
      <c r="J381" s="29">
        <f t="shared" si="126"/>
        <v>0</v>
      </c>
      <c r="K381" s="29">
        <f t="shared" si="126"/>
        <v>0</v>
      </c>
      <c r="L381" s="29">
        <f t="shared" si="126"/>
        <v>0</v>
      </c>
      <c r="M381" s="29">
        <f t="shared" si="126"/>
        <v>0</v>
      </c>
      <c r="N381" s="29">
        <f t="shared" si="126"/>
        <v>0</v>
      </c>
      <c r="O381" s="29">
        <f t="shared" si="126"/>
        <v>0</v>
      </c>
      <c r="P381" s="29">
        <f t="shared" si="126"/>
        <v>0</v>
      </c>
      <c r="Q381" s="29">
        <f t="shared" si="126"/>
        <v>0</v>
      </c>
      <c r="R381" s="29">
        <f t="shared" si="126"/>
        <v>0</v>
      </c>
      <c r="S381" s="29">
        <f t="shared" si="126"/>
        <v>0</v>
      </c>
      <c r="T381" s="29">
        <f t="shared" si="126"/>
        <v>0</v>
      </c>
      <c r="U381" s="88" t="e">
        <f t="shared" si="124"/>
        <v>#DIV/0!</v>
      </c>
      <c r="V381" s="29">
        <f>SUM(V373:V380)</f>
        <v>61</v>
      </c>
      <c r="W381" s="88" t="e">
        <f t="shared" si="122"/>
        <v>#DIV/0!</v>
      </c>
      <c r="X381" s="29">
        <f>SUM(X373:X380)</f>
        <v>61</v>
      </c>
      <c r="Y381" s="88" t="e">
        <f t="shared" si="123"/>
        <v>#DIV/0!</v>
      </c>
      <c r="Z381" s="29">
        <f t="shared" ref="Z381:AE381" si="127">SUM(Z373:Z380)</f>
        <v>0</v>
      </c>
      <c r="AA381" s="29">
        <f t="shared" si="127"/>
        <v>0</v>
      </c>
      <c r="AB381" s="29">
        <f t="shared" si="127"/>
        <v>0</v>
      </c>
      <c r="AC381" s="29">
        <f t="shared" si="127"/>
        <v>0</v>
      </c>
      <c r="AD381" s="29">
        <f t="shared" si="127"/>
        <v>0</v>
      </c>
      <c r="AE381" s="29">
        <f t="shared" si="127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80.500000000000014</v>
      </c>
      <c r="D383" s="19"/>
      <c r="E383" s="19"/>
      <c r="F383" s="45">
        <f t="shared" ref="F383:F443" si="128">E383/C383</f>
        <v>0</v>
      </c>
      <c r="G383" s="31"/>
      <c r="H383" s="45" t="e">
        <f t="shared" ref="H383:H422" si="129">G383/D383*100</f>
        <v>#DIV/0!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0">O383/G383*100</f>
        <v>#DIV/0!</v>
      </c>
      <c r="V383" s="19">
        <v>3</v>
      </c>
      <c r="W383" s="18" t="e">
        <f t="shared" ref="W383:W422" si="131">V383/E383*100</f>
        <v>#DIV/0!</v>
      </c>
      <c r="X383" s="19">
        <v>3</v>
      </c>
      <c r="Y383" s="18" t="e">
        <f t="shared" ref="Y383:Y422" si="132">X383/E383*100</f>
        <v>#DIV/0!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347.4</v>
      </c>
      <c r="D384" s="19"/>
      <c r="E384" s="19"/>
      <c r="F384" s="45">
        <f t="shared" si="128"/>
        <v>0</v>
      </c>
      <c r="G384" s="31"/>
      <c r="H384" s="45" t="e">
        <f t="shared" si="129"/>
        <v>#DIV/0!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0"/>
        <v>#DIV/0!</v>
      </c>
      <c r="V384" s="19">
        <v>1</v>
      </c>
      <c r="W384" s="18" t="e">
        <f t="shared" si="131"/>
        <v>#DIV/0!</v>
      </c>
      <c r="X384" s="19">
        <v>1</v>
      </c>
      <c r="Y384" s="18" t="e">
        <f t="shared" si="132"/>
        <v>#DIV/0!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183</v>
      </c>
      <c r="D385" s="19"/>
      <c r="E385" s="19"/>
      <c r="F385" s="45">
        <f t="shared" si="128"/>
        <v>0</v>
      </c>
      <c r="G385" s="31"/>
      <c r="H385" s="45" t="e">
        <f t="shared" si="129"/>
        <v>#DIV/0!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0"/>
        <v>#DIV/0!</v>
      </c>
      <c r="V385" s="19">
        <v>4</v>
      </c>
      <c r="W385" s="18" t="e">
        <f t="shared" si="131"/>
        <v>#DIV/0!</v>
      </c>
      <c r="X385" s="19">
        <v>4</v>
      </c>
      <c r="Y385" s="18" t="e">
        <f t="shared" si="132"/>
        <v>#DIV/0!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114.5</v>
      </c>
      <c r="D386" s="19"/>
      <c r="E386" s="19"/>
      <c r="F386" s="45">
        <f t="shared" si="128"/>
        <v>0</v>
      </c>
      <c r="G386" s="31"/>
      <c r="H386" s="45" t="e">
        <f t="shared" si="129"/>
        <v>#DIV/0!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0"/>
        <v>#DIV/0!</v>
      </c>
      <c r="V386" s="19">
        <v>2</v>
      </c>
      <c r="W386" s="18" t="e">
        <f t="shared" si="131"/>
        <v>#DIV/0!</v>
      </c>
      <c r="X386" s="19">
        <v>2</v>
      </c>
      <c r="Y386" s="18" t="e">
        <f t="shared" si="132"/>
        <v>#DIV/0!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42.5</v>
      </c>
      <c r="D387" s="19"/>
      <c r="E387" s="19"/>
      <c r="F387" s="45">
        <f t="shared" si="128"/>
        <v>0</v>
      </c>
      <c r="G387" s="31"/>
      <c r="H387" s="45" t="e">
        <f t="shared" si="129"/>
        <v>#DIV/0!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0"/>
        <v>#DIV/0!</v>
      </c>
      <c r="V387" s="19">
        <v>2</v>
      </c>
      <c r="W387" s="18" t="e">
        <f t="shared" si="131"/>
        <v>#DIV/0!</v>
      </c>
      <c r="X387" s="19">
        <v>2</v>
      </c>
      <c r="Y387" s="18" t="e">
        <f t="shared" si="132"/>
        <v>#DIV/0!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118.56</v>
      </c>
      <c r="D388" s="19"/>
      <c r="E388" s="19"/>
      <c r="F388" s="45">
        <f t="shared" si="128"/>
        <v>0</v>
      </c>
      <c r="G388" s="31"/>
      <c r="H388" s="45" t="e">
        <f t="shared" si="129"/>
        <v>#DIV/0!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0"/>
        <v>#DIV/0!</v>
      </c>
      <c r="V388" s="19">
        <v>5</v>
      </c>
      <c r="W388" s="18" t="e">
        <f t="shared" si="131"/>
        <v>#DIV/0!</v>
      </c>
      <c r="X388" s="19">
        <v>5</v>
      </c>
      <c r="Y388" s="18" t="e">
        <f t="shared" si="132"/>
        <v>#DIV/0!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70.399999999999991</v>
      </c>
      <c r="D389" s="19"/>
      <c r="E389" s="19"/>
      <c r="F389" s="45">
        <f t="shared" si="128"/>
        <v>0</v>
      </c>
      <c r="G389" s="31"/>
      <c r="H389" s="45" t="e">
        <f t="shared" si="129"/>
        <v>#DIV/0!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0"/>
        <v>#DIV/0!</v>
      </c>
      <c r="V389" s="19">
        <v>2</v>
      </c>
      <c r="W389" s="18" t="e">
        <f t="shared" si="131"/>
        <v>#DIV/0!</v>
      </c>
      <c r="X389" s="19">
        <v>2</v>
      </c>
      <c r="Y389" s="18" t="e">
        <f t="shared" si="132"/>
        <v>#DIV/0!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/>
      <c r="E390" s="19"/>
      <c r="F390" s="45">
        <f t="shared" si="128"/>
        <v>0</v>
      </c>
      <c r="G390" s="31"/>
      <c r="H390" s="45" t="e">
        <f t="shared" si="129"/>
        <v>#DIV/0!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0"/>
        <v>#DIV/0!</v>
      </c>
      <c r="V390" s="19">
        <v>15</v>
      </c>
      <c r="W390" s="18" t="e">
        <f t="shared" si="131"/>
        <v>#DIV/0!</v>
      </c>
      <c r="X390" s="19">
        <v>15</v>
      </c>
      <c r="Y390" s="18" t="e">
        <f t="shared" si="132"/>
        <v>#DIV/0!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109.19</v>
      </c>
      <c r="D391" s="19"/>
      <c r="E391" s="19"/>
      <c r="F391" s="45">
        <f t="shared" si="128"/>
        <v>0</v>
      </c>
      <c r="G391" s="31"/>
      <c r="H391" s="45" t="e">
        <f t="shared" si="129"/>
        <v>#DIV/0!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0"/>
        <v>#DIV/0!</v>
      </c>
      <c r="V391" s="19">
        <v>3</v>
      </c>
      <c r="W391" s="18" t="e">
        <f t="shared" si="131"/>
        <v>#DIV/0!</v>
      </c>
      <c r="X391" s="19">
        <v>3</v>
      </c>
      <c r="Y391" s="18" t="e">
        <f t="shared" si="132"/>
        <v>#DIV/0!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448</v>
      </c>
      <c r="D392" s="19"/>
      <c r="E392" s="19"/>
      <c r="F392" s="45">
        <f t="shared" si="128"/>
        <v>0</v>
      </c>
      <c r="G392" s="31"/>
      <c r="H392" s="45" t="e">
        <f t="shared" si="129"/>
        <v>#DIV/0!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0"/>
        <v>#DIV/0!</v>
      </c>
      <c r="V392" s="19">
        <v>6</v>
      </c>
      <c r="W392" s="18" t="e">
        <f t="shared" si="131"/>
        <v>#DIV/0!</v>
      </c>
      <c r="X392" s="19">
        <v>6</v>
      </c>
      <c r="Y392" s="18" t="e">
        <f t="shared" si="132"/>
        <v>#DIV/0!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75.600000000000009</v>
      </c>
      <c r="D393" s="19"/>
      <c r="E393" s="19"/>
      <c r="F393" s="45">
        <f t="shared" si="128"/>
        <v>0</v>
      </c>
      <c r="G393" s="31"/>
      <c r="H393" s="45" t="e">
        <f t="shared" si="129"/>
        <v>#DIV/0!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0"/>
        <v>#DIV/0!</v>
      </c>
      <c r="V393" s="19">
        <v>6</v>
      </c>
      <c r="W393" s="18" t="e">
        <f t="shared" si="131"/>
        <v>#DIV/0!</v>
      </c>
      <c r="X393" s="19">
        <v>6</v>
      </c>
      <c r="Y393" s="18" t="e">
        <f t="shared" si="132"/>
        <v>#DIV/0!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193.99999999999997</v>
      </c>
      <c r="D394" s="19"/>
      <c r="E394" s="19"/>
      <c r="F394" s="45">
        <f t="shared" si="128"/>
        <v>0</v>
      </c>
      <c r="G394" s="31"/>
      <c r="H394" s="45" t="e">
        <f t="shared" si="129"/>
        <v>#DIV/0!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0"/>
        <v>#DIV/0!</v>
      </c>
      <c r="V394" s="19">
        <v>3</v>
      </c>
      <c r="W394" s="18" t="e">
        <f t="shared" si="131"/>
        <v>#DIV/0!</v>
      </c>
      <c r="X394" s="19">
        <v>3</v>
      </c>
      <c r="Y394" s="18" t="e">
        <f t="shared" si="132"/>
        <v>#DIV/0!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190.29999999999998</v>
      </c>
      <c r="D395" s="19"/>
      <c r="E395" s="19"/>
      <c r="F395" s="45">
        <f t="shared" si="128"/>
        <v>0</v>
      </c>
      <c r="G395" s="31"/>
      <c r="H395" s="45" t="e">
        <f t="shared" si="129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0"/>
        <v>#DIV/0!</v>
      </c>
      <c r="V395" s="19">
        <v>8</v>
      </c>
      <c r="W395" s="18" t="e">
        <f t="shared" si="131"/>
        <v>#DIV/0!</v>
      </c>
      <c r="X395" s="19">
        <v>8</v>
      </c>
      <c r="Y395" s="18" t="e">
        <f t="shared" si="132"/>
        <v>#DIV/0!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70.100000000000009</v>
      </c>
      <c r="D396" s="19"/>
      <c r="E396" s="19"/>
      <c r="F396" s="45">
        <f t="shared" si="128"/>
        <v>0</v>
      </c>
      <c r="G396" s="31"/>
      <c r="H396" s="45" t="e">
        <f t="shared" si="129"/>
        <v>#DIV/0!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0"/>
        <v>#DIV/0!</v>
      </c>
      <c r="V396" s="19">
        <v>2</v>
      </c>
      <c r="W396" s="18" t="e">
        <f t="shared" si="131"/>
        <v>#DIV/0!</v>
      </c>
      <c r="X396" s="19">
        <v>2</v>
      </c>
      <c r="Y396" s="18" t="e">
        <f t="shared" si="132"/>
        <v>#DIV/0!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145.49999999999997</v>
      </c>
      <c r="D397" s="19"/>
      <c r="E397" s="19"/>
      <c r="F397" s="45">
        <f t="shared" si="128"/>
        <v>0</v>
      </c>
      <c r="G397" s="31"/>
      <c r="H397" s="45" t="e">
        <f t="shared" si="129"/>
        <v>#DIV/0!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0"/>
        <v>#DIV/0!</v>
      </c>
      <c r="V397" s="19">
        <v>5</v>
      </c>
      <c r="W397" s="18" t="e">
        <f t="shared" si="131"/>
        <v>#DIV/0!</v>
      </c>
      <c r="X397" s="19">
        <v>5</v>
      </c>
      <c r="Y397" s="18" t="e">
        <f t="shared" si="132"/>
        <v>#DIV/0!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/>
      <c r="E398" s="19"/>
      <c r="F398" s="45">
        <f t="shared" si="128"/>
        <v>0</v>
      </c>
      <c r="G398" s="31"/>
      <c r="H398" s="45" t="e">
        <f t="shared" si="129"/>
        <v>#DIV/0!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0"/>
        <v>#DIV/0!</v>
      </c>
      <c r="V398" s="19">
        <v>5</v>
      </c>
      <c r="W398" s="18" t="e">
        <f t="shared" si="131"/>
        <v>#DIV/0!</v>
      </c>
      <c r="X398" s="19">
        <v>5</v>
      </c>
      <c r="Y398" s="18" t="e">
        <f t="shared" si="132"/>
        <v>#DIV/0!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148.6</v>
      </c>
      <c r="D399" s="19"/>
      <c r="E399" s="19"/>
      <c r="F399" s="45">
        <f t="shared" si="128"/>
        <v>0</v>
      </c>
      <c r="G399" s="31"/>
      <c r="H399" s="45" t="e">
        <f t="shared" si="129"/>
        <v>#DIV/0!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0"/>
        <v>#DIV/0!</v>
      </c>
      <c r="V399" s="19">
        <v>4</v>
      </c>
      <c r="W399" s="18" t="e">
        <f t="shared" si="131"/>
        <v>#DIV/0!</v>
      </c>
      <c r="X399" s="19">
        <v>4</v>
      </c>
      <c r="Y399" s="18" t="e">
        <f t="shared" si="132"/>
        <v>#DIV/0!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148.29999999999998</v>
      </c>
      <c r="D400" s="19"/>
      <c r="E400" s="19"/>
      <c r="F400" s="45">
        <f t="shared" si="128"/>
        <v>0</v>
      </c>
      <c r="G400" s="31"/>
      <c r="H400" s="45" t="e">
        <f t="shared" si="129"/>
        <v>#DIV/0!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0"/>
        <v>#DIV/0!</v>
      </c>
      <c r="V400" s="19">
        <v>5</v>
      </c>
      <c r="W400" s="18" t="e">
        <f t="shared" si="131"/>
        <v>#DIV/0!</v>
      </c>
      <c r="X400" s="19">
        <v>5</v>
      </c>
      <c r="Y400" s="18" t="e">
        <f t="shared" si="132"/>
        <v>#DIV/0!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145.1</v>
      </c>
      <c r="D401" s="19"/>
      <c r="E401" s="19"/>
      <c r="F401" s="45">
        <f t="shared" si="128"/>
        <v>0</v>
      </c>
      <c r="G401" s="31"/>
      <c r="H401" s="45" t="e">
        <f t="shared" si="129"/>
        <v>#DIV/0!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0"/>
        <v>#DIV/0!</v>
      </c>
      <c r="V401" s="19">
        <v>2</v>
      </c>
      <c r="W401" s="18" t="e">
        <f t="shared" si="131"/>
        <v>#DIV/0!</v>
      </c>
      <c r="X401" s="19">
        <v>2</v>
      </c>
      <c r="Y401" s="18" t="e">
        <f t="shared" si="132"/>
        <v>#DIV/0!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115.2</v>
      </c>
      <c r="D402" s="19"/>
      <c r="E402" s="19"/>
      <c r="F402" s="45">
        <f t="shared" si="128"/>
        <v>0</v>
      </c>
      <c r="G402" s="31"/>
      <c r="H402" s="45" t="e">
        <f t="shared" si="129"/>
        <v>#DIV/0!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0"/>
        <v>#DIV/0!</v>
      </c>
      <c r="V402" s="19">
        <v>2</v>
      </c>
      <c r="W402" s="18" t="e">
        <f t="shared" si="131"/>
        <v>#DIV/0!</v>
      </c>
      <c r="X402" s="19">
        <v>2</v>
      </c>
      <c r="Y402" s="18" t="e">
        <f t="shared" si="132"/>
        <v>#DIV/0!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73.300000000000011</v>
      </c>
      <c r="D403" s="19"/>
      <c r="E403" s="19"/>
      <c r="F403" s="45">
        <f t="shared" si="128"/>
        <v>0</v>
      </c>
      <c r="G403" s="31"/>
      <c r="H403" s="45" t="e">
        <f t="shared" si="129"/>
        <v>#DIV/0!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0"/>
        <v>#DIV/0!</v>
      </c>
      <c r="V403" s="19">
        <v>2</v>
      </c>
      <c r="W403" s="18" t="e">
        <f t="shared" si="131"/>
        <v>#DIV/0!</v>
      </c>
      <c r="X403" s="19">
        <v>2</v>
      </c>
      <c r="Y403" s="18" t="e">
        <f t="shared" si="132"/>
        <v>#DIV/0!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532.19999999999993</v>
      </c>
      <c r="D404" s="19"/>
      <c r="E404" s="19"/>
      <c r="F404" s="45">
        <f t="shared" si="128"/>
        <v>0</v>
      </c>
      <c r="G404" s="31"/>
      <c r="H404" s="45" t="e">
        <f t="shared" si="129"/>
        <v>#DIV/0!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0"/>
        <v>#DIV/0!</v>
      </c>
      <c r="V404" s="19">
        <v>8</v>
      </c>
      <c r="W404" s="18" t="e">
        <f t="shared" si="131"/>
        <v>#DIV/0!</v>
      </c>
      <c r="X404" s="19">
        <v>8</v>
      </c>
      <c r="Y404" s="18" t="e">
        <f t="shared" si="132"/>
        <v>#DIV/0!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196.9</v>
      </c>
      <c r="D405" s="19"/>
      <c r="E405" s="19"/>
      <c r="F405" s="45">
        <f t="shared" si="128"/>
        <v>0</v>
      </c>
      <c r="G405" s="31"/>
      <c r="H405" s="45" t="e">
        <f t="shared" si="129"/>
        <v>#DIV/0!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0"/>
        <v>#DIV/0!</v>
      </c>
      <c r="V405" s="19">
        <v>10</v>
      </c>
      <c r="W405" s="18" t="e">
        <f t="shared" si="131"/>
        <v>#DIV/0!</v>
      </c>
      <c r="X405" s="19">
        <v>10</v>
      </c>
      <c r="Y405" s="18" t="e">
        <f t="shared" si="132"/>
        <v>#DIV/0!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/>
      <c r="E406" s="19"/>
      <c r="F406" s="45" t="e">
        <f t="shared" si="128"/>
        <v>#DIV/0!</v>
      </c>
      <c r="G406" s="31"/>
      <c r="H406" s="45" t="e">
        <f t="shared" si="129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0"/>
        <v>#DIV/0!</v>
      </c>
      <c r="V406" s="19"/>
      <c r="W406" s="18" t="e">
        <f t="shared" si="131"/>
        <v>#DIV/0!</v>
      </c>
      <c r="X406" s="19"/>
      <c r="Y406" s="18" t="e">
        <f t="shared" si="132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60.5</v>
      </c>
      <c r="D407" s="19"/>
      <c r="E407" s="19"/>
      <c r="F407" s="45">
        <f t="shared" si="128"/>
        <v>0</v>
      </c>
      <c r="G407" s="31"/>
      <c r="H407" s="45" t="e">
        <f t="shared" si="129"/>
        <v>#DIV/0!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0"/>
        <v>#DIV/0!</v>
      </c>
      <c r="V407" s="19">
        <v>2</v>
      </c>
      <c r="W407" s="18" t="e">
        <f t="shared" si="131"/>
        <v>#DIV/0!</v>
      </c>
      <c r="X407" s="19">
        <v>2</v>
      </c>
      <c r="Y407" s="18" t="e">
        <f t="shared" si="132"/>
        <v>#DIV/0!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43.5</v>
      </c>
      <c r="D408" s="19"/>
      <c r="E408" s="19"/>
      <c r="F408" s="45">
        <f t="shared" si="128"/>
        <v>0</v>
      </c>
      <c r="G408" s="31"/>
      <c r="H408" s="45" t="e">
        <f t="shared" si="129"/>
        <v>#DIV/0!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0"/>
        <v>#DIV/0!</v>
      </c>
      <c r="V408" s="19">
        <v>2</v>
      </c>
      <c r="W408" s="18" t="e">
        <f t="shared" si="131"/>
        <v>#DIV/0!</v>
      </c>
      <c r="X408" s="19">
        <v>2</v>
      </c>
      <c r="Y408" s="18" t="e">
        <f t="shared" si="132"/>
        <v>#DIV/0!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155.5</v>
      </c>
      <c r="D409" s="19"/>
      <c r="E409" s="19"/>
      <c r="F409" s="45">
        <f t="shared" si="128"/>
        <v>0</v>
      </c>
      <c r="G409" s="31"/>
      <c r="H409" s="45" t="e">
        <f t="shared" si="129"/>
        <v>#DIV/0!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0"/>
        <v>#DIV/0!</v>
      </c>
      <c r="V409" s="19">
        <v>2</v>
      </c>
      <c r="W409" s="18" t="e">
        <f t="shared" si="131"/>
        <v>#DIV/0!</v>
      </c>
      <c r="X409" s="19">
        <v>2</v>
      </c>
      <c r="Y409" s="18" t="e">
        <f t="shared" si="132"/>
        <v>#DIV/0!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/>
      <c r="E410" s="19"/>
      <c r="F410" s="45" t="e">
        <f t="shared" si="128"/>
        <v>#DIV/0!</v>
      </c>
      <c r="G410" s="31"/>
      <c r="H410" s="45" t="e">
        <f t="shared" si="129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0"/>
        <v>#DIV/0!</v>
      </c>
      <c r="V410" s="19"/>
      <c r="W410" s="18" t="e">
        <f t="shared" si="131"/>
        <v>#DIV/0!</v>
      </c>
      <c r="X410" s="19"/>
      <c r="Y410" s="18" t="e">
        <f t="shared" si="132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366.22700000000003</v>
      </c>
      <c r="D411" s="19"/>
      <c r="E411" s="19"/>
      <c r="F411" s="45">
        <f t="shared" si="128"/>
        <v>0</v>
      </c>
      <c r="G411" s="31"/>
      <c r="H411" s="45" t="e">
        <f t="shared" si="129"/>
        <v>#DIV/0!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0"/>
        <v>#DIV/0!</v>
      </c>
      <c r="V411" s="19">
        <v>3</v>
      </c>
      <c r="W411" s="18" t="e">
        <f t="shared" si="131"/>
        <v>#DIV/0!</v>
      </c>
      <c r="X411" s="19">
        <v>3</v>
      </c>
      <c r="Y411" s="18" t="e">
        <f t="shared" si="132"/>
        <v>#DIV/0!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264.66699999999997</v>
      </c>
      <c r="D412" s="19"/>
      <c r="E412" s="19"/>
      <c r="F412" s="45">
        <f t="shared" si="128"/>
        <v>0</v>
      </c>
      <c r="G412" s="31"/>
      <c r="H412" s="45" t="e">
        <f t="shared" si="129"/>
        <v>#DIV/0!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0"/>
        <v>#DIV/0!</v>
      </c>
      <c r="V412" s="19">
        <v>15</v>
      </c>
      <c r="W412" s="18" t="e">
        <f t="shared" si="131"/>
        <v>#DIV/0!</v>
      </c>
      <c r="X412" s="19">
        <v>15</v>
      </c>
      <c r="Y412" s="18" t="e">
        <f t="shared" si="132"/>
        <v>#DIV/0!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232.81100000000001</v>
      </c>
      <c r="D413" s="19"/>
      <c r="E413" s="19"/>
      <c r="F413" s="45">
        <f t="shared" si="128"/>
        <v>0</v>
      </c>
      <c r="G413" s="31"/>
      <c r="H413" s="45" t="e">
        <f t="shared" si="129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0"/>
        <v>#DIV/0!</v>
      </c>
      <c r="V413" s="19">
        <v>13</v>
      </c>
      <c r="W413" s="18" t="e">
        <f t="shared" si="131"/>
        <v>#DIV/0!</v>
      </c>
      <c r="X413" s="19">
        <v>13</v>
      </c>
      <c r="Y413" s="18" t="e">
        <f t="shared" si="132"/>
        <v>#DIV/0!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/>
      <c r="F414" s="45" t="e">
        <f t="shared" si="128"/>
        <v>#DIV/0!</v>
      </c>
      <c r="G414" s="31"/>
      <c r="H414" s="45" t="e">
        <f t="shared" si="129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0"/>
        <v>#DIV/0!</v>
      </c>
      <c r="V414" s="19"/>
      <c r="W414" s="18" t="e">
        <f t="shared" si="131"/>
        <v>#DIV/0!</v>
      </c>
      <c r="X414" s="19"/>
      <c r="Y414" s="18" t="e">
        <f t="shared" si="132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/>
      <c r="F415" s="45" t="e">
        <f t="shared" si="128"/>
        <v>#DIV/0!</v>
      </c>
      <c r="G415" s="31"/>
      <c r="H415" s="45" t="e">
        <f t="shared" si="129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0"/>
        <v>#DIV/0!</v>
      </c>
      <c r="V415" s="19"/>
      <c r="W415" s="18" t="e">
        <f t="shared" si="131"/>
        <v>#DIV/0!</v>
      </c>
      <c r="X415" s="19"/>
      <c r="Y415" s="18" t="e">
        <f t="shared" si="132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616.11199999999997</v>
      </c>
      <c r="D416" s="19"/>
      <c r="E416" s="19"/>
      <c r="F416" s="45">
        <f t="shared" si="128"/>
        <v>0</v>
      </c>
      <c r="G416" s="31"/>
      <c r="H416" s="45" t="e">
        <f t="shared" si="129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0"/>
        <v>#DIV/0!</v>
      </c>
      <c r="V416" s="19">
        <v>22</v>
      </c>
      <c r="W416" s="18" t="e">
        <f t="shared" si="131"/>
        <v>#DIV/0!</v>
      </c>
      <c r="X416" s="19">
        <v>22</v>
      </c>
      <c r="Y416" s="18" t="e">
        <f t="shared" si="132"/>
        <v>#DIV/0!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58.304000000000002</v>
      </c>
      <c r="D417" s="19"/>
      <c r="E417" s="19"/>
      <c r="F417" s="45">
        <f t="shared" si="128"/>
        <v>0</v>
      </c>
      <c r="G417" s="31"/>
      <c r="H417" s="45" t="e">
        <f t="shared" si="129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0"/>
        <v>#DIV/0!</v>
      </c>
      <c r="V417" s="19">
        <v>6</v>
      </c>
      <c r="W417" s="18" t="e">
        <f t="shared" si="131"/>
        <v>#DIV/0!</v>
      </c>
      <c r="X417" s="19">
        <v>6</v>
      </c>
      <c r="Y417" s="18" t="e">
        <f t="shared" si="132"/>
        <v>#DIV/0!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97.24</v>
      </c>
      <c r="D418" s="19"/>
      <c r="E418" s="19"/>
      <c r="F418" s="45">
        <f t="shared" si="128"/>
        <v>0</v>
      </c>
      <c r="G418" s="31"/>
      <c r="H418" s="45" t="e">
        <f t="shared" si="129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0"/>
        <v>#DIV/0!</v>
      </c>
      <c r="V418" s="19">
        <v>9</v>
      </c>
      <c r="W418" s="18" t="e">
        <f t="shared" si="131"/>
        <v>#DIV/0!</v>
      </c>
      <c r="X418" s="19">
        <v>9</v>
      </c>
      <c r="Y418" s="18" t="e">
        <f t="shared" si="132"/>
        <v>#DIV/0!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1033.56</v>
      </c>
      <c r="D419" s="19"/>
      <c r="E419" s="19"/>
      <c r="F419" s="45">
        <f t="shared" si="128"/>
        <v>0</v>
      </c>
      <c r="G419" s="31"/>
      <c r="H419" s="45" t="e">
        <f t="shared" si="129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0"/>
        <v>#DIV/0!</v>
      </c>
      <c r="V419" s="19">
        <v>37</v>
      </c>
      <c r="W419" s="18" t="e">
        <f t="shared" si="131"/>
        <v>#DIV/0!</v>
      </c>
      <c r="X419" s="19">
        <v>37</v>
      </c>
      <c r="Y419" s="18" t="e">
        <f t="shared" si="132"/>
        <v>#DIV/0!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232.13900000000001</v>
      </c>
      <c r="D420" s="19"/>
      <c r="E420" s="19"/>
      <c r="F420" s="45">
        <f t="shared" si="128"/>
        <v>0</v>
      </c>
      <c r="G420" s="31"/>
      <c r="H420" s="45" t="e">
        <f t="shared" si="129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0"/>
        <v>#DIV/0!</v>
      </c>
      <c r="V420" s="19">
        <v>12</v>
      </c>
      <c r="W420" s="18" t="e">
        <f t="shared" si="131"/>
        <v>#DIV/0!</v>
      </c>
      <c r="X420" s="19">
        <v>12</v>
      </c>
      <c r="Y420" s="18" t="e">
        <f t="shared" si="132"/>
        <v>#DIV/0!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218.57999999999998</v>
      </c>
      <c r="D421" s="19"/>
      <c r="E421" s="19"/>
      <c r="F421" s="45">
        <f t="shared" si="128"/>
        <v>0</v>
      </c>
      <c r="G421" s="31"/>
      <c r="H421" s="45" t="e">
        <f t="shared" si="129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0"/>
        <v>#DIV/0!</v>
      </c>
      <c r="V421" s="19">
        <v>15</v>
      </c>
      <c r="W421" s="18" t="e">
        <f t="shared" si="131"/>
        <v>#DIV/0!</v>
      </c>
      <c r="X421" s="19">
        <v>15</v>
      </c>
      <c r="Y421" s="18" t="e">
        <f t="shared" si="132"/>
        <v>#DIV/0!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437.01400000000001</v>
      </c>
      <c r="D422" s="19"/>
      <c r="E422" s="19"/>
      <c r="F422" s="45">
        <f t="shared" si="128"/>
        <v>0</v>
      </c>
      <c r="G422" s="31"/>
      <c r="H422" s="45" t="e">
        <f t="shared" si="129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0"/>
        <v>#DIV/0!</v>
      </c>
      <c r="V422" s="19">
        <v>19</v>
      </c>
      <c r="W422" s="18" t="e">
        <f t="shared" si="131"/>
        <v>#DIV/0!</v>
      </c>
      <c r="X422" s="19">
        <v>19</v>
      </c>
      <c r="Y422" s="18" t="e">
        <f t="shared" si="132"/>
        <v>#DIV/0!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8710.9239999999991</v>
      </c>
      <c r="D423" s="29">
        <f t="shared" ref="D423:E423" si="133">SUM(D383:D422)</f>
        <v>0</v>
      </c>
      <c r="E423" s="29">
        <f t="shared" si="133"/>
        <v>0</v>
      </c>
      <c r="F423" s="46">
        <f>E423/C423</f>
        <v>0</v>
      </c>
      <c r="G423" s="29">
        <f>SUM(G383:G422)</f>
        <v>0</v>
      </c>
      <c r="H423" s="46" t="e">
        <f>G423/D423*100</f>
        <v>#DIV/0!</v>
      </c>
      <c r="I423" s="29">
        <f t="shared" ref="I423:T423" si="134">SUM(I383:I422)</f>
        <v>0</v>
      </c>
      <c r="J423" s="29">
        <f t="shared" si="134"/>
        <v>0</v>
      </c>
      <c r="K423" s="29">
        <f t="shared" si="134"/>
        <v>0</v>
      </c>
      <c r="L423" s="29">
        <f t="shared" si="134"/>
        <v>0</v>
      </c>
      <c r="M423" s="29">
        <f t="shared" si="134"/>
        <v>0</v>
      </c>
      <c r="N423" s="29">
        <f t="shared" si="134"/>
        <v>0</v>
      </c>
      <c r="O423" s="29">
        <f t="shared" si="134"/>
        <v>0</v>
      </c>
      <c r="P423" s="29">
        <f t="shared" si="134"/>
        <v>0</v>
      </c>
      <c r="Q423" s="29">
        <f t="shared" si="134"/>
        <v>0</v>
      </c>
      <c r="R423" s="29">
        <f t="shared" si="134"/>
        <v>0</v>
      </c>
      <c r="S423" s="29">
        <f t="shared" si="134"/>
        <v>0</v>
      </c>
      <c r="T423" s="29">
        <f t="shared" si="134"/>
        <v>0</v>
      </c>
      <c r="U423" s="47" t="e">
        <f>O423/G423*100</f>
        <v>#DIV/0!</v>
      </c>
      <c r="V423" s="29">
        <f>SUM(V383:V422)</f>
        <v>262</v>
      </c>
      <c r="W423" s="88" t="e">
        <f>V423/E423*100</f>
        <v>#DIV/0!</v>
      </c>
      <c r="X423" s="29">
        <f>SUM(X383:X422)</f>
        <v>262</v>
      </c>
      <c r="Y423" s="88" t="e">
        <f>X423/E423*100</f>
        <v>#DIV/0!</v>
      </c>
      <c r="Z423" s="29">
        <f t="shared" ref="Z423:AE423" si="135">SUM(Z383:Z422)</f>
        <v>0</v>
      </c>
      <c r="AA423" s="29">
        <f t="shared" si="135"/>
        <v>0</v>
      </c>
      <c r="AB423" s="29">
        <f t="shared" si="135"/>
        <v>0</v>
      </c>
      <c r="AC423" s="29">
        <f t="shared" si="135"/>
        <v>0</v>
      </c>
      <c r="AD423" s="29">
        <f t="shared" si="135"/>
        <v>0</v>
      </c>
      <c r="AE423" s="29">
        <f t="shared" si="135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29"/>
      <c r="D425" s="29"/>
      <c r="E425" s="29"/>
      <c r="F425" s="45" t="e">
        <f t="shared" si="128"/>
        <v>#DIV/0!</v>
      </c>
      <c r="G425" s="29"/>
      <c r="H425" s="45" t="e">
        <f t="shared" ref="H425:H432" si="136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7">O425/G425*100</f>
        <v>#DIV/0!</v>
      </c>
      <c r="V425" s="19"/>
      <c r="W425" s="18" t="e">
        <f t="shared" ref="W425:W432" si="138">V425/E425*100</f>
        <v>#DIV/0!</v>
      </c>
      <c r="X425" s="19"/>
      <c r="Y425" s="18" t="e">
        <f t="shared" ref="Y425:Y443" si="13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29"/>
      <c r="D426" s="29"/>
      <c r="E426" s="29"/>
      <c r="F426" s="45" t="e">
        <f t="shared" si="128"/>
        <v>#DIV/0!</v>
      </c>
      <c r="G426" s="29"/>
      <c r="H426" s="45" t="e">
        <f t="shared" si="136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7"/>
        <v>#DIV/0!</v>
      </c>
      <c r="V426" s="19"/>
      <c r="W426" s="18" t="e">
        <f t="shared" si="138"/>
        <v>#DIV/0!</v>
      </c>
      <c r="X426" s="19"/>
      <c r="Y426" s="18" t="e">
        <f t="shared" si="13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29"/>
      <c r="D427" s="29"/>
      <c r="E427" s="29"/>
      <c r="F427" s="45" t="e">
        <f t="shared" si="128"/>
        <v>#DIV/0!</v>
      </c>
      <c r="G427" s="29"/>
      <c r="H427" s="45" t="e">
        <f t="shared" si="136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7"/>
        <v>#DIV/0!</v>
      </c>
      <c r="V427" s="19"/>
      <c r="W427" s="18" t="e">
        <f t="shared" si="138"/>
        <v>#DIV/0!</v>
      </c>
      <c r="X427" s="19"/>
      <c r="Y427" s="18" t="e">
        <f t="shared" si="139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29"/>
      <c r="D428" s="29"/>
      <c r="E428" s="29"/>
      <c r="F428" s="45" t="e">
        <f t="shared" si="128"/>
        <v>#DIV/0!</v>
      </c>
      <c r="G428" s="29"/>
      <c r="H428" s="45" t="e">
        <f t="shared" si="136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7"/>
        <v>#DIV/0!</v>
      </c>
      <c r="V428" s="19"/>
      <c r="W428" s="18" t="e">
        <f t="shared" si="138"/>
        <v>#DIV/0!</v>
      </c>
      <c r="X428" s="19"/>
      <c r="Y428" s="18" t="e">
        <f t="shared" si="13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29"/>
      <c r="D429" s="29"/>
      <c r="E429" s="29"/>
      <c r="F429" s="45" t="e">
        <f t="shared" si="128"/>
        <v>#DIV/0!</v>
      </c>
      <c r="G429" s="29"/>
      <c r="H429" s="45" t="e">
        <f t="shared" si="136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7"/>
        <v>#DIV/0!</v>
      </c>
      <c r="V429" s="19"/>
      <c r="W429" s="18" t="e">
        <f t="shared" si="138"/>
        <v>#DIV/0!</v>
      </c>
      <c r="X429" s="19"/>
      <c r="Y429" s="18" t="e">
        <f t="shared" si="139"/>
        <v>#DIV/0!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29">
        <v>3054.777</v>
      </c>
      <c r="D430" s="29"/>
      <c r="E430" s="29"/>
      <c r="F430" s="45">
        <f t="shared" si="128"/>
        <v>0</v>
      </c>
      <c r="G430" s="29"/>
      <c r="H430" s="45" t="e">
        <f t="shared" si="136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7"/>
        <v>#DIV/0!</v>
      </c>
      <c r="V430" s="19">
        <v>20</v>
      </c>
      <c r="W430" s="18" t="e">
        <f t="shared" si="138"/>
        <v>#DIV/0!</v>
      </c>
      <c r="X430" s="19">
        <v>20</v>
      </c>
      <c r="Y430" s="18" t="e">
        <f t="shared" si="139"/>
        <v>#DIV/0!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29">
        <v>1360.038</v>
      </c>
      <c r="D431" s="29"/>
      <c r="E431" s="29"/>
      <c r="F431" s="45">
        <f t="shared" si="128"/>
        <v>0</v>
      </c>
      <c r="G431" s="29"/>
      <c r="H431" s="45" t="e">
        <f t="shared" si="136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7"/>
        <v>#DIV/0!</v>
      </c>
      <c r="V431" s="19">
        <v>16</v>
      </c>
      <c r="W431" s="18" t="e">
        <f t="shared" si="138"/>
        <v>#DIV/0!</v>
      </c>
      <c r="X431" s="19">
        <v>16</v>
      </c>
      <c r="Y431" s="18" t="e">
        <f t="shared" si="139"/>
        <v>#DIV/0!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4414.8150000000005</v>
      </c>
      <c r="D432" s="29">
        <f t="shared" ref="D432:E432" si="140">SUM(D425:D431)</f>
        <v>0</v>
      </c>
      <c r="E432" s="29">
        <f t="shared" si="140"/>
        <v>0</v>
      </c>
      <c r="F432" s="45">
        <f t="shared" si="128"/>
        <v>0</v>
      </c>
      <c r="G432" s="29">
        <f>SUM(G425:G431)</f>
        <v>0</v>
      </c>
      <c r="H432" s="45" t="e">
        <f t="shared" si="136"/>
        <v>#DIV/0!</v>
      </c>
      <c r="I432" s="29">
        <f t="shared" ref="I432:T432" si="141">SUM(I425:I431)</f>
        <v>0</v>
      </c>
      <c r="J432" s="29">
        <f t="shared" si="141"/>
        <v>0</v>
      </c>
      <c r="K432" s="29">
        <f t="shared" si="141"/>
        <v>0</v>
      </c>
      <c r="L432" s="29">
        <f t="shared" si="141"/>
        <v>0</v>
      </c>
      <c r="M432" s="29">
        <f t="shared" si="141"/>
        <v>0</v>
      </c>
      <c r="N432" s="29">
        <f t="shared" si="141"/>
        <v>0</v>
      </c>
      <c r="O432" s="29">
        <f t="shared" si="141"/>
        <v>0</v>
      </c>
      <c r="P432" s="29">
        <f t="shared" si="141"/>
        <v>0</v>
      </c>
      <c r="Q432" s="29">
        <f t="shared" si="141"/>
        <v>0</v>
      </c>
      <c r="R432" s="29">
        <f t="shared" si="141"/>
        <v>0</v>
      </c>
      <c r="S432" s="29">
        <f t="shared" si="141"/>
        <v>0</v>
      </c>
      <c r="T432" s="29">
        <f t="shared" si="141"/>
        <v>0</v>
      </c>
      <c r="U432" s="54" t="e">
        <f t="shared" si="137"/>
        <v>#DIV/0!</v>
      </c>
      <c r="V432" s="29">
        <f>SUM(V425:V431)</f>
        <v>36</v>
      </c>
      <c r="W432" s="18" t="e">
        <f t="shared" si="138"/>
        <v>#DIV/0!</v>
      </c>
      <c r="X432" s="29">
        <f>SUM(X425:X431)</f>
        <v>36</v>
      </c>
      <c r="Y432" s="18" t="e">
        <f t="shared" si="139"/>
        <v>#DIV/0!</v>
      </c>
      <c r="Z432" s="29">
        <f t="shared" ref="Z432:AE432" si="142">SUM(Z425:Z431)</f>
        <v>0</v>
      </c>
      <c r="AA432" s="29">
        <f t="shared" si="142"/>
        <v>0</v>
      </c>
      <c r="AB432" s="29">
        <f t="shared" si="142"/>
        <v>0</v>
      </c>
      <c r="AC432" s="29">
        <f t="shared" si="142"/>
        <v>0</v>
      </c>
      <c r="AD432" s="29">
        <f t="shared" si="142"/>
        <v>0</v>
      </c>
      <c r="AE432" s="29">
        <f t="shared" si="14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29">
        <v>261.2</v>
      </c>
      <c r="D434" s="29"/>
      <c r="E434" s="29"/>
      <c r="F434" s="45">
        <f t="shared" si="128"/>
        <v>0</v>
      </c>
      <c r="G434" s="29"/>
      <c r="H434" s="45" t="e">
        <f t="shared" ref="H434:H443" si="14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4">O434/G434*100</f>
        <v>#DIV/0!</v>
      </c>
      <c r="V434" s="19">
        <v>2</v>
      </c>
      <c r="W434" s="18" t="e">
        <f t="shared" ref="W434:W443" si="145">V434/E434*100</f>
        <v>#DIV/0!</v>
      </c>
      <c r="X434" s="19">
        <v>2</v>
      </c>
      <c r="Y434" s="18" t="e">
        <f t="shared" si="139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29">
        <v>0</v>
      </c>
      <c r="D435" s="29"/>
      <c r="E435" s="29"/>
      <c r="F435" s="45" t="e">
        <f t="shared" si="128"/>
        <v>#DIV/0!</v>
      </c>
      <c r="G435" s="29"/>
      <c r="H435" s="45" t="e">
        <f t="shared" si="14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4"/>
        <v>#DIV/0!</v>
      </c>
      <c r="V435" s="19"/>
      <c r="W435" s="18" t="e">
        <f t="shared" si="145"/>
        <v>#DIV/0!</v>
      </c>
      <c r="X435" s="19"/>
      <c r="Y435" s="18" t="e">
        <f t="shared" si="13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29">
        <v>640.34999999999991</v>
      </c>
      <c r="D436" s="29"/>
      <c r="E436" s="29"/>
      <c r="F436" s="45">
        <f t="shared" si="128"/>
        <v>0</v>
      </c>
      <c r="G436" s="29"/>
      <c r="H436" s="45" t="e">
        <f t="shared" si="143"/>
        <v>#DIV/0!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4"/>
        <v>#DIV/0!</v>
      </c>
      <c r="V436" s="19">
        <v>8</v>
      </c>
      <c r="W436" s="18" t="e">
        <f t="shared" si="145"/>
        <v>#DIV/0!</v>
      </c>
      <c r="X436" s="19">
        <v>8</v>
      </c>
      <c r="Y436" s="18" t="e">
        <f t="shared" si="139"/>
        <v>#DIV/0!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29">
        <v>1003.6999999999999</v>
      </c>
      <c r="D437" s="29"/>
      <c r="E437" s="29"/>
      <c r="F437" s="45">
        <f t="shared" si="128"/>
        <v>0</v>
      </c>
      <c r="G437" s="29"/>
      <c r="H437" s="45" t="e">
        <f t="shared" si="143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4"/>
        <v>#DIV/0!</v>
      </c>
      <c r="V437" s="19">
        <v>12</v>
      </c>
      <c r="W437" s="18" t="e">
        <f t="shared" si="145"/>
        <v>#DIV/0!</v>
      </c>
      <c r="X437" s="19">
        <v>12</v>
      </c>
      <c r="Y437" s="18" t="e">
        <f t="shared" si="139"/>
        <v>#DIV/0!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29">
        <v>589.4</v>
      </c>
      <c r="D438" s="29"/>
      <c r="E438" s="29"/>
      <c r="F438" s="45">
        <f t="shared" si="128"/>
        <v>0</v>
      </c>
      <c r="G438" s="29"/>
      <c r="H438" s="45" t="e">
        <f t="shared" si="143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4"/>
        <v>#DIV/0!</v>
      </c>
      <c r="V438" s="19">
        <v>12</v>
      </c>
      <c r="W438" s="18" t="e">
        <f t="shared" si="145"/>
        <v>#DIV/0!</v>
      </c>
      <c r="X438" s="19">
        <v>12</v>
      </c>
      <c r="Y438" s="18" t="e">
        <f t="shared" si="139"/>
        <v>#DIV/0!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29">
        <v>442.27299999999997</v>
      </c>
      <c r="D439" s="29"/>
      <c r="E439" s="29"/>
      <c r="F439" s="45">
        <f t="shared" si="128"/>
        <v>0</v>
      </c>
      <c r="G439" s="29"/>
      <c r="H439" s="45" t="e">
        <f t="shared" si="143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4"/>
        <v>#DIV/0!</v>
      </c>
      <c r="V439" s="19">
        <v>2</v>
      </c>
      <c r="W439" s="18" t="e">
        <f t="shared" si="145"/>
        <v>#DIV/0!</v>
      </c>
      <c r="X439" s="19">
        <v>2</v>
      </c>
      <c r="Y439" s="18" t="e">
        <f t="shared" si="139"/>
        <v>#DIV/0!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29">
        <v>550.65599999999995</v>
      </c>
      <c r="D440" s="29"/>
      <c r="E440" s="29"/>
      <c r="F440" s="45">
        <f t="shared" si="128"/>
        <v>0</v>
      </c>
      <c r="G440" s="29"/>
      <c r="H440" s="45" t="e">
        <f t="shared" si="143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4"/>
        <v>#DIV/0!</v>
      </c>
      <c r="V440" s="19">
        <v>2</v>
      </c>
      <c r="W440" s="18" t="e">
        <f t="shared" si="145"/>
        <v>#DIV/0!</v>
      </c>
      <c r="X440" s="19">
        <v>2</v>
      </c>
      <c r="Y440" s="18" t="e">
        <f t="shared" si="139"/>
        <v>#DIV/0!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29">
        <v>275.08299999999997</v>
      </c>
      <c r="D441" s="29"/>
      <c r="E441" s="29"/>
      <c r="F441" s="45">
        <f t="shared" si="128"/>
        <v>0</v>
      </c>
      <c r="G441" s="29"/>
      <c r="H441" s="45" t="e">
        <f t="shared" si="143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4"/>
        <v>#DIV/0!</v>
      </c>
      <c r="V441" s="19">
        <v>2</v>
      </c>
      <c r="W441" s="18" t="e">
        <f t="shared" si="145"/>
        <v>#DIV/0!</v>
      </c>
      <c r="X441" s="19">
        <v>2</v>
      </c>
      <c r="Y441" s="18" t="e">
        <f t="shared" si="139"/>
        <v>#DIV/0!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29">
        <v>38.149000000000001</v>
      </c>
      <c r="D442" s="29"/>
      <c r="E442" s="29"/>
      <c r="F442" s="45">
        <f t="shared" si="128"/>
        <v>0</v>
      </c>
      <c r="G442" s="29"/>
      <c r="H442" s="45" t="e">
        <f t="shared" si="143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4"/>
        <v>#DIV/0!</v>
      </c>
      <c r="V442" s="19">
        <v>1</v>
      </c>
      <c r="W442" s="18" t="e">
        <f t="shared" si="145"/>
        <v>#DIV/0!</v>
      </c>
      <c r="X442" s="19">
        <v>1</v>
      </c>
      <c r="Y442" s="18" t="e">
        <f t="shared" si="139"/>
        <v>#DIV/0!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29">
        <v>1444.3710000000001</v>
      </c>
      <c r="D443" s="29"/>
      <c r="E443" s="29"/>
      <c r="F443" s="45">
        <f t="shared" si="128"/>
        <v>0</v>
      </c>
      <c r="G443" s="29"/>
      <c r="H443" s="45" t="e">
        <f t="shared" si="14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4"/>
        <v>#DIV/0!</v>
      </c>
      <c r="V443" s="19">
        <v>12</v>
      </c>
      <c r="W443" s="18" t="e">
        <f t="shared" si="145"/>
        <v>#DIV/0!</v>
      </c>
      <c r="X443" s="19">
        <v>12</v>
      </c>
      <c r="Y443" s="18" t="e">
        <f t="shared" si="139"/>
        <v>#DIV/0!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5245.1820000000007</v>
      </c>
      <c r="D444" s="29">
        <f t="shared" ref="D444:E444" si="146">SUM(D434:D443)</f>
        <v>0</v>
      </c>
      <c r="E444" s="29">
        <f t="shared" si="146"/>
        <v>0</v>
      </c>
      <c r="F444" s="46">
        <f>E444/C444</f>
        <v>0</v>
      </c>
      <c r="G444" s="29">
        <f>SUM(G434:G443)</f>
        <v>0</v>
      </c>
      <c r="H444" s="46" t="e">
        <f>G444/D444*100</f>
        <v>#DIV/0!</v>
      </c>
      <c r="I444" s="29">
        <f t="shared" ref="I444:T444" si="147">SUM(I434:I443)</f>
        <v>0</v>
      </c>
      <c r="J444" s="29">
        <f t="shared" si="147"/>
        <v>0</v>
      </c>
      <c r="K444" s="29">
        <f t="shared" si="147"/>
        <v>0</v>
      </c>
      <c r="L444" s="29">
        <f t="shared" si="147"/>
        <v>0</v>
      </c>
      <c r="M444" s="29">
        <f t="shared" si="147"/>
        <v>0</v>
      </c>
      <c r="N444" s="29">
        <f t="shared" si="147"/>
        <v>0</v>
      </c>
      <c r="O444" s="29">
        <f t="shared" si="147"/>
        <v>0</v>
      </c>
      <c r="P444" s="29">
        <f t="shared" si="147"/>
        <v>0</v>
      </c>
      <c r="Q444" s="29">
        <f t="shared" si="147"/>
        <v>0</v>
      </c>
      <c r="R444" s="29">
        <f t="shared" si="147"/>
        <v>0</v>
      </c>
      <c r="S444" s="29">
        <f t="shared" si="147"/>
        <v>0</v>
      </c>
      <c r="T444" s="29">
        <f t="shared" si="147"/>
        <v>0</v>
      </c>
      <c r="U444" s="47" t="e">
        <f>O444/G444*100</f>
        <v>#DIV/0!</v>
      </c>
      <c r="V444" s="29">
        <f>SUM(V434:V443)</f>
        <v>53</v>
      </c>
      <c r="W444" s="88" t="e">
        <f>V444/E444*100</f>
        <v>#DIV/0!</v>
      </c>
      <c r="X444" s="29">
        <f>SUM(X434:X443)</f>
        <v>53</v>
      </c>
      <c r="Y444" s="88" t="e">
        <f>X444/E444*100</f>
        <v>#DIV/0!</v>
      </c>
      <c r="Z444" s="29">
        <f t="shared" ref="Z444:AE444" si="148">SUM(Z434:Z443)</f>
        <v>0</v>
      </c>
      <c r="AA444" s="29">
        <f t="shared" si="148"/>
        <v>0</v>
      </c>
      <c r="AB444" s="29">
        <f t="shared" si="148"/>
        <v>0</v>
      </c>
      <c r="AC444" s="29">
        <f t="shared" si="148"/>
        <v>0</v>
      </c>
      <c r="AD444" s="29">
        <f t="shared" si="148"/>
        <v>0</v>
      </c>
      <c r="AE444" s="29">
        <f t="shared" si="148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/>
      <c r="D446" s="19"/>
      <c r="E446" s="19"/>
      <c r="F446" s="45" t="e">
        <f t="shared" ref="F446:F505" si="149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0">V446/E446*100</f>
        <v>#DIV/0!</v>
      </c>
      <c r="X446" s="19"/>
      <c r="Y446" s="18" t="e">
        <f t="shared" ref="Y446:Y505" si="151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/>
      <c r="D447" s="79"/>
      <c r="E447" s="79"/>
      <c r="F447" s="45" t="e">
        <f t="shared" si="149"/>
        <v>#DIV/0!</v>
      </c>
      <c r="G447" s="79"/>
      <c r="H447" s="45" t="e">
        <f t="shared" ref="H447:H505" si="152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3">O447/G447*100</f>
        <v>#DIV/0!</v>
      </c>
      <c r="V447" s="79"/>
      <c r="W447" s="54" t="e">
        <f t="shared" si="150"/>
        <v>#DIV/0!</v>
      </c>
      <c r="X447" s="79"/>
      <c r="Y447" s="54" t="e">
        <f t="shared" si="151"/>
        <v>#DIV/0!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/>
      <c r="D448" s="19"/>
      <c r="E448" s="19"/>
      <c r="F448" s="45" t="e">
        <f t="shared" si="149"/>
        <v>#DIV/0!</v>
      </c>
      <c r="G448" s="31"/>
      <c r="H448" s="45" t="e">
        <f t="shared" si="152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3"/>
        <v>#DIV/0!</v>
      </c>
      <c r="V448" s="19"/>
      <c r="W448" s="18" t="e">
        <f t="shared" si="150"/>
        <v>#DIV/0!</v>
      </c>
      <c r="X448" s="19"/>
      <c r="Y448" s="18" t="e">
        <f t="shared" si="151"/>
        <v>#DIV/0!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/>
      <c r="D449" s="19"/>
      <c r="E449" s="19"/>
      <c r="F449" s="45" t="e">
        <f t="shared" si="149"/>
        <v>#DIV/0!</v>
      </c>
      <c r="G449" s="31"/>
      <c r="H449" s="45" t="e">
        <f t="shared" si="152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3"/>
        <v>#DIV/0!</v>
      </c>
      <c r="V449" s="19"/>
      <c r="W449" s="18" t="e">
        <f t="shared" si="150"/>
        <v>#DIV/0!</v>
      </c>
      <c r="X449" s="19"/>
      <c r="Y449" s="18" t="e">
        <f t="shared" si="151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/>
      <c r="D450" s="19"/>
      <c r="E450" s="19"/>
      <c r="F450" s="45" t="e">
        <f t="shared" si="149"/>
        <v>#DIV/0!</v>
      </c>
      <c r="G450" s="31"/>
      <c r="H450" s="45" t="e">
        <f t="shared" si="152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3"/>
        <v>#DIV/0!</v>
      </c>
      <c r="V450" s="19"/>
      <c r="W450" s="18" t="e">
        <f t="shared" si="150"/>
        <v>#DIV/0!</v>
      </c>
      <c r="X450" s="19"/>
      <c r="Y450" s="18" t="e">
        <f t="shared" si="151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/>
      <c r="D451" s="19"/>
      <c r="E451" s="19"/>
      <c r="F451" s="45" t="e">
        <f t="shared" si="149"/>
        <v>#DIV/0!</v>
      </c>
      <c r="G451" s="31"/>
      <c r="H451" s="45" t="e">
        <f t="shared" si="152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3"/>
        <v>#DIV/0!</v>
      </c>
      <c r="V451" s="19"/>
      <c r="W451" s="18" t="e">
        <f t="shared" si="150"/>
        <v>#DIV/0!</v>
      </c>
      <c r="X451" s="19"/>
      <c r="Y451" s="18" t="e">
        <f t="shared" si="151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>
        <v>337.20000000000005</v>
      </c>
      <c r="D452" s="19"/>
      <c r="E452" s="19"/>
      <c r="F452" s="45">
        <f t="shared" si="149"/>
        <v>0</v>
      </c>
      <c r="G452" s="31"/>
      <c r="H452" s="45" t="e">
        <f t="shared" si="152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3"/>
        <v>#DIV/0!</v>
      </c>
      <c r="V452" s="19"/>
      <c r="W452" s="18" t="e">
        <f t="shared" si="150"/>
        <v>#DIV/0!</v>
      </c>
      <c r="X452" s="19"/>
      <c r="Y452" s="18" t="e">
        <f t="shared" si="151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/>
      <c r="D453" s="19"/>
      <c r="E453" s="19"/>
      <c r="F453" s="45" t="e">
        <f t="shared" si="149"/>
        <v>#DIV/0!</v>
      </c>
      <c r="G453" s="31"/>
      <c r="H453" s="45" t="e">
        <f t="shared" si="152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3"/>
        <v>#DIV/0!</v>
      </c>
      <c r="V453" s="19"/>
      <c r="W453" s="18" t="e">
        <f t="shared" si="150"/>
        <v>#DIV/0!</v>
      </c>
      <c r="X453" s="19"/>
      <c r="Y453" s="18" t="e">
        <f t="shared" si="151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/>
      <c r="D454" s="19"/>
      <c r="E454" s="19"/>
      <c r="F454" s="45" t="e">
        <f t="shared" si="149"/>
        <v>#DIV/0!</v>
      </c>
      <c r="G454" s="31"/>
      <c r="H454" s="45" t="e">
        <f t="shared" si="152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3"/>
        <v>#DIV/0!</v>
      </c>
      <c r="V454" s="19"/>
      <c r="W454" s="18" t="e">
        <f t="shared" si="150"/>
        <v>#DIV/0!</v>
      </c>
      <c r="X454" s="19"/>
      <c r="Y454" s="18" t="e">
        <f t="shared" si="151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/>
      <c r="D455" s="19"/>
      <c r="E455" s="19"/>
      <c r="F455" s="45" t="e">
        <f t="shared" si="149"/>
        <v>#DIV/0!</v>
      </c>
      <c r="G455" s="31"/>
      <c r="H455" s="45" t="e">
        <f t="shared" si="152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3"/>
        <v>#DIV/0!</v>
      </c>
      <c r="V455" s="19"/>
      <c r="W455" s="18" t="e">
        <f t="shared" si="150"/>
        <v>#DIV/0!</v>
      </c>
      <c r="X455" s="19"/>
      <c r="Y455" s="18" t="e">
        <f t="shared" si="151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/>
      <c r="D456" s="19"/>
      <c r="E456" s="19"/>
      <c r="F456" s="45" t="e">
        <f t="shared" si="149"/>
        <v>#DIV/0!</v>
      </c>
      <c r="G456" s="31"/>
      <c r="H456" s="45" t="e">
        <f t="shared" si="152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3"/>
        <v>#DIV/0!</v>
      </c>
      <c r="V456" s="19"/>
      <c r="W456" s="18" t="e">
        <f t="shared" si="150"/>
        <v>#DIV/0!</v>
      </c>
      <c r="X456" s="19"/>
      <c r="Y456" s="18" t="e">
        <f t="shared" si="151"/>
        <v>#DIV/0!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/>
      <c r="D457" s="19"/>
      <c r="E457" s="19"/>
      <c r="F457" s="45" t="e">
        <f t="shared" si="149"/>
        <v>#DIV/0!</v>
      </c>
      <c r="G457" s="31"/>
      <c r="H457" s="45" t="e">
        <f t="shared" si="152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3"/>
        <v>#DIV/0!</v>
      </c>
      <c r="V457" s="19"/>
      <c r="W457" s="18" t="e">
        <f t="shared" si="150"/>
        <v>#DIV/0!</v>
      </c>
      <c r="X457" s="19"/>
      <c r="Y457" s="18" t="e">
        <f t="shared" si="151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/>
      <c r="D458" s="19"/>
      <c r="E458" s="19"/>
      <c r="F458" s="45" t="e">
        <f t="shared" si="149"/>
        <v>#DIV/0!</v>
      </c>
      <c r="G458" s="31"/>
      <c r="H458" s="45" t="e">
        <f t="shared" si="152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3"/>
        <v>#DIV/0!</v>
      </c>
      <c r="V458" s="19"/>
      <c r="W458" s="18" t="e">
        <f t="shared" si="150"/>
        <v>#DIV/0!</v>
      </c>
      <c r="X458" s="19"/>
      <c r="Y458" s="18" t="e">
        <f t="shared" si="151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/>
      <c r="D459" s="19"/>
      <c r="E459" s="19"/>
      <c r="F459" s="45" t="e">
        <f t="shared" si="149"/>
        <v>#DIV/0!</v>
      </c>
      <c r="G459" s="31"/>
      <c r="H459" s="45" t="e">
        <f t="shared" si="152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3"/>
        <v>#DIV/0!</v>
      </c>
      <c r="V459" s="19"/>
      <c r="W459" s="18" t="e">
        <f t="shared" si="150"/>
        <v>#DIV/0!</v>
      </c>
      <c r="X459" s="19"/>
      <c r="Y459" s="18" t="e">
        <f t="shared" si="151"/>
        <v>#DIV/0!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/>
      <c r="D460" s="19"/>
      <c r="E460" s="19"/>
      <c r="F460" s="45" t="e">
        <f t="shared" si="149"/>
        <v>#DIV/0!</v>
      </c>
      <c r="G460" s="31"/>
      <c r="H460" s="45" t="e">
        <f t="shared" si="152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3"/>
        <v>#DIV/0!</v>
      </c>
      <c r="V460" s="19"/>
      <c r="W460" s="18" t="e">
        <f t="shared" si="150"/>
        <v>#DIV/0!</v>
      </c>
      <c r="X460" s="19"/>
      <c r="Y460" s="18" t="e">
        <f t="shared" si="151"/>
        <v>#DIV/0!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/>
      <c r="D461" s="19"/>
      <c r="E461" s="19"/>
      <c r="F461" s="45" t="e">
        <f t="shared" si="149"/>
        <v>#DIV/0!</v>
      </c>
      <c r="G461" s="31"/>
      <c r="H461" s="45" t="e">
        <f t="shared" si="152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3"/>
        <v>#DIV/0!</v>
      </c>
      <c r="V461" s="19"/>
      <c r="W461" s="18" t="e">
        <f t="shared" si="150"/>
        <v>#DIV/0!</v>
      </c>
      <c r="X461" s="19"/>
      <c r="Y461" s="18" t="e">
        <f t="shared" si="151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/>
      <c r="D462" s="19"/>
      <c r="E462" s="19"/>
      <c r="F462" s="45" t="e">
        <f t="shared" si="149"/>
        <v>#DIV/0!</v>
      </c>
      <c r="G462" s="31"/>
      <c r="H462" s="45" t="e">
        <f t="shared" si="152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3"/>
        <v>#DIV/0!</v>
      </c>
      <c r="V462" s="19"/>
      <c r="W462" s="18" t="e">
        <f t="shared" si="150"/>
        <v>#DIV/0!</v>
      </c>
      <c r="X462" s="19"/>
      <c r="Y462" s="18" t="e">
        <f t="shared" si="151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/>
      <c r="D463" s="19"/>
      <c r="E463" s="19"/>
      <c r="F463" s="45" t="e">
        <f t="shared" si="149"/>
        <v>#DIV/0!</v>
      </c>
      <c r="G463" s="31"/>
      <c r="H463" s="45" t="e">
        <f t="shared" si="152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3"/>
        <v>#DIV/0!</v>
      </c>
      <c r="V463" s="19"/>
      <c r="W463" s="18" t="e">
        <f t="shared" si="150"/>
        <v>#DIV/0!</v>
      </c>
      <c r="X463" s="19"/>
      <c r="Y463" s="18" t="e">
        <f t="shared" si="151"/>
        <v>#DIV/0!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/>
      <c r="D464" s="19"/>
      <c r="E464" s="19"/>
      <c r="F464" s="45" t="e">
        <f t="shared" si="149"/>
        <v>#DIV/0!</v>
      </c>
      <c r="G464" s="31"/>
      <c r="H464" s="45" t="e">
        <f t="shared" si="152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3"/>
        <v>#DIV/0!</v>
      </c>
      <c r="V464" s="19"/>
      <c r="W464" s="18" t="e">
        <f t="shared" si="150"/>
        <v>#DIV/0!</v>
      </c>
      <c r="X464" s="19"/>
      <c r="Y464" s="18" t="e">
        <f t="shared" si="151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/>
      <c r="D465" s="19"/>
      <c r="E465" s="19"/>
      <c r="F465" s="45" t="e">
        <f t="shared" si="149"/>
        <v>#DIV/0!</v>
      </c>
      <c r="G465" s="31"/>
      <c r="H465" s="45" t="e">
        <f t="shared" si="152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3"/>
        <v>#DIV/0!</v>
      </c>
      <c r="V465" s="19"/>
      <c r="W465" s="18" t="e">
        <f t="shared" si="150"/>
        <v>#DIV/0!</v>
      </c>
      <c r="X465" s="19"/>
      <c r="Y465" s="18" t="e">
        <f t="shared" si="151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/>
      <c r="D466" s="19"/>
      <c r="E466" s="19"/>
      <c r="F466" s="45" t="e">
        <f t="shared" si="149"/>
        <v>#DIV/0!</v>
      </c>
      <c r="G466" s="31"/>
      <c r="H466" s="45" t="e">
        <f t="shared" si="152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3"/>
        <v>#DIV/0!</v>
      </c>
      <c r="V466" s="19"/>
      <c r="W466" s="18" t="e">
        <f t="shared" si="150"/>
        <v>#DIV/0!</v>
      </c>
      <c r="X466" s="19"/>
      <c r="Y466" s="18" t="e">
        <f t="shared" si="151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/>
      <c r="D467" s="19"/>
      <c r="E467" s="19"/>
      <c r="F467" s="45" t="e">
        <f t="shared" si="149"/>
        <v>#DIV/0!</v>
      </c>
      <c r="G467" s="31"/>
      <c r="H467" s="45" t="e">
        <f t="shared" si="152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3"/>
        <v>#DIV/0!</v>
      </c>
      <c r="V467" s="19"/>
      <c r="W467" s="18" t="e">
        <f t="shared" si="150"/>
        <v>#DIV/0!</v>
      </c>
      <c r="X467" s="19"/>
      <c r="Y467" s="18" t="e">
        <f t="shared" si="151"/>
        <v>#DIV/0!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/>
      <c r="D468" s="19"/>
      <c r="E468" s="19"/>
      <c r="F468" s="45" t="e">
        <f t="shared" si="149"/>
        <v>#DIV/0!</v>
      </c>
      <c r="G468" s="31"/>
      <c r="H468" s="45" t="e">
        <f t="shared" si="152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3"/>
        <v>#DIV/0!</v>
      </c>
      <c r="V468" s="19"/>
      <c r="W468" s="18" t="e">
        <f t="shared" si="150"/>
        <v>#DIV/0!</v>
      </c>
      <c r="X468" s="19"/>
      <c r="Y468" s="18" t="e">
        <f t="shared" si="151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/>
      <c r="D469" s="19"/>
      <c r="E469" s="19"/>
      <c r="F469" s="45" t="e">
        <f t="shared" si="149"/>
        <v>#DIV/0!</v>
      </c>
      <c r="G469" s="31"/>
      <c r="H469" s="45" t="e">
        <f t="shared" si="152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3"/>
        <v>#DIV/0!</v>
      </c>
      <c r="V469" s="19"/>
      <c r="W469" s="18" t="e">
        <f t="shared" si="150"/>
        <v>#DIV/0!</v>
      </c>
      <c r="X469" s="19"/>
      <c r="Y469" s="18" t="e">
        <f t="shared" si="151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/>
      <c r="D470" s="19"/>
      <c r="E470" s="19"/>
      <c r="F470" s="45" t="e">
        <f t="shared" si="149"/>
        <v>#DIV/0!</v>
      </c>
      <c r="G470" s="31"/>
      <c r="H470" s="45" t="e">
        <f t="shared" si="152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3"/>
        <v>#DIV/0!</v>
      </c>
      <c r="V470" s="19"/>
      <c r="W470" s="18" t="e">
        <f t="shared" si="150"/>
        <v>#DIV/0!</v>
      </c>
      <c r="X470" s="19"/>
      <c r="Y470" s="18" t="e">
        <f t="shared" si="151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/>
      <c r="D471" s="19"/>
      <c r="E471" s="19"/>
      <c r="F471" s="45" t="e">
        <f t="shared" si="149"/>
        <v>#DIV/0!</v>
      </c>
      <c r="G471" s="31"/>
      <c r="H471" s="45" t="e">
        <f t="shared" si="152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3"/>
        <v>#DIV/0!</v>
      </c>
      <c r="V471" s="19"/>
      <c r="W471" s="18" t="e">
        <f t="shared" si="150"/>
        <v>#DIV/0!</v>
      </c>
      <c r="X471" s="19"/>
      <c r="Y471" s="18" t="e">
        <f t="shared" si="151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/>
      <c r="D472" s="19"/>
      <c r="E472" s="19"/>
      <c r="F472" s="45" t="e">
        <f t="shared" si="149"/>
        <v>#DIV/0!</v>
      </c>
      <c r="G472" s="31"/>
      <c r="H472" s="45" t="e">
        <f t="shared" si="152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3"/>
        <v>#DIV/0!</v>
      </c>
      <c r="V472" s="19"/>
      <c r="W472" s="18" t="e">
        <f t="shared" si="150"/>
        <v>#DIV/0!</v>
      </c>
      <c r="X472" s="19"/>
      <c r="Y472" s="18" t="e">
        <f t="shared" si="151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/>
      <c r="D473" s="19"/>
      <c r="E473" s="19"/>
      <c r="F473" s="45" t="e">
        <f t="shared" si="149"/>
        <v>#DIV/0!</v>
      </c>
      <c r="G473" s="31"/>
      <c r="H473" s="45" t="e">
        <f t="shared" si="152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3"/>
        <v>#DIV/0!</v>
      </c>
      <c r="V473" s="19"/>
      <c r="W473" s="18" t="e">
        <f t="shared" si="150"/>
        <v>#DIV/0!</v>
      </c>
      <c r="X473" s="19"/>
      <c r="Y473" s="18" t="e">
        <f t="shared" si="151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/>
      <c r="D474" s="19"/>
      <c r="E474" s="19"/>
      <c r="F474" s="45" t="e">
        <f t="shared" si="149"/>
        <v>#DIV/0!</v>
      </c>
      <c r="G474" s="31"/>
      <c r="H474" s="45" t="e">
        <f t="shared" si="152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3"/>
        <v>#DIV/0!</v>
      </c>
      <c r="V474" s="19"/>
      <c r="W474" s="18" t="e">
        <f t="shared" si="150"/>
        <v>#DIV/0!</v>
      </c>
      <c r="X474" s="19"/>
      <c r="Y474" s="18" t="e">
        <f t="shared" si="151"/>
        <v>#DIV/0!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/>
      <c r="D475" s="19"/>
      <c r="E475" s="19"/>
      <c r="F475" s="45" t="e">
        <f t="shared" si="149"/>
        <v>#DIV/0!</v>
      </c>
      <c r="G475" s="31"/>
      <c r="H475" s="45" t="e">
        <f t="shared" si="152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3"/>
        <v>#DIV/0!</v>
      </c>
      <c r="V475" s="19"/>
      <c r="W475" s="18" t="e">
        <f t="shared" si="150"/>
        <v>#DIV/0!</v>
      </c>
      <c r="X475" s="19"/>
      <c r="Y475" s="18" t="e">
        <f t="shared" si="151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/>
      <c r="D476" s="19"/>
      <c r="E476" s="19"/>
      <c r="F476" s="45" t="e">
        <f t="shared" si="149"/>
        <v>#DIV/0!</v>
      </c>
      <c r="G476" s="31"/>
      <c r="H476" s="45" t="e">
        <f t="shared" si="152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3"/>
        <v>#DIV/0!</v>
      </c>
      <c r="V476" s="19"/>
      <c r="W476" s="18" t="e">
        <f t="shared" si="150"/>
        <v>#DIV/0!</v>
      </c>
      <c r="X476" s="19"/>
      <c r="Y476" s="18" t="e">
        <f t="shared" si="151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/>
      <c r="D477" s="19"/>
      <c r="E477" s="19"/>
      <c r="F477" s="45" t="e">
        <f t="shared" si="149"/>
        <v>#DIV/0!</v>
      </c>
      <c r="G477" s="31"/>
      <c r="H477" s="45" t="e">
        <f t="shared" si="152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3"/>
        <v>#DIV/0!</v>
      </c>
      <c r="V477" s="19"/>
      <c r="W477" s="18" t="e">
        <f t="shared" si="150"/>
        <v>#DIV/0!</v>
      </c>
      <c r="X477" s="19"/>
      <c r="Y477" s="18" t="e">
        <f t="shared" si="151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/>
      <c r="D478" s="19"/>
      <c r="E478" s="19"/>
      <c r="F478" s="45" t="e">
        <f t="shared" si="149"/>
        <v>#DIV/0!</v>
      </c>
      <c r="G478" s="31"/>
      <c r="H478" s="45" t="e">
        <f t="shared" si="152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3"/>
        <v>#DIV/0!</v>
      </c>
      <c r="V478" s="19"/>
      <c r="W478" s="18" t="e">
        <f t="shared" si="150"/>
        <v>#DIV/0!</v>
      </c>
      <c r="X478" s="19"/>
      <c r="Y478" s="18" t="e">
        <f t="shared" si="151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/>
      <c r="D479" s="19"/>
      <c r="E479" s="19"/>
      <c r="F479" s="45" t="e">
        <f t="shared" si="149"/>
        <v>#DIV/0!</v>
      </c>
      <c r="G479" s="31"/>
      <c r="H479" s="45" t="e">
        <f t="shared" si="152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3"/>
        <v>#DIV/0!</v>
      </c>
      <c r="V479" s="19"/>
      <c r="W479" s="18" t="e">
        <f t="shared" si="150"/>
        <v>#DIV/0!</v>
      </c>
      <c r="X479" s="19"/>
      <c r="Y479" s="18" t="e">
        <f t="shared" si="151"/>
        <v>#DIV/0!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>
        <v>59.662999999999997</v>
      </c>
      <c r="D480" s="19"/>
      <c r="E480" s="19"/>
      <c r="F480" s="45">
        <f t="shared" si="149"/>
        <v>0</v>
      </c>
      <c r="G480" s="31"/>
      <c r="H480" s="45" t="e">
        <f t="shared" si="152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3"/>
        <v>#DIV/0!</v>
      </c>
      <c r="V480" s="19">
        <v>10</v>
      </c>
      <c r="W480" s="18" t="e">
        <f t="shared" si="150"/>
        <v>#DIV/0!</v>
      </c>
      <c r="X480" s="19">
        <v>10</v>
      </c>
      <c r="Y480" s="18" t="e">
        <f t="shared" si="151"/>
        <v>#DIV/0!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>
        <v>13546.890999999998</v>
      </c>
      <c r="D481" s="19"/>
      <c r="E481" s="19"/>
      <c r="F481" s="45">
        <f t="shared" si="149"/>
        <v>0</v>
      </c>
      <c r="G481" s="31"/>
      <c r="H481" s="45" t="e">
        <f t="shared" si="152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3"/>
        <v>#DIV/0!</v>
      </c>
      <c r="V481" s="19">
        <v>5</v>
      </c>
      <c r="W481" s="18" t="e">
        <f t="shared" si="150"/>
        <v>#DIV/0!</v>
      </c>
      <c r="X481" s="19">
        <v>5</v>
      </c>
      <c r="Y481" s="18" t="e">
        <f t="shared" si="151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13943.753999999997</v>
      </c>
      <c r="D482" s="29">
        <f t="shared" ref="D482:E482" si="154">SUM(D446:D481)</f>
        <v>0</v>
      </c>
      <c r="E482" s="29">
        <f t="shared" si="154"/>
        <v>0</v>
      </c>
      <c r="F482" s="46">
        <f t="shared" si="149"/>
        <v>0</v>
      </c>
      <c r="G482" s="29">
        <f>SUM(G446:G481)</f>
        <v>0</v>
      </c>
      <c r="H482" s="46" t="e">
        <f t="shared" si="152"/>
        <v>#DIV/0!</v>
      </c>
      <c r="I482" s="29">
        <f t="shared" ref="I482:T482" si="155">SUM(I446:I481)</f>
        <v>0</v>
      </c>
      <c r="J482" s="29">
        <f t="shared" si="155"/>
        <v>0</v>
      </c>
      <c r="K482" s="29">
        <f t="shared" si="155"/>
        <v>0</v>
      </c>
      <c r="L482" s="29">
        <f t="shared" si="155"/>
        <v>0</v>
      </c>
      <c r="M482" s="29">
        <f t="shared" si="155"/>
        <v>0</v>
      </c>
      <c r="N482" s="29">
        <f t="shared" si="155"/>
        <v>0</v>
      </c>
      <c r="O482" s="29">
        <f t="shared" si="155"/>
        <v>0</v>
      </c>
      <c r="P482" s="29">
        <f t="shared" si="155"/>
        <v>0</v>
      </c>
      <c r="Q482" s="29">
        <f t="shared" si="155"/>
        <v>0</v>
      </c>
      <c r="R482" s="29">
        <f t="shared" si="155"/>
        <v>0</v>
      </c>
      <c r="S482" s="29">
        <f t="shared" si="155"/>
        <v>0</v>
      </c>
      <c r="T482" s="29">
        <f t="shared" si="155"/>
        <v>0</v>
      </c>
      <c r="U482" s="47" t="e">
        <f t="shared" si="153"/>
        <v>#DIV/0!</v>
      </c>
      <c r="V482" s="29">
        <f>SUM(V446:V481)</f>
        <v>15</v>
      </c>
      <c r="W482" s="88" t="e">
        <f>V482/E482*100</f>
        <v>#DIV/0!</v>
      </c>
      <c r="X482" s="29">
        <f>SUM(X446:X481)</f>
        <v>15</v>
      </c>
      <c r="Y482" s="88" t="e">
        <f t="shared" si="151"/>
        <v>#DIV/0!</v>
      </c>
      <c r="Z482" s="29">
        <f t="shared" ref="Z482:AE482" si="156">SUM(Z446:Z481)</f>
        <v>0</v>
      </c>
      <c r="AA482" s="29">
        <f t="shared" si="156"/>
        <v>0</v>
      </c>
      <c r="AB482" s="29">
        <f t="shared" si="156"/>
        <v>0</v>
      </c>
      <c r="AC482" s="29">
        <f t="shared" si="156"/>
        <v>0</v>
      </c>
      <c r="AD482" s="29">
        <f t="shared" si="156"/>
        <v>0</v>
      </c>
      <c r="AE482" s="29">
        <f t="shared" si="15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1017.8000000000001</v>
      </c>
      <c r="D484" s="19"/>
      <c r="E484" s="19"/>
      <c r="F484" s="45">
        <f t="shared" ref="F484:F504" si="157">E484/C484</f>
        <v>0</v>
      </c>
      <c r="G484" s="31"/>
      <c r="H484" s="45" t="e">
        <f t="shared" ref="H484:H504" si="158">G484/D484*100</f>
        <v>#DIV/0!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59">O484/G484*100</f>
        <v>#DIV/0!</v>
      </c>
      <c r="V484" s="19">
        <v>10</v>
      </c>
      <c r="W484" s="18" t="e">
        <f t="shared" ref="W484:W504" si="160">V484/E484*100</f>
        <v>#DIV/0!</v>
      </c>
      <c r="X484" s="19">
        <v>10</v>
      </c>
      <c r="Y484" s="18" t="e">
        <f t="shared" ref="Y484:Y504" si="161">X484/E484*100</f>
        <v>#DIV/0!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/>
      <c r="E485" s="19"/>
      <c r="F485" s="45">
        <f t="shared" si="157"/>
        <v>0</v>
      </c>
      <c r="G485" s="31"/>
      <c r="H485" s="45" t="e">
        <f t="shared" si="158"/>
        <v>#DIV/0!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59"/>
        <v>#DIV/0!</v>
      </c>
      <c r="V485" s="19">
        <v>49</v>
      </c>
      <c r="W485" s="18" t="e">
        <f t="shared" si="160"/>
        <v>#DIV/0!</v>
      </c>
      <c r="X485" s="19">
        <v>49</v>
      </c>
      <c r="Y485" s="18" t="e">
        <f t="shared" si="161"/>
        <v>#DIV/0!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/>
      <c r="E486" s="19"/>
      <c r="F486" s="45">
        <f t="shared" si="157"/>
        <v>0</v>
      </c>
      <c r="G486" s="31"/>
      <c r="H486" s="45" t="e">
        <f t="shared" si="158"/>
        <v>#DIV/0!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59"/>
        <v>#DIV/0!</v>
      </c>
      <c r="V486" s="19">
        <v>3</v>
      </c>
      <c r="W486" s="18" t="e">
        <f t="shared" si="160"/>
        <v>#DIV/0!</v>
      </c>
      <c r="X486" s="19">
        <v>3</v>
      </c>
      <c r="Y486" s="18" t="e">
        <f t="shared" si="161"/>
        <v>#DIV/0!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540.32000000000005</v>
      </c>
      <c r="D487" s="19"/>
      <c r="E487" s="19"/>
      <c r="F487" s="45">
        <f t="shared" si="157"/>
        <v>0</v>
      </c>
      <c r="G487" s="31"/>
      <c r="H487" s="45" t="e">
        <f t="shared" si="158"/>
        <v>#DIV/0!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59"/>
        <v>#DIV/0!</v>
      </c>
      <c r="V487" s="19">
        <v>59</v>
      </c>
      <c r="W487" s="18" t="e">
        <f t="shared" si="160"/>
        <v>#DIV/0!</v>
      </c>
      <c r="X487" s="19">
        <v>59</v>
      </c>
      <c r="Y487" s="18" t="e">
        <f t="shared" si="161"/>
        <v>#DIV/0!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/>
      <c r="E488" s="19"/>
      <c r="F488" s="45">
        <f t="shared" si="157"/>
        <v>0</v>
      </c>
      <c r="G488" s="31"/>
      <c r="H488" s="45" t="e">
        <f t="shared" si="158"/>
        <v>#DIV/0!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59"/>
        <v>#DIV/0!</v>
      </c>
      <c r="V488" s="19">
        <v>10</v>
      </c>
      <c r="W488" s="18" t="e">
        <f t="shared" si="160"/>
        <v>#DIV/0!</v>
      </c>
      <c r="X488" s="19">
        <v>10</v>
      </c>
      <c r="Y488" s="18" t="e">
        <f t="shared" si="161"/>
        <v>#DIV/0!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/>
      <c r="E489" s="19"/>
      <c r="F489" s="45">
        <f t="shared" si="157"/>
        <v>0</v>
      </c>
      <c r="G489" s="31"/>
      <c r="H489" s="45" t="e">
        <f t="shared" si="158"/>
        <v>#DIV/0!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59"/>
        <v>#DIV/0!</v>
      </c>
      <c r="V489" s="19">
        <v>5</v>
      </c>
      <c r="W489" s="18" t="e">
        <f t="shared" si="160"/>
        <v>#DIV/0!</v>
      </c>
      <c r="X489" s="19">
        <v>5</v>
      </c>
      <c r="Y489" s="18" t="e">
        <f t="shared" si="161"/>
        <v>#DIV/0!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685.02099999999996</v>
      </c>
      <c r="D490" s="19"/>
      <c r="E490" s="19"/>
      <c r="F490" s="45">
        <f t="shared" si="157"/>
        <v>0</v>
      </c>
      <c r="G490" s="31"/>
      <c r="H490" s="45" t="e">
        <f t="shared" si="158"/>
        <v>#DIV/0!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59"/>
        <v>#DIV/0!</v>
      </c>
      <c r="V490" s="19">
        <v>42</v>
      </c>
      <c r="W490" s="18" t="e">
        <f t="shared" si="160"/>
        <v>#DIV/0!</v>
      </c>
      <c r="X490" s="19">
        <v>42</v>
      </c>
      <c r="Y490" s="18" t="e">
        <f t="shared" si="161"/>
        <v>#DIV/0!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515.17999999999995</v>
      </c>
      <c r="D491" s="19"/>
      <c r="E491" s="19"/>
      <c r="F491" s="45">
        <f t="shared" si="157"/>
        <v>0</v>
      </c>
      <c r="G491" s="31"/>
      <c r="H491" s="45" t="e">
        <f t="shared" si="158"/>
        <v>#DIV/0!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59"/>
        <v>#DIV/0!</v>
      </c>
      <c r="V491" s="19">
        <v>22</v>
      </c>
      <c r="W491" s="18" t="e">
        <f t="shared" si="160"/>
        <v>#DIV/0!</v>
      </c>
      <c r="X491" s="19">
        <v>22</v>
      </c>
      <c r="Y491" s="18" t="e">
        <f t="shared" si="161"/>
        <v>#DIV/0!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/>
      <c r="E492" s="19"/>
      <c r="F492" s="45">
        <f t="shared" si="157"/>
        <v>0</v>
      </c>
      <c r="G492" s="31"/>
      <c r="H492" s="45" t="e">
        <f t="shared" si="158"/>
        <v>#DIV/0!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59"/>
        <v>#DIV/0!</v>
      </c>
      <c r="V492" s="19">
        <v>10</v>
      </c>
      <c r="W492" s="18" t="e">
        <f t="shared" si="160"/>
        <v>#DIV/0!</v>
      </c>
      <c r="X492" s="19">
        <v>10</v>
      </c>
      <c r="Y492" s="18" t="e">
        <f t="shared" si="161"/>
        <v>#DIV/0!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574.35599999999999</v>
      </c>
      <c r="D493" s="19"/>
      <c r="E493" s="19"/>
      <c r="F493" s="45">
        <f t="shared" si="157"/>
        <v>0</v>
      </c>
      <c r="G493" s="31"/>
      <c r="H493" s="45" t="e">
        <f t="shared" si="158"/>
        <v>#DIV/0!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59"/>
        <v>#DIV/0!</v>
      </c>
      <c r="V493" s="19">
        <v>30</v>
      </c>
      <c r="W493" s="18" t="e">
        <f t="shared" si="160"/>
        <v>#DIV/0!</v>
      </c>
      <c r="X493" s="19">
        <v>30</v>
      </c>
      <c r="Y493" s="18" t="e">
        <f t="shared" si="161"/>
        <v>#DIV/0!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55.01</v>
      </c>
      <c r="D494" s="19"/>
      <c r="E494" s="19"/>
      <c r="F494" s="45">
        <f t="shared" si="157"/>
        <v>0</v>
      </c>
      <c r="G494" s="31"/>
      <c r="H494" s="45" t="e">
        <f t="shared" si="15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59"/>
        <v>#DIV/0!</v>
      </c>
      <c r="V494" s="19">
        <v>7</v>
      </c>
      <c r="W494" s="18" t="e">
        <f t="shared" si="160"/>
        <v>#DIV/0!</v>
      </c>
      <c r="X494" s="19">
        <v>7</v>
      </c>
      <c r="Y494" s="18" t="e">
        <f t="shared" si="161"/>
        <v>#DIV/0!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117.39</v>
      </c>
      <c r="D495" s="19"/>
      <c r="E495" s="19"/>
      <c r="F495" s="45">
        <f t="shared" si="157"/>
        <v>0</v>
      </c>
      <c r="G495" s="31"/>
      <c r="H495" s="45" t="e">
        <f t="shared" si="15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59"/>
        <v>#DIV/0!</v>
      </c>
      <c r="V495" s="19">
        <v>10</v>
      </c>
      <c r="W495" s="18" t="e">
        <f t="shared" si="160"/>
        <v>#DIV/0!</v>
      </c>
      <c r="X495" s="19">
        <v>10</v>
      </c>
      <c r="Y495" s="18" t="e">
        <f t="shared" si="161"/>
        <v>#DIV/0!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1196.0999999999999</v>
      </c>
      <c r="D496" s="19"/>
      <c r="E496" s="19"/>
      <c r="F496" s="45">
        <f t="shared" si="157"/>
        <v>0</v>
      </c>
      <c r="G496" s="31"/>
      <c r="H496" s="45" t="e">
        <f t="shared" si="158"/>
        <v>#DIV/0!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59"/>
        <v>#DIV/0!</v>
      </c>
      <c r="V496" s="19">
        <v>10</v>
      </c>
      <c r="W496" s="18" t="e">
        <f t="shared" si="160"/>
        <v>#DIV/0!</v>
      </c>
      <c r="X496" s="19">
        <v>10</v>
      </c>
      <c r="Y496" s="18" t="e">
        <f t="shared" si="161"/>
        <v>#DIV/0!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1281.3040000000001</v>
      </c>
      <c r="D497" s="19"/>
      <c r="E497" s="19"/>
      <c r="F497" s="45">
        <f t="shared" si="157"/>
        <v>0</v>
      </c>
      <c r="G497" s="31"/>
      <c r="H497" s="45" t="e">
        <f t="shared" si="158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59"/>
        <v>#DIV/0!</v>
      </c>
      <c r="V497" s="19"/>
      <c r="W497" s="18" t="e">
        <f t="shared" si="160"/>
        <v>#DIV/0!</v>
      </c>
      <c r="X497" s="19"/>
      <c r="Y497" s="18" t="e">
        <f t="shared" si="161"/>
        <v>#DIV/0!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428.892</v>
      </c>
      <c r="D498" s="19"/>
      <c r="E498" s="19"/>
      <c r="F498" s="45">
        <f t="shared" si="157"/>
        <v>0</v>
      </c>
      <c r="G498" s="31"/>
      <c r="H498" s="45" t="e">
        <f t="shared" si="158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59"/>
        <v>#DIV/0!</v>
      </c>
      <c r="V498" s="19"/>
      <c r="W498" s="18" t="e">
        <f t="shared" si="160"/>
        <v>#DIV/0!</v>
      </c>
      <c r="X498" s="19"/>
      <c r="Y498" s="18" t="e">
        <f t="shared" si="161"/>
        <v>#DIV/0!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146.416</v>
      </c>
      <c r="D499" s="19"/>
      <c r="E499" s="19"/>
      <c r="F499" s="45">
        <f t="shared" si="157"/>
        <v>0</v>
      </c>
      <c r="G499" s="31"/>
      <c r="H499" s="45" t="e">
        <f t="shared" si="158"/>
        <v>#DIV/0!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59"/>
        <v>#DIV/0!</v>
      </c>
      <c r="V499" s="19">
        <v>25</v>
      </c>
      <c r="W499" s="18" t="e">
        <f t="shared" si="160"/>
        <v>#DIV/0!</v>
      </c>
      <c r="X499" s="19">
        <v>25</v>
      </c>
      <c r="Y499" s="18" t="e">
        <f t="shared" si="161"/>
        <v>#DIV/0!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/>
      <c r="F500" s="45" t="e">
        <f t="shared" si="157"/>
        <v>#DIV/0!</v>
      </c>
      <c r="G500" s="31"/>
      <c r="H500" s="45" t="e">
        <f t="shared" si="15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59"/>
        <v>#DIV/0!</v>
      </c>
      <c r="V500" s="19"/>
      <c r="W500" s="18" t="e">
        <f t="shared" si="160"/>
        <v>#DIV/0!</v>
      </c>
      <c r="X500" s="19"/>
      <c r="Y500" s="18" t="e">
        <f t="shared" si="16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/>
      <c r="F501" s="45">
        <f t="shared" si="157"/>
        <v>0</v>
      </c>
      <c r="G501" s="31"/>
      <c r="H501" s="45" t="e">
        <f t="shared" si="15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59"/>
        <v>#DIV/0!</v>
      </c>
      <c r="V501" s="19">
        <v>50</v>
      </c>
      <c r="W501" s="18" t="e">
        <f t="shared" si="160"/>
        <v>#DIV/0!</v>
      </c>
      <c r="X501" s="19">
        <v>50</v>
      </c>
      <c r="Y501" s="18" t="e">
        <f t="shared" si="161"/>
        <v>#DIV/0!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/>
      <c r="F502" s="45" t="e">
        <f t="shared" si="157"/>
        <v>#DIV/0!</v>
      </c>
      <c r="G502" s="31"/>
      <c r="H502" s="45" t="e">
        <f t="shared" si="15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59"/>
        <v>#DIV/0!</v>
      </c>
      <c r="V502" s="19"/>
      <c r="W502" s="18" t="e">
        <f t="shared" si="160"/>
        <v>#DIV/0!</v>
      </c>
      <c r="X502" s="19"/>
      <c r="Y502" s="18" t="e">
        <f t="shared" si="16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/>
      <c r="F503" s="45" t="e">
        <f t="shared" si="157"/>
        <v>#DIV/0!</v>
      </c>
      <c r="G503" s="31"/>
      <c r="H503" s="45" t="e">
        <f t="shared" si="15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59"/>
        <v>#DIV/0!</v>
      </c>
      <c r="V503" s="19"/>
      <c r="W503" s="18" t="e">
        <f t="shared" si="160"/>
        <v>#DIV/0!</v>
      </c>
      <c r="X503" s="19"/>
      <c r="Y503" s="18" t="e">
        <f t="shared" si="16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/>
      <c r="F504" s="45">
        <f t="shared" si="157"/>
        <v>0</v>
      </c>
      <c r="G504" s="31"/>
      <c r="H504" s="45" t="e">
        <f t="shared" si="15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59"/>
        <v>#DIV/0!</v>
      </c>
      <c r="V504" s="19">
        <v>50</v>
      </c>
      <c r="W504" s="18" t="e">
        <f t="shared" si="160"/>
        <v>#DIV/0!</v>
      </c>
      <c r="X504" s="19">
        <v>50</v>
      </c>
      <c r="Y504" s="18" t="e">
        <f t="shared" si="161"/>
        <v>#DIV/0!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13669.942999999999</v>
      </c>
      <c r="D505" s="29">
        <f t="shared" ref="D505:E505" si="162">SUM(D484:D504)</f>
        <v>0</v>
      </c>
      <c r="E505" s="29">
        <f t="shared" si="162"/>
        <v>0</v>
      </c>
      <c r="F505" s="46">
        <f t="shared" si="149"/>
        <v>0</v>
      </c>
      <c r="G505" s="29">
        <f>SUM(G484:G504)</f>
        <v>0</v>
      </c>
      <c r="H505" s="46" t="e">
        <f t="shared" si="152"/>
        <v>#DIV/0!</v>
      </c>
      <c r="I505" s="29">
        <f t="shared" ref="I505:T505" si="163">SUM(I484:I504)</f>
        <v>0</v>
      </c>
      <c r="J505" s="29">
        <f t="shared" si="163"/>
        <v>0</v>
      </c>
      <c r="K505" s="29">
        <f t="shared" si="163"/>
        <v>0</v>
      </c>
      <c r="L505" s="29">
        <f t="shared" si="163"/>
        <v>0</v>
      </c>
      <c r="M505" s="29">
        <f t="shared" si="163"/>
        <v>0</v>
      </c>
      <c r="N505" s="29">
        <f t="shared" si="163"/>
        <v>0</v>
      </c>
      <c r="O505" s="29">
        <f t="shared" si="163"/>
        <v>0</v>
      </c>
      <c r="P505" s="29">
        <f t="shared" si="163"/>
        <v>0</v>
      </c>
      <c r="Q505" s="29">
        <f t="shared" si="163"/>
        <v>0</v>
      </c>
      <c r="R505" s="29">
        <f t="shared" si="163"/>
        <v>0</v>
      </c>
      <c r="S505" s="29">
        <f t="shared" si="163"/>
        <v>0</v>
      </c>
      <c r="T505" s="29">
        <f t="shared" si="163"/>
        <v>0</v>
      </c>
      <c r="U505" s="47" t="e">
        <f t="shared" si="153"/>
        <v>#DIV/0!</v>
      </c>
      <c r="V505" s="29">
        <f>SUM(V484:V504)</f>
        <v>392</v>
      </c>
      <c r="W505" s="88" t="e">
        <f>V505/E505*100</f>
        <v>#DIV/0!</v>
      </c>
      <c r="X505" s="29">
        <f>SUM(X484:X504)</f>
        <v>392</v>
      </c>
      <c r="Y505" s="88" t="e">
        <f t="shared" si="151"/>
        <v>#DIV/0!</v>
      </c>
      <c r="Z505" s="29">
        <f t="shared" ref="Z505:AE505" si="164">SUM(Z484:Z504)</f>
        <v>0</v>
      </c>
      <c r="AA505" s="29">
        <f t="shared" si="164"/>
        <v>0</v>
      </c>
      <c r="AB505" s="29">
        <f t="shared" si="164"/>
        <v>0</v>
      </c>
      <c r="AC505" s="29">
        <f t="shared" si="164"/>
        <v>0</v>
      </c>
      <c r="AD505" s="29">
        <f t="shared" si="164"/>
        <v>0</v>
      </c>
      <c r="AE505" s="29">
        <f t="shared" si="164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/>
      <c r="D507" s="19"/>
      <c r="E507" s="19"/>
      <c r="F507" s="45" t="e">
        <f>E507/C507</f>
        <v>#DIV/0!</v>
      </c>
      <c r="G507" s="31"/>
      <c r="H507" s="45" t="e">
        <f t="shared" ref="H507:H565" si="165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 t="e">
        <f t="shared" ref="W507:W530" si="166">V507/E507*100</f>
        <v>#DIV/0!</v>
      </c>
      <c r="X507" s="19"/>
      <c r="Y507" s="18" t="e">
        <f t="shared" ref="Y507:Y531" si="167">X507/E507*100</f>
        <v>#DIV/0!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/>
      <c r="D508" s="19"/>
      <c r="E508" s="19"/>
      <c r="F508" s="45" t="e">
        <f>E508/C508</f>
        <v>#DIV/0!</v>
      </c>
      <c r="G508" s="31"/>
      <c r="H508" s="45" t="e">
        <f t="shared" si="165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>
        <v>2</v>
      </c>
      <c r="W508" s="18" t="e">
        <f t="shared" si="166"/>
        <v>#DIV/0!</v>
      </c>
      <c r="X508" s="19">
        <v>2</v>
      </c>
      <c r="Y508" s="18" t="e">
        <f t="shared" si="167"/>
        <v>#DIV/0!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/>
      <c r="D509" s="19"/>
      <c r="E509" s="19"/>
      <c r="F509" s="45" t="e">
        <f>E509/C509</f>
        <v>#DIV/0!</v>
      </c>
      <c r="G509" s="31"/>
      <c r="H509" s="45" t="e">
        <f t="shared" si="165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>
        <v>2</v>
      </c>
      <c r="W509" s="18" t="e">
        <f t="shared" si="166"/>
        <v>#DIV/0!</v>
      </c>
      <c r="X509" s="19">
        <v>2</v>
      </c>
      <c r="Y509" s="18" t="e">
        <f t="shared" si="167"/>
        <v>#DIV/0!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>
        <v>817.1</v>
      </c>
      <c r="D510" s="19"/>
      <c r="E510" s="19">
        <v>800</v>
      </c>
      <c r="F510" s="45">
        <f>E510/C510</f>
        <v>0.97907232896830254</v>
      </c>
      <c r="G510" s="31"/>
      <c r="H510" s="45" t="e">
        <f t="shared" si="165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>
        <v>75</v>
      </c>
      <c r="W510" s="18">
        <f t="shared" si="166"/>
        <v>9.375</v>
      </c>
      <c r="X510" s="19">
        <v>75</v>
      </c>
      <c r="Y510" s="18">
        <f t="shared" si="167"/>
        <v>9.375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817.1</v>
      </c>
      <c r="D511" s="19">
        <f t="shared" ref="D511:E511" si="168">D507+D508+D509+D510</f>
        <v>0</v>
      </c>
      <c r="E511" s="19">
        <f t="shared" si="168"/>
        <v>800</v>
      </c>
      <c r="F511" s="45">
        <f>E511/C511</f>
        <v>0.97907232896830254</v>
      </c>
      <c r="G511" s="31">
        <f>G507+G508+G509+G510</f>
        <v>0</v>
      </c>
      <c r="H511" s="45" t="e">
        <f t="shared" si="165"/>
        <v>#DIV/0!</v>
      </c>
      <c r="I511" s="31">
        <f t="shared" ref="I511:T511" si="169">I507+I508+I509+I510</f>
        <v>0</v>
      </c>
      <c r="J511" s="31">
        <f t="shared" si="169"/>
        <v>0</v>
      </c>
      <c r="K511" s="31">
        <f t="shared" si="169"/>
        <v>0</v>
      </c>
      <c r="L511" s="31">
        <f t="shared" si="169"/>
        <v>0</v>
      </c>
      <c r="M511" s="31">
        <f t="shared" si="169"/>
        <v>0</v>
      </c>
      <c r="N511" s="31">
        <f t="shared" si="169"/>
        <v>0</v>
      </c>
      <c r="O511" s="19">
        <f t="shared" si="169"/>
        <v>0</v>
      </c>
      <c r="P511" s="19">
        <f t="shared" si="169"/>
        <v>0</v>
      </c>
      <c r="Q511" s="19">
        <f t="shared" si="169"/>
        <v>0</v>
      </c>
      <c r="R511" s="19">
        <f t="shared" si="169"/>
        <v>0</v>
      </c>
      <c r="S511" s="19">
        <f t="shared" si="169"/>
        <v>0</v>
      </c>
      <c r="T511" s="19">
        <f t="shared" si="169"/>
        <v>0</v>
      </c>
      <c r="U511" s="54" t="e">
        <f>O511/G511*100</f>
        <v>#DIV/0!</v>
      </c>
      <c r="V511" s="19">
        <f>V507+V508+V509+V510</f>
        <v>79</v>
      </c>
      <c r="W511" s="18">
        <f t="shared" si="166"/>
        <v>9.875</v>
      </c>
      <c r="X511" s="19">
        <f>X507+X508+X509+X510</f>
        <v>79</v>
      </c>
      <c r="Y511" s="18">
        <f t="shared" si="167"/>
        <v>9.875</v>
      </c>
      <c r="Z511" s="19">
        <f t="shared" ref="Z511:AE511" si="170">Z507+Z508+Z509+Z510</f>
        <v>0</v>
      </c>
      <c r="AA511" s="19">
        <f t="shared" si="170"/>
        <v>0</v>
      </c>
      <c r="AB511" s="19">
        <f t="shared" si="170"/>
        <v>0</v>
      </c>
      <c r="AC511" s="19">
        <f t="shared" si="170"/>
        <v>0</v>
      </c>
      <c r="AD511" s="19">
        <f t="shared" si="170"/>
        <v>0</v>
      </c>
      <c r="AE511" s="19">
        <f t="shared" si="170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>
        <v>0</v>
      </c>
      <c r="D513" s="19"/>
      <c r="E513" s="19"/>
      <c r="F513" s="45" t="e">
        <f t="shared" ref="F513:F529" si="171">E513/C513</f>
        <v>#DIV/0!</v>
      </c>
      <c r="G513" s="31"/>
      <c r="H513" s="45" t="e">
        <f t="shared" si="165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2">O513/G513*100</f>
        <v>#DIV/0!</v>
      </c>
      <c r="V513" s="19"/>
      <c r="W513" s="18" t="e">
        <f t="shared" si="166"/>
        <v>#DIV/0!</v>
      </c>
      <c r="X513" s="19"/>
      <c r="Y513" s="18" t="e">
        <f t="shared" si="167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>
        <v>109.4</v>
      </c>
      <c r="D514" s="19"/>
      <c r="E514" s="19"/>
      <c r="F514" s="45">
        <f t="shared" si="171"/>
        <v>0</v>
      </c>
      <c r="G514" s="31"/>
      <c r="H514" s="45" t="e">
        <f t="shared" si="165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2"/>
        <v>#DIV/0!</v>
      </c>
      <c r="V514" s="19"/>
      <c r="W514" s="18" t="e">
        <f t="shared" si="166"/>
        <v>#DIV/0!</v>
      </c>
      <c r="X514" s="19"/>
      <c r="Y514" s="18" t="e">
        <f t="shared" si="167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>
        <v>0</v>
      </c>
      <c r="D515" s="19"/>
      <c r="E515" s="19"/>
      <c r="F515" s="45" t="e">
        <f t="shared" si="171"/>
        <v>#DIV/0!</v>
      </c>
      <c r="G515" s="31"/>
      <c r="H515" s="45" t="e">
        <f t="shared" si="165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2"/>
        <v>#DIV/0!</v>
      </c>
      <c r="V515" s="19"/>
      <c r="W515" s="18" t="e">
        <f t="shared" si="166"/>
        <v>#DIV/0!</v>
      </c>
      <c r="X515" s="19"/>
      <c r="Y515" s="18" t="e">
        <f t="shared" si="167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>
        <v>114.3</v>
      </c>
      <c r="D516" s="19"/>
      <c r="E516" s="19"/>
      <c r="F516" s="45">
        <f t="shared" si="171"/>
        <v>0</v>
      </c>
      <c r="G516" s="31"/>
      <c r="H516" s="45" t="e">
        <f t="shared" si="165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2"/>
        <v>#DIV/0!</v>
      </c>
      <c r="V516" s="19">
        <v>2</v>
      </c>
      <c r="W516" s="18" t="e">
        <f t="shared" si="166"/>
        <v>#DIV/0!</v>
      </c>
      <c r="X516" s="19">
        <v>2</v>
      </c>
      <c r="Y516" s="18" t="e">
        <f t="shared" si="167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>
        <v>326.75</v>
      </c>
      <c r="D517" s="19"/>
      <c r="E517" s="19"/>
      <c r="F517" s="45">
        <f t="shared" si="171"/>
        <v>0</v>
      </c>
      <c r="G517" s="31"/>
      <c r="H517" s="45" t="e">
        <f t="shared" si="165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2"/>
        <v>#DIV/0!</v>
      </c>
      <c r="V517" s="19">
        <v>3</v>
      </c>
      <c r="W517" s="18" t="e">
        <f t="shared" si="166"/>
        <v>#DIV/0!</v>
      </c>
      <c r="X517" s="19">
        <v>3</v>
      </c>
      <c r="Y517" s="18" t="e">
        <f t="shared" si="167"/>
        <v>#DIV/0!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>
        <v>1236.4000000000001</v>
      </c>
      <c r="D518" s="19"/>
      <c r="E518" s="19"/>
      <c r="F518" s="45">
        <f t="shared" si="171"/>
        <v>0</v>
      </c>
      <c r="G518" s="31"/>
      <c r="H518" s="45" t="e">
        <f t="shared" si="165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2"/>
        <v>#DIV/0!</v>
      </c>
      <c r="V518" s="19">
        <v>3</v>
      </c>
      <c r="W518" s="18" t="e">
        <f t="shared" si="166"/>
        <v>#DIV/0!</v>
      </c>
      <c r="X518" s="19">
        <v>3</v>
      </c>
      <c r="Y518" s="18" t="e">
        <f t="shared" si="167"/>
        <v>#DIV/0!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>
        <v>198.5</v>
      </c>
      <c r="D519" s="19"/>
      <c r="E519" s="19"/>
      <c r="F519" s="45">
        <f t="shared" si="171"/>
        <v>0</v>
      </c>
      <c r="G519" s="31"/>
      <c r="H519" s="45" t="e">
        <f t="shared" si="165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2"/>
        <v>#DIV/0!</v>
      </c>
      <c r="V519" s="19">
        <v>3</v>
      </c>
      <c r="W519" s="18" t="e">
        <f t="shared" si="166"/>
        <v>#DIV/0!</v>
      </c>
      <c r="X519" s="19">
        <v>3</v>
      </c>
      <c r="Y519" s="18" t="e">
        <f t="shared" si="167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>
        <v>222.7</v>
      </c>
      <c r="D520" s="19"/>
      <c r="E520" s="19"/>
      <c r="F520" s="45">
        <f t="shared" si="171"/>
        <v>0</v>
      </c>
      <c r="G520" s="31"/>
      <c r="H520" s="45" t="e">
        <f t="shared" si="165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2"/>
        <v>#DIV/0!</v>
      </c>
      <c r="V520" s="19"/>
      <c r="W520" s="18" t="e">
        <f t="shared" si="166"/>
        <v>#DIV/0!</v>
      </c>
      <c r="X520" s="19"/>
      <c r="Y520" s="18" t="e">
        <f t="shared" si="167"/>
        <v>#DIV/0!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>
        <v>690.4</v>
      </c>
      <c r="D521" s="19"/>
      <c r="E521" s="19"/>
      <c r="F521" s="45">
        <f t="shared" si="171"/>
        <v>0</v>
      </c>
      <c r="G521" s="31"/>
      <c r="H521" s="45" t="e">
        <f t="shared" si="165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2"/>
        <v>#DIV/0!</v>
      </c>
      <c r="V521" s="19"/>
      <c r="W521" s="18" t="e">
        <f t="shared" si="166"/>
        <v>#DIV/0!</v>
      </c>
      <c r="X521" s="19"/>
      <c r="Y521" s="18" t="e">
        <f t="shared" si="167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>
        <v>667.25</v>
      </c>
      <c r="D522" s="19"/>
      <c r="E522" s="19"/>
      <c r="F522" s="45">
        <f t="shared" si="171"/>
        <v>0</v>
      </c>
      <c r="G522" s="31"/>
      <c r="H522" s="45" t="e">
        <f t="shared" si="165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2"/>
        <v>#DIV/0!</v>
      </c>
      <c r="V522" s="19"/>
      <c r="W522" s="18" t="e">
        <f t="shared" si="166"/>
        <v>#DIV/0!</v>
      </c>
      <c r="X522" s="19"/>
      <c r="Y522" s="18" t="e">
        <f t="shared" si="167"/>
        <v>#DIV/0!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>
        <v>0</v>
      </c>
      <c r="D523" s="19"/>
      <c r="E523" s="19"/>
      <c r="F523" s="45" t="e">
        <f t="shared" si="171"/>
        <v>#DIV/0!</v>
      </c>
      <c r="G523" s="31"/>
      <c r="H523" s="45" t="e">
        <f t="shared" si="165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2"/>
        <v>#DIV/0!</v>
      </c>
      <c r="V523" s="19"/>
      <c r="W523" s="18" t="e">
        <f t="shared" si="166"/>
        <v>#DIV/0!</v>
      </c>
      <c r="X523" s="19"/>
      <c r="Y523" s="18" t="e">
        <f t="shared" si="167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>
        <v>1034.5</v>
      </c>
      <c r="D524" s="19"/>
      <c r="E524" s="19"/>
      <c r="F524" s="45">
        <f t="shared" si="171"/>
        <v>0</v>
      </c>
      <c r="G524" s="31"/>
      <c r="H524" s="45" t="e">
        <f t="shared" si="165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2"/>
        <v>#DIV/0!</v>
      </c>
      <c r="V524" s="19"/>
      <c r="W524" s="18" t="e">
        <f t="shared" si="166"/>
        <v>#DIV/0!</v>
      </c>
      <c r="X524" s="19"/>
      <c r="Y524" s="18" t="e">
        <f t="shared" si="167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>
        <v>2160</v>
      </c>
      <c r="D525" s="19"/>
      <c r="E525" s="19"/>
      <c r="F525" s="45">
        <f t="shared" si="171"/>
        <v>0</v>
      </c>
      <c r="G525" s="31"/>
      <c r="H525" s="45" t="e">
        <f t="shared" si="165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2"/>
        <v>#DIV/0!</v>
      </c>
      <c r="V525" s="19">
        <v>5</v>
      </c>
      <c r="W525" s="18" t="e">
        <f t="shared" si="166"/>
        <v>#DIV/0!</v>
      </c>
      <c r="X525" s="19">
        <v>5</v>
      </c>
      <c r="Y525" s="18" t="e">
        <f t="shared" si="167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>
        <v>65</v>
      </c>
      <c r="D526" s="19"/>
      <c r="E526" s="19"/>
      <c r="F526" s="45">
        <f t="shared" si="171"/>
        <v>0</v>
      </c>
      <c r="G526" s="31"/>
      <c r="H526" s="45" t="e">
        <f t="shared" si="165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2"/>
        <v>#DIV/0!</v>
      </c>
      <c r="V526" s="19"/>
      <c r="W526" s="18" t="e">
        <f t="shared" si="166"/>
        <v>#DIV/0!</v>
      </c>
      <c r="X526" s="19"/>
      <c r="Y526" s="18" t="e">
        <f t="shared" si="167"/>
        <v>#DIV/0!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>
        <v>3610.3599999999997</v>
      </c>
      <c r="D527" s="19"/>
      <c r="E527" s="19"/>
      <c r="F527" s="45">
        <f t="shared" si="171"/>
        <v>0</v>
      </c>
      <c r="G527" s="31"/>
      <c r="H527" s="45" t="e">
        <f t="shared" si="165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2"/>
        <v>#DIV/0!</v>
      </c>
      <c r="V527" s="19">
        <v>5</v>
      </c>
      <c r="W527" s="18" t="e">
        <f t="shared" si="166"/>
        <v>#DIV/0!</v>
      </c>
      <c r="X527" s="19">
        <v>5</v>
      </c>
      <c r="Y527" s="18" t="e">
        <f t="shared" si="167"/>
        <v>#DIV/0!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>
        <v>25.386000000000003</v>
      </c>
      <c r="D528" s="19"/>
      <c r="E528" s="19"/>
      <c r="F528" s="45">
        <f t="shared" si="171"/>
        <v>0</v>
      </c>
      <c r="G528" s="31"/>
      <c r="H528" s="45" t="e">
        <f t="shared" si="165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2"/>
        <v>#DIV/0!</v>
      </c>
      <c r="V528" s="19">
        <v>5</v>
      </c>
      <c r="W528" s="18" t="e">
        <f t="shared" si="166"/>
        <v>#DIV/0!</v>
      </c>
      <c r="X528" s="19">
        <v>5</v>
      </c>
      <c r="Y528" s="18" t="e">
        <f t="shared" si="167"/>
        <v>#DIV/0!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>
        <v>124.82</v>
      </c>
      <c r="D529" s="19"/>
      <c r="E529" s="19"/>
      <c r="F529" s="45">
        <f t="shared" si="171"/>
        <v>0</v>
      </c>
      <c r="G529" s="31"/>
      <c r="H529" s="45" t="e">
        <f t="shared" si="165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2"/>
        <v>#DIV/0!</v>
      </c>
      <c r="V529" s="19">
        <v>3</v>
      </c>
      <c r="W529" s="18" t="e">
        <f t="shared" si="166"/>
        <v>#DIV/0!</v>
      </c>
      <c r="X529" s="19">
        <v>3</v>
      </c>
      <c r="Y529" s="18" t="e">
        <f t="shared" si="167"/>
        <v>#DIV/0!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>
        <v>369.03499999999997</v>
      </c>
      <c r="D530" s="19"/>
      <c r="E530" s="19"/>
      <c r="F530" s="45">
        <f>E530/C530</f>
        <v>0</v>
      </c>
      <c r="G530" s="31"/>
      <c r="H530" s="45" t="e">
        <f t="shared" si="165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>
        <v>2</v>
      </c>
      <c r="W530" s="18" t="e">
        <f t="shared" si="166"/>
        <v>#DIV/0!</v>
      </c>
      <c r="X530" s="19">
        <v>2</v>
      </c>
      <c r="Y530" s="18" t="e">
        <f t="shared" si="167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10954.801000000001</v>
      </c>
      <c r="D531" s="29">
        <f t="shared" ref="D531:E531" si="173">SUM(D513:D530)</f>
        <v>0</v>
      </c>
      <c r="E531" s="29">
        <f t="shared" si="173"/>
        <v>0</v>
      </c>
      <c r="F531" s="46">
        <f t="shared" ref="F531:F585" si="174">E531/C531</f>
        <v>0</v>
      </c>
      <c r="G531" s="29">
        <f>SUM(G513:G530)</f>
        <v>0</v>
      </c>
      <c r="H531" s="46" t="e">
        <f t="shared" si="165"/>
        <v>#DIV/0!</v>
      </c>
      <c r="I531" s="29">
        <f t="shared" ref="I531:T531" si="175">SUM(I513:I530)</f>
        <v>0</v>
      </c>
      <c r="J531" s="29">
        <f t="shared" si="175"/>
        <v>0</v>
      </c>
      <c r="K531" s="29">
        <f t="shared" si="175"/>
        <v>0</v>
      </c>
      <c r="L531" s="29">
        <f t="shared" si="175"/>
        <v>0</v>
      </c>
      <c r="M531" s="29">
        <f t="shared" si="175"/>
        <v>0</v>
      </c>
      <c r="N531" s="29">
        <f t="shared" si="175"/>
        <v>0</v>
      </c>
      <c r="O531" s="29">
        <f t="shared" si="175"/>
        <v>0</v>
      </c>
      <c r="P531" s="29">
        <f t="shared" si="175"/>
        <v>0</v>
      </c>
      <c r="Q531" s="29">
        <f t="shared" si="175"/>
        <v>0</v>
      </c>
      <c r="R531" s="29">
        <f t="shared" si="175"/>
        <v>0</v>
      </c>
      <c r="S531" s="29">
        <f t="shared" si="175"/>
        <v>0</v>
      </c>
      <c r="T531" s="29">
        <f t="shared" si="175"/>
        <v>0</v>
      </c>
      <c r="U531" s="47" t="e">
        <f t="shared" ref="U531" si="176">O531/G531*100</f>
        <v>#DIV/0!</v>
      </c>
      <c r="V531" s="29">
        <f>SUM(V513:V530)</f>
        <v>31</v>
      </c>
      <c r="W531" s="88" t="e">
        <f>V531/E531*100</f>
        <v>#DIV/0!</v>
      </c>
      <c r="X531" s="29">
        <f>SUM(X513:X530)</f>
        <v>31</v>
      </c>
      <c r="Y531" s="88" t="e">
        <f t="shared" si="167"/>
        <v>#DIV/0!</v>
      </c>
      <c r="Z531" s="29">
        <f t="shared" ref="Z531:AE531" si="177">SUM(Z513:Z530)</f>
        <v>0</v>
      </c>
      <c r="AA531" s="29">
        <f t="shared" si="177"/>
        <v>0</v>
      </c>
      <c r="AB531" s="29">
        <f t="shared" si="177"/>
        <v>0</v>
      </c>
      <c r="AC531" s="29">
        <f t="shared" si="177"/>
        <v>0</v>
      </c>
      <c r="AD531" s="29">
        <f t="shared" si="177"/>
        <v>0</v>
      </c>
      <c r="AE531" s="29">
        <f t="shared" si="177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>
        <v>44.6</v>
      </c>
      <c r="D533" s="62"/>
      <c r="E533" s="62"/>
      <c r="F533" s="45">
        <f t="shared" ref="F533:F551" si="178">E533/C533</f>
        <v>0</v>
      </c>
      <c r="G533" s="31"/>
      <c r="H533" s="45" t="e">
        <f t="shared" ref="H533:H551" si="179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0">O533/G533*100</f>
        <v>#DIV/0!</v>
      </c>
      <c r="V533" s="19">
        <v>3</v>
      </c>
      <c r="W533" s="18" t="e">
        <f t="shared" ref="W533:W551" si="181">V533/E533*100</f>
        <v>#DIV/0!</v>
      </c>
      <c r="X533" s="19">
        <v>3</v>
      </c>
      <c r="Y533" s="18" t="e">
        <f t="shared" ref="Y533:Y552" si="182">X533/E533*100</f>
        <v>#DIV/0!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>
        <v>92.17</v>
      </c>
      <c r="D534" s="62"/>
      <c r="E534" s="62"/>
      <c r="F534" s="45">
        <f t="shared" si="178"/>
        <v>0</v>
      </c>
      <c r="G534" s="31"/>
      <c r="H534" s="45" t="e">
        <f t="shared" si="179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0"/>
        <v>#DIV/0!</v>
      </c>
      <c r="V534" s="19">
        <v>4</v>
      </c>
      <c r="W534" s="18" t="e">
        <f t="shared" si="181"/>
        <v>#DIV/0!</v>
      </c>
      <c r="X534" s="19">
        <v>4</v>
      </c>
      <c r="Y534" s="18" t="e">
        <f t="shared" si="182"/>
        <v>#DIV/0!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>
        <v>150.76</v>
      </c>
      <c r="D535" s="62"/>
      <c r="E535" s="62"/>
      <c r="F535" s="45">
        <f t="shared" si="178"/>
        <v>0</v>
      </c>
      <c r="G535" s="31"/>
      <c r="H535" s="45" t="e">
        <f t="shared" si="179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0"/>
        <v>#DIV/0!</v>
      </c>
      <c r="V535" s="19">
        <v>3</v>
      </c>
      <c r="W535" s="18" t="e">
        <f t="shared" si="181"/>
        <v>#DIV/0!</v>
      </c>
      <c r="X535" s="19">
        <v>3</v>
      </c>
      <c r="Y535" s="18" t="e">
        <f t="shared" si="182"/>
        <v>#DIV/0!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>
        <v>499</v>
      </c>
      <c r="D536" s="62"/>
      <c r="E536" s="62"/>
      <c r="F536" s="45">
        <f t="shared" si="178"/>
        <v>0</v>
      </c>
      <c r="G536" s="31"/>
      <c r="H536" s="45" t="e">
        <f t="shared" si="179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0"/>
        <v>#DIV/0!</v>
      </c>
      <c r="V536" s="19">
        <v>20</v>
      </c>
      <c r="W536" s="18" t="e">
        <f t="shared" si="181"/>
        <v>#DIV/0!</v>
      </c>
      <c r="X536" s="19">
        <v>20</v>
      </c>
      <c r="Y536" s="18" t="e">
        <f t="shared" si="182"/>
        <v>#DIV/0!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>
        <v>73.77</v>
      </c>
      <c r="D537" s="62"/>
      <c r="E537" s="62"/>
      <c r="F537" s="45">
        <f t="shared" si="178"/>
        <v>0</v>
      </c>
      <c r="G537" s="31"/>
      <c r="H537" s="45" t="e">
        <f t="shared" si="179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0"/>
        <v>#DIV/0!</v>
      </c>
      <c r="V537" s="19"/>
      <c r="W537" s="18" t="e">
        <f t="shared" si="181"/>
        <v>#DIV/0!</v>
      </c>
      <c r="X537" s="19"/>
      <c r="Y537" s="18" t="e">
        <f t="shared" si="182"/>
        <v>#DIV/0!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>
        <v>49.7</v>
      </c>
      <c r="D538" s="62"/>
      <c r="E538" s="62"/>
      <c r="F538" s="45">
        <f t="shared" si="178"/>
        <v>0</v>
      </c>
      <c r="G538" s="31"/>
      <c r="H538" s="45" t="e">
        <f t="shared" si="179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0"/>
        <v>#DIV/0!</v>
      </c>
      <c r="V538" s="19">
        <v>1</v>
      </c>
      <c r="W538" s="18" t="e">
        <f t="shared" si="181"/>
        <v>#DIV/0!</v>
      </c>
      <c r="X538" s="19">
        <v>1</v>
      </c>
      <c r="Y538" s="18" t="e">
        <f t="shared" si="182"/>
        <v>#DIV/0!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>
        <v>250.04</v>
      </c>
      <c r="D539" s="62"/>
      <c r="E539" s="62"/>
      <c r="F539" s="45">
        <f t="shared" si="178"/>
        <v>0</v>
      </c>
      <c r="G539" s="31"/>
      <c r="H539" s="45" t="e">
        <f t="shared" si="179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0"/>
        <v>#DIV/0!</v>
      </c>
      <c r="V539" s="19">
        <v>7</v>
      </c>
      <c r="W539" s="18" t="e">
        <f t="shared" si="181"/>
        <v>#DIV/0!</v>
      </c>
      <c r="X539" s="19">
        <v>7</v>
      </c>
      <c r="Y539" s="18" t="e">
        <f t="shared" si="182"/>
        <v>#DIV/0!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>
        <v>743.6</v>
      </c>
      <c r="D540" s="62"/>
      <c r="E540" s="62"/>
      <c r="F540" s="45">
        <f t="shared" si="178"/>
        <v>0</v>
      </c>
      <c r="G540" s="31"/>
      <c r="H540" s="45" t="e">
        <f t="shared" si="179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0"/>
        <v>#DIV/0!</v>
      </c>
      <c r="V540" s="19">
        <v>8</v>
      </c>
      <c r="W540" s="18" t="e">
        <f t="shared" si="181"/>
        <v>#DIV/0!</v>
      </c>
      <c r="X540" s="19">
        <v>8</v>
      </c>
      <c r="Y540" s="18" t="e">
        <f t="shared" si="182"/>
        <v>#DIV/0!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>
        <v>45.64</v>
      </c>
      <c r="D541" s="62"/>
      <c r="E541" s="62"/>
      <c r="F541" s="45">
        <f t="shared" si="178"/>
        <v>0</v>
      </c>
      <c r="G541" s="31"/>
      <c r="H541" s="45" t="e">
        <f t="shared" si="179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0"/>
        <v>#DIV/0!</v>
      </c>
      <c r="V541" s="19">
        <v>4</v>
      </c>
      <c r="W541" s="18" t="e">
        <f t="shared" si="181"/>
        <v>#DIV/0!</v>
      </c>
      <c r="X541" s="19">
        <v>4</v>
      </c>
      <c r="Y541" s="18" t="e">
        <f t="shared" si="182"/>
        <v>#DIV/0!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>
        <v>24</v>
      </c>
      <c r="D542" s="62"/>
      <c r="E542" s="62"/>
      <c r="F542" s="45">
        <f t="shared" si="178"/>
        <v>0</v>
      </c>
      <c r="G542" s="31"/>
      <c r="H542" s="45" t="e">
        <f t="shared" si="179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0"/>
        <v>#DIV/0!</v>
      </c>
      <c r="V542" s="19"/>
      <c r="W542" s="18" t="e">
        <f t="shared" si="181"/>
        <v>#DIV/0!</v>
      </c>
      <c r="X542" s="19"/>
      <c r="Y542" s="18" t="e">
        <f t="shared" si="182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>
        <v>161.72</v>
      </c>
      <c r="D543" s="62"/>
      <c r="E543" s="62"/>
      <c r="F543" s="45">
        <f t="shared" si="178"/>
        <v>0</v>
      </c>
      <c r="G543" s="31"/>
      <c r="H543" s="45" t="e">
        <f t="shared" si="179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0"/>
        <v>#DIV/0!</v>
      </c>
      <c r="V543" s="19">
        <v>2</v>
      </c>
      <c r="W543" s="18" t="e">
        <f t="shared" si="181"/>
        <v>#DIV/0!</v>
      </c>
      <c r="X543" s="19">
        <v>2</v>
      </c>
      <c r="Y543" s="18" t="e">
        <f t="shared" si="182"/>
        <v>#DIV/0!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>
        <v>546</v>
      </c>
      <c r="D544" s="62"/>
      <c r="E544" s="62"/>
      <c r="F544" s="45">
        <f t="shared" si="178"/>
        <v>0</v>
      </c>
      <c r="G544" s="31"/>
      <c r="H544" s="45" t="e">
        <f t="shared" si="179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0"/>
        <v>#DIV/0!</v>
      </c>
      <c r="V544" s="19">
        <v>11</v>
      </c>
      <c r="W544" s="18" t="e">
        <f t="shared" si="181"/>
        <v>#DIV/0!</v>
      </c>
      <c r="X544" s="19">
        <v>11</v>
      </c>
      <c r="Y544" s="18" t="e">
        <f t="shared" si="182"/>
        <v>#DIV/0!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>
        <v>193.37</v>
      </c>
      <c r="D545" s="62"/>
      <c r="E545" s="62"/>
      <c r="F545" s="45">
        <f t="shared" si="178"/>
        <v>0</v>
      </c>
      <c r="G545" s="31"/>
      <c r="H545" s="45" t="e">
        <f t="shared" si="179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0"/>
        <v>#DIV/0!</v>
      </c>
      <c r="V545" s="19">
        <v>6</v>
      </c>
      <c r="W545" s="18" t="e">
        <f t="shared" si="181"/>
        <v>#DIV/0!</v>
      </c>
      <c r="X545" s="19">
        <v>6</v>
      </c>
      <c r="Y545" s="18" t="e">
        <f t="shared" si="182"/>
        <v>#DIV/0!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>
        <v>0</v>
      </c>
      <c r="D546" s="62"/>
      <c r="E546" s="62"/>
      <c r="F546" s="45" t="e">
        <f t="shared" si="178"/>
        <v>#DIV/0!</v>
      </c>
      <c r="G546" s="31"/>
      <c r="H546" s="45" t="e">
        <f t="shared" si="179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0"/>
        <v>#DIV/0!</v>
      </c>
      <c r="V546" s="19"/>
      <c r="W546" s="18" t="e">
        <f t="shared" si="181"/>
        <v>#DIV/0!</v>
      </c>
      <c r="X546" s="19"/>
      <c r="Y546" s="18" t="e">
        <f t="shared" si="182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>
        <v>53.516999999999996</v>
      </c>
      <c r="D547" s="62"/>
      <c r="E547" s="62"/>
      <c r="F547" s="45">
        <f t="shared" si="178"/>
        <v>0</v>
      </c>
      <c r="G547" s="31"/>
      <c r="H547" s="45" t="e">
        <f t="shared" si="179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0"/>
        <v>#DIV/0!</v>
      </c>
      <c r="V547" s="19">
        <v>2</v>
      </c>
      <c r="W547" s="18" t="e">
        <f t="shared" si="181"/>
        <v>#DIV/0!</v>
      </c>
      <c r="X547" s="19">
        <v>2</v>
      </c>
      <c r="Y547" s="18" t="e">
        <f t="shared" si="182"/>
        <v>#DIV/0!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>
        <v>577.04200000000003</v>
      </c>
      <c r="D548" s="62"/>
      <c r="E548" s="62"/>
      <c r="F548" s="45">
        <f t="shared" si="178"/>
        <v>0</v>
      </c>
      <c r="G548" s="31"/>
      <c r="H548" s="45" t="e">
        <f t="shared" si="179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0"/>
        <v>#DIV/0!</v>
      </c>
      <c r="V548" s="19">
        <v>3</v>
      </c>
      <c r="W548" s="18" t="e">
        <f t="shared" si="181"/>
        <v>#DIV/0!</v>
      </c>
      <c r="X548" s="19">
        <v>3</v>
      </c>
      <c r="Y548" s="18" t="e">
        <f t="shared" si="182"/>
        <v>#DIV/0!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>
        <v>855.93499999999995</v>
      </c>
      <c r="D549" s="62"/>
      <c r="E549" s="62"/>
      <c r="F549" s="45">
        <f t="shared" si="178"/>
        <v>0</v>
      </c>
      <c r="G549" s="31"/>
      <c r="H549" s="45" t="e">
        <f t="shared" si="179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0"/>
        <v>#DIV/0!</v>
      </c>
      <c r="V549" s="19">
        <v>2</v>
      </c>
      <c r="W549" s="18" t="e">
        <f t="shared" si="181"/>
        <v>#DIV/0!</v>
      </c>
      <c r="X549" s="19">
        <v>2</v>
      </c>
      <c r="Y549" s="18" t="e">
        <f t="shared" si="182"/>
        <v>#DIV/0!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>
        <v>1325.902</v>
      </c>
      <c r="D550" s="62"/>
      <c r="E550" s="62"/>
      <c r="F550" s="45">
        <f t="shared" si="178"/>
        <v>0</v>
      </c>
      <c r="G550" s="31"/>
      <c r="H550" s="45" t="e">
        <f t="shared" si="179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0"/>
        <v>#DIV/0!</v>
      </c>
      <c r="V550" s="19">
        <v>18</v>
      </c>
      <c r="W550" s="18" t="e">
        <f t="shared" si="181"/>
        <v>#DIV/0!</v>
      </c>
      <c r="X550" s="19">
        <v>18</v>
      </c>
      <c r="Y550" s="18" t="e">
        <f t="shared" si="182"/>
        <v>#DIV/0!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>
        <v>63.454999999999998</v>
      </c>
      <c r="D551" s="62"/>
      <c r="E551" s="62"/>
      <c r="F551" s="45">
        <f t="shared" si="178"/>
        <v>0</v>
      </c>
      <c r="G551" s="31"/>
      <c r="H551" s="45" t="e">
        <f t="shared" si="179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0"/>
        <v>#DIV/0!</v>
      </c>
      <c r="V551" s="19">
        <v>2</v>
      </c>
      <c r="W551" s="18" t="e">
        <f t="shared" si="181"/>
        <v>#DIV/0!</v>
      </c>
      <c r="X551" s="19">
        <v>2</v>
      </c>
      <c r="Y551" s="18" t="e">
        <f t="shared" si="182"/>
        <v>#DIV/0!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5750.2209999999995</v>
      </c>
      <c r="D552" s="102">
        <f t="shared" ref="D552:E552" si="183">SUM(D533:D551)</f>
        <v>0</v>
      </c>
      <c r="E552" s="102">
        <f t="shared" si="183"/>
        <v>0</v>
      </c>
      <c r="F552" s="46">
        <f t="shared" si="174"/>
        <v>0</v>
      </c>
      <c r="G552" s="29">
        <f>SUM(G533:G551)</f>
        <v>0</v>
      </c>
      <c r="H552" s="46" t="e">
        <f t="shared" si="165"/>
        <v>#DIV/0!</v>
      </c>
      <c r="I552" s="29">
        <f t="shared" ref="I552:T552" si="184">SUM(I533:I551)</f>
        <v>0</v>
      </c>
      <c r="J552" s="29">
        <f t="shared" si="184"/>
        <v>0</v>
      </c>
      <c r="K552" s="29">
        <f t="shared" si="184"/>
        <v>0</v>
      </c>
      <c r="L552" s="29">
        <f t="shared" si="184"/>
        <v>0</v>
      </c>
      <c r="M552" s="29">
        <f t="shared" si="184"/>
        <v>0</v>
      </c>
      <c r="N552" s="29">
        <f t="shared" si="184"/>
        <v>0</v>
      </c>
      <c r="O552" s="29">
        <f t="shared" si="184"/>
        <v>0</v>
      </c>
      <c r="P552" s="29">
        <f t="shared" si="184"/>
        <v>0</v>
      </c>
      <c r="Q552" s="29">
        <f t="shared" si="184"/>
        <v>0</v>
      </c>
      <c r="R552" s="29">
        <f t="shared" si="184"/>
        <v>0</v>
      </c>
      <c r="S552" s="29">
        <f t="shared" si="184"/>
        <v>0</v>
      </c>
      <c r="T552" s="29">
        <f t="shared" si="184"/>
        <v>0</v>
      </c>
      <c r="U552" s="47" t="e">
        <f t="shared" si="180"/>
        <v>#DIV/0!</v>
      </c>
      <c r="V552" s="29">
        <f>SUM(V533:V551)</f>
        <v>96</v>
      </c>
      <c r="W552" s="88" t="e">
        <f>V552/E552*100</f>
        <v>#DIV/0!</v>
      </c>
      <c r="X552" s="29">
        <f>SUM(X533:X551)</f>
        <v>96</v>
      </c>
      <c r="Y552" s="88" t="e">
        <f t="shared" si="182"/>
        <v>#DIV/0!</v>
      </c>
      <c r="Z552" s="29">
        <f t="shared" ref="Z552:AE552" si="185">SUM(Z533:Z551)</f>
        <v>0</v>
      </c>
      <c r="AA552" s="29">
        <f t="shared" si="185"/>
        <v>0</v>
      </c>
      <c r="AB552" s="29">
        <f t="shared" si="185"/>
        <v>0</v>
      </c>
      <c r="AC552" s="29">
        <f t="shared" si="185"/>
        <v>0</v>
      </c>
      <c r="AD552" s="29">
        <f t="shared" si="185"/>
        <v>0</v>
      </c>
      <c r="AE552" s="29">
        <f t="shared" si="185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41.900000000000006</v>
      </c>
      <c r="D554" s="62"/>
      <c r="E554" s="62"/>
      <c r="F554" s="45">
        <f>E554/C554</f>
        <v>0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>
        <v>3</v>
      </c>
      <c r="W554" s="18" t="e">
        <f>V554/E554*100</f>
        <v>#DIV/0!</v>
      </c>
      <c r="X554" s="19">
        <v>3</v>
      </c>
      <c r="Y554" s="18" t="e">
        <f>X554/E554*100</f>
        <v>#DIV/0!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114.8</v>
      </c>
      <c r="D555" s="62"/>
      <c r="E555" s="62"/>
      <c r="F555" s="45">
        <f>E555/C555</f>
        <v>0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>
        <v>6</v>
      </c>
      <c r="W555" s="18" t="e">
        <f>V555/E555*100</f>
        <v>#DIV/0!</v>
      </c>
      <c r="X555" s="19">
        <v>6</v>
      </c>
      <c r="Y555" s="18" t="e">
        <f>X555/E555*100</f>
        <v>#DIV/0!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48.900000000000006</v>
      </c>
      <c r="D556" s="62"/>
      <c r="E556" s="62"/>
      <c r="F556" s="45">
        <f>E556/C556</f>
        <v>0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>
        <v>4</v>
      </c>
      <c r="W556" s="18" t="e">
        <f>V556/E556*100</f>
        <v>#DIV/0!</v>
      </c>
      <c r="X556" s="19">
        <v>4</v>
      </c>
      <c r="Y556" s="18" t="e">
        <f>X556/E556*100</f>
        <v>#DIV/0!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90.03</v>
      </c>
      <c r="D557" s="62"/>
      <c r="E557" s="62"/>
      <c r="F557" s="45">
        <f t="shared" ref="F557:F563" si="186">E557/C557</f>
        <v>0</v>
      </c>
      <c r="G557" s="31"/>
      <c r="H557" s="45" t="e">
        <f t="shared" ref="H557:H563" si="187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88">O557/G557*100</f>
        <v>#DIV/0!</v>
      </c>
      <c r="V557" s="19">
        <v>2</v>
      </c>
      <c r="W557" s="18" t="e">
        <f t="shared" ref="W557:W563" si="189">V557/E557*100</f>
        <v>#DIV/0!</v>
      </c>
      <c r="X557" s="19">
        <v>2</v>
      </c>
      <c r="Y557" s="18" t="e">
        <f t="shared" ref="Y557:Y563" si="190">X557/E557*100</f>
        <v>#DIV/0!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141.19999999999999</v>
      </c>
      <c r="D558" s="62"/>
      <c r="E558" s="62"/>
      <c r="F558" s="45">
        <f t="shared" si="186"/>
        <v>0</v>
      </c>
      <c r="G558" s="31"/>
      <c r="H558" s="45" t="e">
        <f t="shared" si="187"/>
        <v>#DIV/0!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88"/>
        <v>#DIV/0!</v>
      </c>
      <c r="V558" s="19">
        <v>6</v>
      </c>
      <c r="W558" s="18" t="e">
        <f t="shared" si="189"/>
        <v>#DIV/0!</v>
      </c>
      <c r="X558" s="19">
        <v>6</v>
      </c>
      <c r="Y558" s="18" t="e">
        <f t="shared" si="190"/>
        <v>#DIV/0!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123.60299999999999</v>
      </c>
      <c r="D559" s="62"/>
      <c r="E559" s="62"/>
      <c r="F559" s="45">
        <f t="shared" si="186"/>
        <v>0</v>
      </c>
      <c r="G559" s="31"/>
      <c r="H559" s="45" t="e">
        <f t="shared" si="187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88"/>
        <v>#DIV/0!</v>
      </c>
      <c r="V559" s="19">
        <v>2</v>
      </c>
      <c r="W559" s="18" t="e">
        <f t="shared" si="189"/>
        <v>#DIV/0!</v>
      </c>
      <c r="X559" s="19">
        <v>2</v>
      </c>
      <c r="Y559" s="18" t="e">
        <f t="shared" si="190"/>
        <v>#DIV/0!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/>
      <c r="E560" s="62"/>
      <c r="F560" s="45">
        <f t="shared" si="186"/>
        <v>0</v>
      </c>
      <c r="G560" s="31"/>
      <c r="H560" s="45" t="e">
        <f t="shared" si="187"/>
        <v>#DIV/0!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88"/>
        <v>#DIV/0!</v>
      </c>
      <c r="V560" s="19">
        <v>3</v>
      </c>
      <c r="W560" s="18" t="e">
        <f t="shared" si="189"/>
        <v>#DIV/0!</v>
      </c>
      <c r="X560" s="19">
        <v>3</v>
      </c>
      <c r="Y560" s="18" t="e">
        <f t="shared" si="190"/>
        <v>#DIV/0!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13.658999999999999</v>
      </c>
      <c r="D561" s="62"/>
      <c r="E561" s="62"/>
      <c r="F561" s="45">
        <f t="shared" si="186"/>
        <v>0</v>
      </c>
      <c r="G561" s="31"/>
      <c r="H561" s="45" t="e">
        <f t="shared" si="187"/>
        <v>#DIV/0!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88"/>
        <v>#DIV/0!</v>
      </c>
      <c r="V561" s="19">
        <v>2</v>
      </c>
      <c r="W561" s="18" t="e">
        <f t="shared" si="189"/>
        <v>#DIV/0!</v>
      </c>
      <c r="X561" s="19">
        <v>2</v>
      </c>
      <c r="Y561" s="18" t="e">
        <f t="shared" si="190"/>
        <v>#DIV/0!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13.767000000000001</v>
      </c>
      <c r="D562" s="62"/>
      <c r="E562" s="62"/>
      <c r="F562" s="45">
        <f t="shared" si="186"/>
        <v>0</v>
      </c>
      <c r="G562" s="31"/>
      <c r="H562" s="45" t="e">
        <f t="shared" si="187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88"/>
        <v>#DIV/0!</v>
      </c>
      <c r="V562" s="19">
        <v>2</v>
      </c>
      <c r="W562" s="18" t="e">
        <f t="shared" si="189"/>
        <v>#DIV/0!</v>
      </c>
      <c r="X562" s="19">
        <v>2</v>
      </c>
      <c r="Y562" s="18" t="e">
        <f t="shared" si="190"/>
        <v>#DIV/0!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31.899000000000001</v>
      </c>
      <c r="D563" s="62"/>
      <c r="E563" s="62"/>
      <c r="F563" s="45">
        <f t="shared" si="186"/>
        <v>0</v>
      </c>
      <c r="G563" s="31"/>
      <c r="H563" s="45" t="e">
        <f t="shared" si="187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88"/>
        <v>#DIV/0!</v>
      </c>
      <c r="V563" s="19">
        <v>3</v>
      </c>
      <c r="W563" s="18" t="e">
        <f t="shared" si="189"/>
        <v>#DIV/0!</v>
      </c>
      <c r="X563" s="19">
        <v>3</v>
      </c>
      <c r="Y563" s="18" t="e">
        <f t="shared" si="190"/>
        <v>#DIV/0!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629.51</v>
      </c>
      <c r="D564" s="62"/>
      <c r="E564" s="62"/>
      <c r="F564" s="45">
        <f>E564/C564</f>
        <v>0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>
        <v>18</v>
      </c>
      <c r="W564" s="18" t="e">
        <f>V564/E564*100</f>
        <v>#DIV/0!</v>
      </c>
      <c r="X564" s="19">
        <v>18</v>
      </c>
      <c r="Y564" s="18" t="e">
        <f>X564/E564*100</f>
        <v>#DIV/0!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1843.5620000000001</v>
      </c>
      <c r="D565" s="102">
        <f t="shared" ref="D565:E565" si="191">SUM(D554:D564)</f>
        <v>0</v>
      </c>
      <c r="E565" s="102">
        <f t="shared" si="191"/>
        <v>0</v>
      </c>
      <c r="F565" s="46">
        <f t="shared" si="174"/>
        <v>0</v>
      </c>
      <c r="G565" s="97">
        <f>SUM(G554:G564)</f>
        <v>0</v>
      </c>
      <c r="H565" s="46" t="e">
        <f t="shared" si="165"/>
        <v>#DIV/0!</v>
      </c>
      <c r="I565" s="97">
        <f t="shared" ref="I565:T565" si="192">SUM(I554:I564)</f>
        <v>0</v>
      </c>
      <c r="J565" s="97">
        <f t="shared" si="192"/>
        <v>0</v>
      </c>
      <c r="K565" s="97">
        <f t="shared" si="192"/>
        <v>0</v>
      </c>
      <c r="L565" s="97">
        <f t="shared" si="192"/>
        <v>0</v>
      </c>
      <c r="M565" s="97">
        <f t="shared" si="192"/>
        <v>0</v>
      </c>
      <c r="N565" s="97">
        <f t="shared" si="192"/>
        <v>0</v>
      </c>
      <c r="O565" s="97">
        <f t="shared" si="192"/>
        <v>0</v>
      </c>
      <c r="P565" s="97">
        <f t="shared" si="192"/>
        <v>0</v>
      </c>
      <c r="Q565" s="97">
        <f t="shared" si="192"/>
        <v>0</v>
      </c>
      <c r="R565" s="97">
        <f t="shared" si="192"/>
        <v>0</v>
      </c>
      <c r="S565" s="97">
        <f t="shared" si="192"/>
        <v>0</v>
      </c>
      <c r="T565" s="97">
        <f t="shared" si="192"/>
        <v>0</v>
      </c>
      <c r="U565" s="97" t="e">
        <f>SUM(U554:U564)</f>
        <v>#DIV/0!</v>
      </c>
      <c r="V565" s="97">
        <f>SUM(V554:V564)</f>
        <v>51</v>
      </c>
      <c r="W565" s="88" t="e">
        <f>V565/E565*100</f>
        <v>#DIV/0!</v>
      </c>
      <c r="X565" s="97">
        <f>SUM(X554:X564)</f>
        <v>51</v>
      </c>
      <c r="Y565" s="88" t="e">
        <f t="shared" ref="Y565:Y620" si="193">X565/E565*100</f>
        <v>#DIV/0!</v>
      </c>
      <c r="Z565" s="97">
        <f t="shared" ref="Z565:AE565" si="194">SUM(Z554:Z564)</f>
        <v>0</v>
      </c>
      <c r="AA565" s="97">
        <f t="shared" si="194"/>
        <v>0</v>
      </c>
      <c r="AB565" s="97">
        <f t="shared" si="194"/>
        <v>0</v>
      </c>
      <c r="AC565" s="97">
        <f t="shared" si="194"/>
        <v>0</v>
      </c>
      <c r="AD565" s="97">
        <f t="shared" si="194"/>
        <v>0</v>
      </c>
      <c r="AE565" s="97">
        <f t="shared" si="194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632.11900000000003</v>
      </c>
      <c r="D567" s="62"/>
      <c r="E567" s="62"/>
      <c r="F567" s="45">
        <f t="shared" ref="F567:F584" si="195">E567/C567</f>
        <v>0</v>
      </c>
      <c r="G567" s="31"/>
      <c r="H567" s="45" t="e">
        <f t="shared" ref="H567:H620" si="196">G567/D567*100</f>
        <v>#DIV/0!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197">O567/G567*100</f>
        <v>#DIV/0!</v>
      </c>
      <c r="V567" s="19">
        <v>20</v>
      </c>
      <c r="W567" s="18" t="e">
        <f t="shared" ref="W567:W584" si="198">V567/E567*100</f>
        <v>#DIV/0!</v>
      </c>
      <c r="X567" s="19">
        <v>20</v>
      </c>
      <c r="Y567" s="18" t="e">
        <f t="shared" ref="Y567:Y584" si="199">X567/E567*100</f>
        <v>#DIV/0!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/>
      <c r="E568" s="19"/>
      <c r="F568" s="45">
        <f t="shared" si="195"/>
        <v>0</v>
      </c>
      <c r="G568" s="31"/>
      <c r="H568" s="45" t="e">
        <f t="shared" si="196"/>
        <v>#DIV/0!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197"/>
        <v>#DIV/0!</v>
      </c>
      <c r="V568" s="19">
        <v>3</v>
      </c>
      <c r="W568" s="18" t="e">
        <f t="shared" si="198"/>
        <v>#DIV/0!</v>
      </c>
      <c r="X568" s="19">
        <v>3</v>
      </c>
      <c r="Y568" s="18" t="e">
        <f t="shared" si="199"/>
        <v>#DIV/0!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/>
      <c r="E569" s="19"/>
      <c r="F569" s="45">
        <f t="shared" si="195"/>
        <v>0</v>
      </c>
      <c r="G569" s="31"/>
      <c r="H569" s="45" t="e">
        <f t="shared" si="196"/>
        <v>#DIV/0!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197"/>
        <v>#DIV/0!</v>
      </c>
      <c r="V569" s="19">
        <v>15</v>
      </c>
      <c r="W569" s="18" t="e">
        <f t="shared" si="198"/>
        <v>#DIV/0!</v>
      </c>
      <c r="X569" s="19">
        <v>15</v>
      </c>
      <c r="Y569" s="18" t="e">
        <f t="shared" si="199"/>
        <v>#DIV/0!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/>
      <c r="E570" s="19"/>
      <c r="F570" s="45">
        <f t="shared" si="195"/>
        <v>0</v>
      </c>
      <c r="G570" s="31"/>
      <c r="H570" s="45" t="e">
        <f t="shared" si="196"/>
        <v>#DIV/0!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197"/>
        <v>#DIV/0!</v>
      </c>
      <c r="V570" s="19">
        <v>15</v>
      </c>
      <c r="W570" s="18" t="e">
        <f t="shared" si="198"/>
        <v>#DIV/0!</v>
      </c>
      <c r="X570" s="19">
        <v>15</v>
      </c>
      <c r="Y570" s="18" t="e">
        <f t="shared" si="199"/>
        <v>#DIV/0!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235.09999999999997</v>
      </c>
      <c r="D571" s="19"/>
      <c r="E571" s="19"/>
      <c r="F571" s="45">
        <f t="shared" si="195"/>
        <v>0</v>
      </c>
      <c r="G571" s="31"/>
      <c r="H571" s="45" t="e">
        <f t="shared" si="196"/>
        <v>#DIV/0!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197"/>
        <v>#DIV/0!</v>
      </c>
      <c r="V571" s="19">
        <v>16</v>
      </c>
      <c r="W571" s="18" t="e">
        <f t="shared" si="198"/>
        <v>#DIV/0!</v>
      </c>
      <c r="X571" s="19">
        <v>16</v>
      </c>
      <c r="Y571" s="18" t="e">
        <f t="shared" si="199"/>
        <v>#DIV/0!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/>
      <c r="F572" s="45" t="e">
        <f t="shared" si="195"/>
        <v>#DIV/0!</v>
      </c>
      <c r="G572" s="31"/>
      <c r="H572" s="45" t="e">
        <f t="shared" si="196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197"/>
        <v>#DIV/0!</v>
      </c>
      <c r="V572" s="19"/>
      <c r="W572" s="18" t="e">
        <f t="shared" si="198"/>
        <v>#DIV/0!</v>
      </c>
      <c r="X572" s="19"/>
      <c r="Y572" s="18" t="e">
        <f t="shared" si="199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2895.17</v>
      </c>
      <c r="D573" s="19"/>
      <c r="E573" s="19"/>
      <c r="F573" s="45">
        <f t="shared" si="195"/>
        <v>0</v>
      </c>
      <c r="G573" s="31"/>
      <c r="H573" s="45" t="e">
        <f t="shared" si="196"/>
        <v>#DIV/0!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197"/>
        <v>#DIV/0!</v>
      </c>
      <c r="V573" s="19">
        <v>15</v>
      </c>
      <c r="W573" s="18" t="e">
        <f t="shared" si="198"/>
        <v>#DIV/0!</v>
      </c>
      <c r="X573" s="19">
        <v>15</v>
      </c>
      <c r="Y573" s="18" t="e">
        <f t="shared" si="199"/>
        <v>#DIV/0!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57.347000000000001</v>
      </c>
      <c r="D574" s="19"/>
      <c r="E574" s="19"/>
      <c r="F574" s="45">
        <f t="shared" si="195"/>
        <v>0</v>
      </c>
      <c r="G574" s="31"/>
      <c r="H574" s="45" t="e">
        <f t="shared" si="196"/>
        <v>#DIV/0!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197"/>
        <v>#DIV/0!</v>
      </c>
      <c r="V574" s="19">
        <v>3</v>
      </c>
      <c r="W574" s="18" t="e">
        <f t="shared" si="198"/>
        <v>#DIV/0!</v>
      </c>
      <c r="X574" s="19">
        <v>3</v>
      </c>
      <c r="Y574" s="18" t="e">
        <f t="shared" si="199"/>
        <v>#DIV/0!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/>
      <c r="E575" s="19"/>
      <c r="F575" s="45">
        <f t="shared" si="195"/>
        <v>0</v>
      </c>
      <c r="G575" s="31"/>
      <c r="H575" s="45" t="e">
        <f t="shared" si="196"/>
        <v>#DIV/0!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197"/>
        <v>#DIV/0!</v>
      </c>
      <c r="V575" s="19">
        <v>2</v>
      </c>
      <c r="W575" s="18" t="e">
        <f t="shared" si="198"/>
        <v>#DIV/0!</v>
      </c>
      <c r="X575" s="19">
        <v>2</v>
      </c>
      <c r="Y575" s="18" t="e">
        <f t="shared" si="199"/>
        <v>#DIV/0!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/>
      <c r="E576" s="19"/>
      <c r="F576" s="45">
        <f t="shared" si="195"/>
        <v>0</v>
      </c>
      <c r="G576" s="31"/>
      <c r="H576" s="45" t="e">
        <f t="shared" si="196"/>
        <v>#DIV/0!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197"/>
        <v>#DIV/0!</v>
      </c>
      <c r="V576" s="19">
        <v>2</v>
      </c>
      <c r="W576" s="18" t="e">
        <f t="shared" si="198"/>
        <v>#DIV/0!</v>
      </c>
      <c r="X576" s="19">
        <v>2</v>
      </c>
      <c r="Y576" s="18" t="e">
        <f t="shared" si="199"/>
        <v>#DIV/0!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66.599999999999994</v>
      </c>
      <c r="D577" s="19"/>
      <c r="E577" s="19"/>
      <c r="F577" s="45">
        <f t="shared" si="195"/>
        <v>0</v>
      </c>
      <c r="G577" s="31"/>
      <c r="H577" s="45" t="e">
        <f t="shared" si="196"/>
        <v>#DIV/0!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197"/>
        <v>#DIV/0!</v>
      </c>
      <c r="V577" s="19"/>
      <c r="W577" s="18" t="e">
        <f t="shared" si="198"/>
        <v>#DIV/0!</v>
      </c>
      <c r="X577" s="19"/>
      <c r="Y577" s="18" t="e">
        <f t="shared" si="199"/>
        <v>#DIV/0!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3047.4749999999999</v>
      </c>
      <c r="D578" s="19"/>
      <c r="E578" s="19"/>
      <c r="F578" s="45">
        <f t="shared" si="195"/>
        <v>0</v>
      </c>
      <c r="G578" s="31"/>
      <c r="H578" s="45" t="e">
        <f t="shared" si="196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197"/>
        <v>#DIV/0!</v>
      </c>
      <c r="V578" s="19"/>
      <c r="W578" s="18" t="e">
        <f t="shared" si="198"/>
        <v>#DIV/0!</v>
      </c>
      <c r="X578" s="19"/>
      <c r="Y578" s="18" t="e">
        <f t="shared" si="199"/>
        <v>#DIV/0!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37</v>
      </c>
      <c r="D579" s="19"/>
      <c r="E579" s="19"/>
      <c r="F579" s="45">
        <f t="shared" si="195"/>
        <v>0</v>
      </c>
      <c r="G579" s="31"/>
      <c r="H579" s="45" t="e">
        <f t="shared" si="196"/>
        <v>#DIV/0!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197"/>
        <v>#DIV/0!</v>
      </c>
      <c r="V579" s="19">
        <v>40</v>
      </c>
      <c r="W579" s="18" t="e">
        <f t="shared" si="198"/>
        <v>#DIV/0!</v>
      </c>
      <c r="X579" s="19">
        <v>40</v>
      </c>
      <c r="Y579" s="18" t="e">
        <f t="shared" si="199"/>
        <v>#DIV/0!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1390.2</v>
      </c>
      <c r="D580" s="19"/>
      <c r="E580" s="19"/>
      <c r="F580" s="45">
        <f t="shared" si="195"/>
        <v>0</v>
      </c>
      <c r="G580" s="31"/>
      <c r="H580" s="45" t="e">
        <f t="shared" si="196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197"/>
        <v>#DIV/0!</v>
      </c>
      <c r="V580" s="19"/>
      <c r="W580" s="18" t="e">
        <f t="shared" si="198"/>
        <v>#DIV/0!</v>
      </c>
      <c r="X580" s="19"/>
      <c r="Y580" s="18" t="e">
        <f t="shared" si="199"/>
        <v>#DIV/0!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13.2</v>
      </c>
      <c r="D581" s="19"/>
      <c r="E581" s="19"/>
      <c r="F581" s="45">
        <f t="shared" si="195"/>
        <v>0</v>
      </c>
      <c r="G581" s="31"/>
      <c r="H581" s="45" t="e">
        <f t="shared" si="196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197"/>
        <v>#DIV/0!</v>
      </c>
      <c r="V581" s="19"/>
      <c r="W581" s="18" t="e">
        <f t="shared" si="198"/>
        <v>#DIV/0!</v>
      </c>
      <c r="X581" s="19"/>
      <c r="Y581" s="18" t="e">
        <f t="shared" si="199"/>
        <v>#DIV/0!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1506</v>
      </c>
      <c r="D582" s="19"/>
      <c r="E582" s="19"/>
      <c r="F582" s="45">
        <f t="shared" si="195"/>
        <v>0</v>
      </c>
      <c r="G582" s="31"/>
      <c r="H582" s="45" t="e">
        <f t="shared" si="196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197"/>
        <v>#DIV/0!</v>
      </c>
      <c r="V582" s="19"/>
      <c r="W582" s="18" t="e">
        <f t="shared" si="198"/>
        <v>#DIV/0!</v>
      </c>
      <c r="X582" s="19"/>
      <c r="Y582" s="18" t="e">
        <f t="shared" si="199"/>
        <v>#DIV/0!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25.8</v>
      </c>
      <c r="D583" s="19"/>
      <c r="E583" s="19"/>
      <c r="F583" s="45">
        <f t="shared" si="195"/>
        <v>0</v>
      </c>
      <c r="G583" s="31"/>
      <c r="H583" s="45" t="e">
        <f t="shared" si="196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197"/>
        <v>#DIV/0!</v>
      </c>
      <c r="V583" s="19"/>
      <c r="W583" s="18" t="e">
        <f t="shared" si="198"/>
        <v>#DIV/0!</v>
      </c>
      <c r="X583" s="19"/>
      <c r="Y583" s="18" t="e">
        <f t="shared" si="199"/>
        <v>#DIV/0!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/>
      <c r="F584" s="45">
        <f t="shared" si="195"/>
        <v>0</v>
      </c>
      <c r="G584" s="31"/>
      <c r="H584" s="45" t="e">
        <f t="shared" si="196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197"/>
        <v>#DIV/0!</v>
      </c>
      <c r="V584" s="19"/>
      <c r="W584" s="18" t="e">
        <f t="shared" si="198"/>
        <v>#DIV/0!</v>
      </c>
      <c r="X584" s="19"/>
      <c r="Y584" s="18" t="e">
        <f t="shared" si="199"/>
        <v>#DIV/0!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13860.963</v>
      </c>
      <c r="D585" s="29">
        <f t="shared" ref="D585:E585" si="200">SUM(D567:D584)</f>
        <v>0</v>
      </c>
      <c r="E585" s="29">
        <f t="shared" si="200"/>
        <v>0</v>
      </c>
      <c r="F585" s="46">
        <f t="shared" si="174"/>
        <v>0</v>
      </c>
      <c r="G585" s="29">
        <f>SUM(G567:G584)</f>
        <v>0</v>
      </c>
      <c r="H585" s="46" t="e">
        <f t="shared" si="196"/>
        <v>#DIV/0!</v>
      </c>
      <c r="I585" s="29">
        <f t="shared" ref="I585:T585" si="201">SUM(I567:I584)</f>
        <v>0</v>
      </c>
      <c r="J585" s="29">
        <f t="shared" si="201"/>
        <v>0</v>
      </c>
      <c r="K585" s="29">
        <f t="shared" si="201"/>
        <v>0</v>
      </c>
      <c r="L585" s="29">
        <f t="shared" si="201"/>
        <v>0</v>
      </c>
      <c r="M585" s="29">
        <f t="shared" si="201"/>
        <v>0</v>
      </c>
      <c r="N585" s="29">
        <f t="shared" si="201"/>
        <v>0</v>
      </c>
      <c r="O585" s="29">
        <f t="shared" si="201"/>
        <v>0</v>
      </c>
      <c r="P585" s="29">
        <f t="shared" si="201"/>
        <v>0</v>
      </c>
      <c r="Q585" s="29">
        <f t="shared" si="201"/>
        <v>0</v>
      </c>
      <c r="R585" s="29">
        <f t="shared" si="201"/>
        <v>0</v>
      </c>
      <c r="S585" s="29">
        <f t="shared" si="201"/>
        <v>0</v>
      </c>
      <c r="T585" s="29">
        <f t="shared" si="201"/>
        <v>0</v>
      </c>
      <c r="U585" s="47" t="e">
        <f t="shared" si="180"/>
        <v>#DIV/0!</v>
      </c>
      <c r="V585" s="29">
        <f>SUM(V567:V584)</f>
        <v>131</v>
      </c>
      <c r="W585" s="88" t="e">
        <f>V585/E585*100</f>
        <v>#DIV/0!</v>
      </c>
      <c r="X585" s="29">
        <f>SUM(X567:X584)</f>
        <v>131</v>
      </c>
      <c r="Y585" s="88" t="e">
        <f t="shared" si="193"/>
        <v>#DIV/0!</v>
      </c>
      <c r="Z585" s="29">
        <f t="shared" ref="Z585:AE585" si="202">SUM(Z567:Z584)</f>
        <v>0</v>
      </c>
      <c r="AA585" s="29">
        <f t="shared" si="202"/>
        <v>0</v>
      </c>
      <c r="AB585" s="29">
        <f t="shared" si="202"/>
        <v>0</v>
      </c>
      <c r="AC585" s="29">
        <f t="shared" si="202"/>
        <v>0</v>
      </c>
      <c r="AD585" s="29">
        <f t="shared" si="202"/>
        <v>0</v>
      </c>
      <c r="AE585" s="29">
        <f t="shared" si="20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56</v>
      </c>
      <c r="D587" s="19"/>
      <c r="E587" s="19"/>
      <c r="F587" s="45">
        <f>E587/C587</f>
        <v>0</v>
      </c>
      <c r="G587" s="31"/>
      <c r="H587" s="45" t="e">
        <f>G587/D587*100</f>
        <v>#DIV/0!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>
        <v>1</v>
      </c>
      <c r="W587" s="18" t="e">
        <f>V587/E587*100</f>
        <v>#DIV/0!</v>
      </c>
      <c r="X587" s="19">
        <v>1</v>
      </c>
      <c r="Y587" s="18" t="e">
        <f>X587/E587*100</f>
        <v>#DIV/0!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137.904</v>
      </c>
      <c r="D588" s="19"/>
      <c r="E588" s="19"/>
      <c r="F588" s="45">
        <f>E588/C588</f>
        <v>0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>
        <v>2</v>
      </c>
      <c r="W588" s="18" t="e">
        <f>V588/E588*100</f>
        <v>#DIV/0!</v>
      </c>
      <c r="X588" s="19">
        <v>2</v>
      </c>
      <c r="Y588" s="18" t="e">
        <f>X588/E588*100</f>
        <v>#DIV/0!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241.73000000000002</v>
      </c>
      <c r="D589" s="19"/>
      <c r="E589" s="19"/>
      <c r="F589" s="45">
        <f>E589/C589</f>
        <v>0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>
        <v>3</v>
      </c>
      <c r="W589" s="18" t="e">
        <f>V589/E589*100</f>
        <v>#DIV/0!</v>
      </c>
      <c r="X589" s="19">
        <v>3</v>
      </c>
      <c r="Y589" s="18" t="e">
        <f>X589/E589*100</f>
        <v>#DIV/0!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557.79999999999995</v>
      </c>
      <c r="D590" s="19"/>
      <c r="E590" s="19"/>
      <c r="F590" s="45">
        <f t="shared" ref="F590:F620" si="203">E590/C590</f>
        <v>0</v>
      </c>
      <c r="G590" s="31"/>
      <c r="H590" s="45" t="e">
        <f t="shared" ref="H590:H592" si="204">G590/D590*100</f>
        <v>#DIV/0!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05">O590/G590*100</f>
        <v>#DIV/0!</v>
      </c>
      <c r="V590" s="19">
        <v>10</v>
      </c>
      <c r="W590" s="18" t="e">
        <f t="shared" ref="W590:W592" si="206">V590/E590*100</f>
        <v>#DIV/0!</v>
      </c>
      <c r="X590" s="19">
        <v>10</v>
      </c>
      <c r="Y590" s="18" t="e">
        <f t="shared" ref="Y590:Y592" si="207">X590/E590*100</f>
        <v>#DIV/0!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509.72200000000004</v>
      </c>
      <c r="D591" s="19"/>
      <c r="E591" s="19"/>
      <c r="F591" s="45">
        <f t="shared" si="203"/>
        <v>0</v>
      </c>
      <c r="G591" s="31"/>
      <c r="H591" s="45" t="e">
        <f t="shared" si="20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05"/>
        <v>#DIV/0!</v>
      </c>
      <c r="V591" s="19">
        <v>3</v>
      </c>
      <c r="W591" s="18" t="e">
        <f t="shared" si="206"/>
        <v>#DIV/0!</v>
      </c>
      <c r="X591" s="19">
        <v>3</v>
      </c>
      <c r="Y591" s="18" t="e">
        <f t="shared" si="207"/>
        <v>#DIV/0!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303.06</v>
      </c>
      <c r="D592" s="19"/>
      <c r="E592" s="19"/>
      <c r="F592" s="45">
        <f t="shared" si="203"/>
        <v>0</v>
      </c>
      <c r="G592" s="31"/>
      <c r="H592" s="45" t="e">
        <f t="shared" si="204"/>
        <v>#DIV/0!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05"/>
        <v>#DIV/0!</v>
      </c>
      <c r="V592" s="19">
        <v>15</v>
      </c>
      <c r="W592" s="18" t="e">
        <f t="shared" si="206"/>
        <v>#DIV/0!</v>
      </c>
      <c r="X592" s="19">
        <v>15</v>
      </c>
      <c r="Y592" s="18" t="e">
        <f t="shared" si="207"/>
        <v>#DIV/0!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1806.2159999999999</v>
      </c>
      <c r="D593" s="29">
        <f t="shared" ref="D593" si="208">SUM(D587:D592)</f>
        <v>0</v>
      </c>
      <c r="E593" s="29">
        <v>301</v>
      </c>
      <c r="F593" s="46">
        <f t="shared" si="203"/>
        <v>0.16664673549564393</v>
      </c>
      <c r="G593" s="29">
        <f>SUM(G587:G592)</f>
        <v>0</v>
      </c>
      <c r="H593" s="46" t="e">
        <f t="shared" si="196"/>
        <v>#DIV/0!</v>
      </c>
      <c r="I593" s="29">
        <f t="shared" ref="I593:T593" si="209">SUM(I587:I592)</f>
        <v>0</v>
      </c>
      <c r="J593" s="29">
        <f t="shared" si="209"/>
        <v>0</v>
      </c>
      <c r="K593" s="29">
        <f t="shared" si="209"/>
        <v>0</v>
      </c>
      <c r="L593" s="29">
        <f t="shared" si="209"/>
        <v>0</v>
      </c>
      <c r="M593" s="29">
        <f t="shared" si="209"/>
        <v>0</v>
      </c>
      <c r="N593" s="29">
        <f t="shared" si="209"/>
        <v>0</v>
      </c>
      <c r="O593" s="29">
        <f t="shared" si="209"/>
        <v>0</v>
      </c>
      <c r="P593" s="29">
        <f t="shared" si="209"/>
        <v>0</v>
      </c>
      <c r="Q593" s="29">
        <f t="shared" si="209"/>
        <v>0</v>
      </c>
      <c r="R593" s="29">
        <f t="shared" si="209"/>
        <v>0</v>
      </c>
      <c r="S593" s="29">
        <f t="shared" si="209"/>
        <v>0</v>
      </c>
      <c r="T593" s="29">
        <f t="shared" si="209"/>
        <v>0</v>
      </c>
      <c r="U593" s="47" t="e">
        <f t="shared" si="180"/>
        <v>#DIV/0!</v>
      </c>
      <c r="V593" s="29">
        <f>SUM(V587:V592)</f>
        <v>34</v>
      </c>
      <c r="W593" s="88">
        <f>V593/E593*100</f>
        <v>11.295681063122924</v>
      </c>
      <c r="X593" s="29">
        <f>SUM(X587:X592)</f>
        <v>34</v>
      </c>
      <c r="Y593" s="88">
        <f t="shared" si="193"/>
        <v>11.295681063122924</v>
      </c>
      <c r="Z593" s="29">
        <f t="shared" ref="Z593:AE593" si="210">SUM(Z587:Z592)</f>
        <v>0</v>
      </c>
      <c r="AA593" s="29">
        <f t="shared" si="210"/>
        <v>0</v>
      </c>
      <c r="AB593" s="29">
        <f t="shared" si="210"/>
        <v>0</v>
      </c>
      <c r="AC593" s="29">
        <f t="shared" si="210"/>
        <v>0</v>
      </c>
      <c r="AD593" s="29">
        <f t="shared" si="210"/>
        <v>0</v>
      </c>
      <c r="AE593" s="29">
        <f t="shared" si="21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59</v>
      </c>
      <c r="D595" s="19"/>
      <c r="E595" s="19"/>
      <c r="F595" s="45">
        <f t="shared" ref="F595:F618" si="211">E595/C595</f>
        <v>0</v>
      </c>
      <c r="G595" s="31"/>
      <c r="H595" s="45" t="e">
        <f t="shared" ref="H595:H617" si="21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>
        <v>3</v>
      </c>
      <c r="W595" s="18" t="e">
        <f t="shared" ref="W595:W619" si="213">V595/E595*100</f>
        <v>#DIV/0!</v>
      </c>
      <c r="X595" s="19">
        <v>3</v>
      </c>
      <c r="Y595" s="18" t="e">
        <f t="shared" ref="Y595:Y618" si="214">X595/E595*100</f>
        <v>#DIV/0!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/>
      <c r="F596" s="45" t="e">
        <f t="shared" si="211"/>
        <v>#DIV/0!</v>
      </c>
      <c r="G596" s="31"/>
      <c r="H596" s="45" t="e">
        <f t="shared" si="21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/>
      <c r="W596" s="18" t="e">
        <f t="shared" si="213"/>
        <v>#DIV/0!</v>
      </c>
      <c r="X596" s="19"/>
      <c r="Y596" s="18" t="e">
        <f t="shared" si="21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/>
      <c r="F597" s="45" t="e">
        <f t="shared" si="211"/>
        <v>#DIV/0!</v>
      </c>
      <c r="G597" s="31"/>
      <c r="H597" s="45" t="e">
        <f t="shared" si="21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15">O597/G597*100</f>
        <v>#DIV/0!</v>
      </c>
      <c r="V597" s="19"/>
      <c r="W597" s="18" t="e">
        <f t="shared" si="213"/>
        <v>#DIV/0!</v>
      </c>
      <c r="X597" s="19"/>
      <c r="Y597" s="18" t="e">
        <f t="shared" si="21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/>
      <c r="E598" s="19"/>
      <c r="F598" s="45">
        <f t="shared" si="211"/>
        <v>0</v>
      </c>
      <c r="G598" s="31"/>
      <c r="H598" s="45" t="e">
        <f t="shared" si="212"/>
        <v>#DIV/0!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15"/>
        <v>#DIV/0!</v>
      </c>
      <c r="V598" s="19">
        <v>1</v>
      </c>
      <c r="W598" s="18" t="e">
        <f t="shared" si="213"/>
        <v>#DIV/0!</v>
      </c>
      <c r="X598" s="19">
        <v>1</v>
      </c>
      <c r="Y598" s="18" t="e">
        <f t="shared" si="214"/>
        <v>#DIV/0!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976.43000000000006</v>
      </c>
      <c r="D599" s="19"/>
      <c r="E599" s="19"/>
      <c r="F599" s="45">
        <f t="shared" si="211"/>
        <v>0</v>
      </c>
      <c r="G599" s="31"/>
      <c r="H599" s="45" t="e">
        <f t="shared" si="212"/>
        <v>#DIV/0!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15"/>
        <v>#DIV/0!</v>
      </c>
      <c r="V599" s="19">
        <v>10</v>
      </c>
      <c r="W599" s="18" t="e">
        <f t="shared" si="213"/>
        <v>#DIV/0!</v>
      </c>
      <c r="X599" s="19">
        <v>10</v>
      </c>
      <c r="Y599" s="18" t="e">
        <f t="shared" si="214"/>
        <v>#DIV/0!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50.38</v>
      </c>
      <c r="D600" s="19"/>
      <c r="E600" s="19"/>
      <c r="F600" s="45">
        <f t="shared" si="211"/>
        <v>0</v>
      </c>
      <c r="G600" s="31"/>
      <c r="H600" s="45" t="e">
        <f t="shared" si="21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15"/>
        <v>#DIV/0!</v>
      </c>
      <c r="V600" s="19">
        <v>3</v>
      </c>
      <c r="W600" s="18" t="e">
        <f t="shared" si="213"/>
        <v>#DIV/0!</v>
      </c>
      <c r="X600" s="19">
        <v>3</v>
      </c>
      <c r="Y600" s="18" t="e">
        <f t="shared" si="214"/>
        <v>#DIV/0!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200</v>
      </c>
      <c r="D601" s="19"/>
      <c r="E601" s="19"/>
      <c r="F601" s="45">
        <f t="shared" si="211"/>
        <v>0</v>
      </c>
      <c r="G601" s="31"/>
      <c r="H601" s="45" t="e">
        <f t="shared" si="212"/>
        <v>#DIV/0!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15"/>
        <v>#DIV/0!</v>
      </c>
      <c r="V601" s="19"/>
      <c r="W601" s="18" t="e">
        <f t="shared" si="213"/>
        <v>#DIV/0!</v>
      </c>
      <c r="X601" s="19"/>
      <c r="Y601" s="18" t="e">
        <f t="shared" si="214"/>
        <v>#DIV/0!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351.06</v>
      </c>
      <c r="D602" s="19"/>
      <c r="E602" s="19"/>
      <c r="F602" s="45">
        <f t="shared" si="211"/>
        <v>0</v>
      </c>
      <c r="G602" s="31"/>
      <c r="H602" s="45" t="e">
        <f t="shared" si="212"/>
        <v>#DIV/0!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15"/>
        <v>#DIV/0!</v>
      </c>
      <c r="V602" s="19">
        <v>10</v>
      </c>
      <c r="W602" s="18" t="e">
        <f t="shared" si="213"/>
        <v>#DIV/0!</v>
      </c>
      <c r="X602" s="19">
        <v>10</v>
      </c>
      <c r="Y602" s="18" t="e">
        <f t="shared" si="214"/>
        <v>#DIV/0!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473.3</v>
      </c>
      <c r="D603" s="19"/>
      <c r="E603" s="19"/>
      <c r="F603" s="45">
        <f t="shared" si="211"/>
        <v>0</v>
      </c>
      <c r="G603" s="31"/>
      <c r="H603" s="45" t="e">
        <f t="shared" si="212"/>
        <v>#DIV/0!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15"/>
        <v>#DIV/0!</v>
      </c>
      <c r="V603" s="19">
        <v>15</v>
      </c>
      <c r="W603" s="18" t="e">
        <f t="shared" si="213"/>
        <v>#DIV/0!</v>
      </c>
      <c r="X603" s="19">
        <v>15</v>
      </c>
      <c r="Y603" s="18" t="e">
        <f t="shared" si="214"/>
        <v>#DIV/0!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125</v>
      </c>
      <c r="D604" s="19"/>
      <c r="E604" s="19"/>
      <c r="F604" s="45">
        <f t="shared" si="211"/>
        <v>0</v>
      </c>
      <c r="G604" s="31"/>
      <c r="H604" s="45" t="e">
        <f t="shared" si="212"/>
        <v>#DIV/0!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15"/>
        <v>#DIV/0!</v>
      </c>
      <c r="V604" s="19">
        <v>5</v>
      </c>
      <c r="W604" s="18" t="e">
        <f t="shared" si="213"/>
        <v>#DIV/0!</v>
      </c>
      <c r="X604" s="19">
        <v>5</v>
      </c>
      <c r="Y604" s="18" t="e">
        <f t="shared" si="214"/>
        <v>#DIV/0!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39.770000000000003</v>
      </c>
      <c r="D605" s="19"/>
      <c r="E605" s="19"/>
      <c r="F605" s="45">
        <f t="shared" si="211"/>
        <v>0</v>
      </c>
      <c r="G605" s="31"/>
      <c r="H605" s="45" t="e">
        <f t="shared" si="212"/>
        <v>#DIV/0!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15"/>
        <v>#DIV/0!</v>
      </c>
      <c r="V605" s="19"/>
      <c r="W605" s="18" t="e">
        <f t="shared" si="213"/>
        <v>#DIV/0!</v>
      </c>
      <c r="X605" s="19"/>
      <c r="Y605" s="18" t="e">
        <f t="shared" si="214"/>
        <v>#DIV/0!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165.02</v>
      </c>
      <c r="D606" s="19"/>
      <c r="E606" s="19"/>
      <c r="F606" s="45">
        <f t="shared" si="211"/>
        <v>0</v>
      </c>
      <c r="G606" s="31"/>
      <c r="H606" s="45" t="e">
        <f t="shared" si="212"/>
        <v>#DIV/0!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15"/>
        <v>#DIV/0!</v>
      </c>
      <c r="V606" s="19"/>
      <c r="W606" s="18" t="e">
        <f t="shared" si="213"/>
        <v>#DIV/0!</v>
      </c>
      <c r="X606" s="19"/>
      <c r="Y606" s="18" t="e">
        <f t="shared" si="214"/>
        <v>#DIV/0!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757.39</v>
      </c>
      <c r="D607" s="19"/>
      <c r="E607" s="19"/>
      <c r="F607" s="45">
        <f t="shared" si="211"/>
        <v>0</v>
      </c>
      <c r="G607" s="31"/>
      <c r="H607" s="45" t="e">
        <f t="shared" si="212"/>
        <v>#DIV/0!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15"/>
        <v>#DIV/0!</v>
      </c>
      <c r="V607" s="19">
        <v>2</v>
      </c>
      <c r="W607" s="18" t="e">
        <f t="shared" si="213"/>
        <v>#DIV/0!</v>
      </c>
      <c r="X607" s="19">
        <v>2</v>
      </c>
      <c r="Y607" s="18" t="e">
        <f t="shared" si="214"/>
        <v>#DIV/0!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/>
      <c r="E608" s="19"/>
      <c r="F608" s="45">
        <f t="shared" si="211"/>
        <v>0</v>
      </c>
      <c r="G608" s="31"/>
      <c r="H608" s="45" t="e">
        <f t="shared" si="212"/>
        <v>#DIV/0!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15"/>
        <v>#DIV/0!</v>
      </c>
      <c r="V608" s="19">
        <v>15</v>
      </c>
      <c r="W608" s="18" t="e">
        <f t="shared" si="213"/>
        <v>#DIV/0!</v>
      </c>
      <c r="X608" s="19">
        <v>15</v>
      </c>
      <c r="Y608" s="18" t="e">
        <f t="shared" si="214"/>
        <v>#DIV/0!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105</v>
      </c>
      <c r="D609" s="19"/>
      <c r="E609" s="19"/>
      <c r="F609" s="45">
        <f t="shared" si="211"/>
        <v>0</v>
      </c>
      <c r="G609" s="31"/>
      <c r="H609" s="45" t="e">
        <f t="shared" si="21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15"/>
        <v>#DIV/0!</v>
      </c>
      <c r="V609" s="19">
        <v>2</v>
      </c>
      <c r="W609" s="18" t="e">
        <f t="shared" si="213"/>
        <v>#DIV/0!</v>
      </c>
      <c r="X609" s="19">
        <v>2</v>
      </c>
      <c r="Y609" s="18" t="e">
        <f t="shared" si="214"/>
        <v>#DIV/0!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/>
      <c r="E610" s="19"/>
      <c r="F610" s="45">
        <f t="shared" si="211"/>
        <v>0</v>
      </c>
      <c r="G610" s="31"/>
      <c r="H610" s="45" t="e">
        <f t="shared" si="212"/>
        <v>#DIV/0!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15"/>
        <v>#DIV/0!</v>
      </c>
      <c r="V610" s="19">
        <v>10</v>
      </c>
      <c r="W610" s="18" t="e">
        <f t="shared" si="213"/>
        <v>#DIV/0!</v>
      </c>
      <c r="X610" s="19">
        <v>10</v>
      </c>
      <c r="Y610" s="18" t="e">
        <f t="shared" si="214"/>
        <v>#DIV/0!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/>
      <c r="F611" s="45" t="e">
        <f t="shared" si="211"/>
        <v>#DIV/0!</v>
      </c>
      <c r="G611" s="31"/>
      <c r="H611" s="45" t="e">
        <f t="shared" si="21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15"/>
        <v>#DIV/0!</v>
      </c>
      <c r="V611" s="19"/>
      <c r="W611" s="18" t="e">
        <f t="shared" si="213"/>
        <v>#DIV/0!</v>
      </c>
      <c r="X611" s="19"/>
      <c r="Y611" s="18" t="e">
        <f t="shared" si="21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/>
      <c r="E612" s="19"/>
      <c r="F612" s="45">
        <f t="shared" si="211"/>
        <v>0</v>
      </c>
      <c r="G612" s="31"/>
      <c r="H612" s="45" t="e">
        <f t="shared" si="21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15"/>
        <v>#DIV/0!</v>
      </c>
      <c r="V612" s="19"/>
      <c r="W612" s="18" t="e">
        <f t="shared" si="213"/>
        <v>#DIV/0!</v>
      </c>
      <c r="X612" s="19"/>
      <c r="Y612" s="18" t="e">
        <f t="shared" si="214"/>
        <v>#DIV/0!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/>
      <c r="E613" s="19"/>
      <c r="F613" s="45">
        <f t="shared" si="211"/>
        <v>0</v>
      </c>
      <c r="G613" s="31"/>
      <c r="H613" s="45" t="e">
        <f t="shared" si="21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15"/>
        <v>#DIV/0!</v>
      </c>
      <c r="V613" s="19"/>
      <c r="W613" s="18" t="e">
        <f t="shared" si="213"/>
        <v>#DIV/0!</v>
      </c>
      <c r="X613" s="19"/>
      <c r="Y613" s="18" t="e">
        <f t="shared" si="214"/>
        <v>#DIV/0!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/>
      <c r="E614" s="19"/>
      <c r="F614" s="45">
        <f t="shared" si="211"/>
        <v>0</v>
      </c>
      <c r="G614" s="31"/>
      <c r="H614" s="45" t="e">
        <f t="shared" si="212"/>
        <v>#DIV/0!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15"/>
        <v>#DIV/0!</v>
      </c>
      <c r="V614" s="19">
        <v>24</v>
      </c>
      <c r="W614" s="18" t="e">
        <f t="shared" si="213"/>
        <v>#DIV/0!</v>
      </c>
      <c r="X614" s="19">
        <v>24</v>
      </c>
      <c r="Y614" s="18" t="e">
        <f t="shared" si="214"/>
        <v>#DIV/0!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/>
      <c r="E615" s="19"/>
      <c r="F615" s="45">
        <f t="shared" si="211"/>
        <v>0</v>
      </c>
      <c r="G615" s="31"/>
      <c r="H615" s="45" t="e">
        <f t="shared" si="212"/>
        <v>#DIV/0!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15"/>
        <v>#DIV/0!</v>
      </c>
      <c r="V615" s="19">
        <v>3</v>
      </c>
      <c r="W615" s="18" t="e">
        <f t="shared" si="213"/>
        <v>#DIV/0!</v>
      </c>
      <c r="X615" s="19">
        <v>3</v>
      </c>
      <c r="Y615" s="18" t="e">
        <f t="shared" si="214"/>
        <v>#DIV/0!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97.32</v>
      </c>
      <c r="D616" s="19"/>
      <c r="E616" s="19"/>
      <c r="F616" s="45">
        <f t="shared" si="211"/>
        <v>0</v>
      </c>
      <c r="G616" s="31"/>
      <c r="H616" s="45" t="e">
        <f t="shared" si="212"/>
        <v>#DIV/0!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15"/>
        <v>#DIV/0!</v>
      </c>
      <c r="V616" s="19">
        <v>1</v>
      </c>
      <c r="W616" s="18" t="e">
        <f t="shared" si="213"/>
        <v>#DIV/0!</v>
      </c>
      <c r="X616" s="19">
        <v>1</v>
      </c>
      <c r="Y616" s="18" t="e">
        <f t="shared" si="214"/>
        <v>#DIV/0!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/>
      <c r="F617" s="45">
        <f t="shared" si="211"/>
        <v>0</v>
      </c>
      <c r="G617" s="31"/>
      <c r="H617" s="45" t="e">
        <f t="shared" si="21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15"/>
        <v>#DIV/0!</v>
      </c>
      <c r="V617" s="19">
        <v>1</v>
      </c>
      <c r="W617" s="18" t="e">
        <f t="shared" si="213"/>
        <v>#DIV/0!</v>
      </c>
      <c r="X617" s="19">
        <v>1</v>
      </c>
      <c r="Y617" s="18" t="e">
        <f t="shared" si="214"/>
        <v>#DIV/0!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864.59</v>
      </c>
      <c r="D618" s="19"/>
      <c r="E618" s="19"/>
      <c r="F618" s="45">
        <f t="shared" si="211"/>
        <v>0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>
        <v>5</v>
      </c>
      <c r="W618" s="18" t="e">
        <f t="shared" si="213"/>
        <v>#DIV/0!</v>
      </c>
      <c r="X618" s="19">
        <v>5</v>
      </c>
      <c r="Y618" s="18" t="e">
        <f t="shared" si="214"/>
        <v>#DIV/0!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/>
      <c r="F619" s="45">
        <f t="shared" si="203"/>
        <v>0</v>
      </c>
      <c r="G619" s="31"/>
      <c r="H619" s="45" t="e">
        <f t="shared" si="196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16">O619/G619*100</f>
        <v>#DIV/0!</v>
      </c>
      <c r="V619" s="19">
        <v>4</v>
      </c>
      <c r="W619" s="18" t="e">
        <f t="shared" si="213"/>
        <v>#DIV/0!</v>
      </c>
      <c r="X619" s="19">
        <v>4</v>
      </c>
      <c r="Y619" s="18" t="e">
        <f t="shared" si="193"/>
        <v>#DIV/0!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9228.16</v>
      </c>
      <c r="D620" s="29">
        <f t="shared" ref="D620:E620" si="217">SUM(D595:D619)</f>
        <v>0</v>
      </c>
      <c r="E620" s="29">
        <f t="shared" si="217"/>
        <v>0</v>
      </c>
      <c r="F620" s="46">
        <f t="shared" si="203"/>
        <v>0</v>
      </c>
      <c r="G620" s="29">
        <f>SUM(G595:G619)</f>
        <v>0</v>
      </c>
      <c r="H620" s="46" t="e">
        <f t="shared" si="196"/>
        <v>#DIV/0!</v>
      </c>
      <c r="I620" s="29">
        <f t="shared" ref="I620:T620" si="218">SUM(I595:I619)</f>
        <v>0</v>
      </c>
      <c r="J620" s="29">
        <f t="shared" si="218"/>
        <v>0</v>
      </c>
      <c r="K620" s="29">
        <f t="shared" si="218"/>
        <v>0</v>
      </c>
      <c r="L620" s="29">
        <f t="shared" si="218"/>
        <v>0</v>
      </c>
      <c r="M620" s="29">
        <f t="shared" si="218"/>
        <v>0</v>
      </c>
      <c r="N620" s="29">
        <f t="shared" si="218"/>
        <v>0</v>
      </c>
      <c r="O620" s="29">
        <f t="shared" si="218"/>
        <v>0</v>
      </c>
      <c r="P620" s="29">
        <f t="shared" si="218"/>
        <v>0</v>
      </c>
      <c r="Q620" s="29">
        <f t="shared" si="218"/>
        <v>0</v>
      </c>
      <c r="R620" s="29">
        <f t="shared" si="218"/>
        <v>0</v>
      </c>
      <c r="S620" s="29">
        <f t="shared" si="218"/>
        <v>0</v>
      </c>
      <c r="T620" s="29">
        <f t="shared" si="218"/>
        <v>0</v>
      </c>
      <c r="U620" s="29" t="e">
        <f>SUM(U595:U619)</f>
        <v>#DIV/0!</v>
      </c>
      <c r="V620" s="29">
        <f>SUM(V595:V619)</f>
        <v>114</v>
      </c>
      <c r="W620" s="88" t="e">
        <f>V620/E620*100</f>
        <v>#DIV/0!</v>
      </c>
      <c r="X620" s="29">
        <f>SUM(X595:X619)</f>
        <v>114</v>
      </c>
      <c r="Y620" s="88" t="e">
        <f t="shared" si="193"/>
        <v>#DIV/0!</v>
      </c>
      <c r="Z620" s="29">
        <f t="shared" ref="Z620:AE620" si="219">SUM(Z595:Z619)</f>
        <v>0</v>
      </c>
      <c r="AA620" s="29">
        <f t="shared" si="219"/>
        <v>0</v>
      </c>
      <c r="AB620" s="29">
        <f t="shared" si="219"/>
        <v>0</v>
      </c>
      <c r="AC620" s="29">
        <f t="shared" si="219"/>
        <v>0</v>
      </c>
      <c r="AD620" s="29">
        <f t="shared" si="219"/>
        <v>0</v>
      </c>
      <c r="AE620" s="29">
        <f t="shared" si="219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/>
      <c r="D622" s="19"/>
      <c r="E622" s="19"/>
      <c r="F622" s="45" t="e">
        <f t="shared" ref="F622:F667" si="220">E622/C622</f>
        <v>#DIV/0!</v>
      </c>
      <c r="G622" s="31"/>
      <c r="H622" s="45" t="e">
        <f t="shared" ref="H622:H667" si="221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22">V622/E622*100</f>
        <v>#DIV/0!</v>
      </c>
      <c r="X622" s="19"/>
      <c r="Y622" s="18" t="e">
        <f t="shared" ref="Y622:Y667" si="223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/>
      <c r="D623" s="19"/>
      <c r="E623" s="19"/>
      <c r="F623" s="45" t="e">
        <f t="shared" si="220"/>
        <v>#DIV/0!</v>
      </c>
      <c r="G623" s="31"/>
      <c r="H623" s="45" t="e">
        <f t="shared" si="221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24">O623/G623*100</f>
        <v>#DIV/0!</v>
      </c>
      <c r="V623" s="19"/>
      <c r="W623" s="18" t="e">
        <f t="shared" si="222"/>
        <v>#DIV/0!</v>
      </c>
      <c r="X623" s="19"/>
      <c r="Y623" s="18" t="e">
        <f t="shared" si="223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/>
      <c r="D624" s="19"/>
      <c r="E624" s="19"/>
      <c r="F624" s="45" t="e">
        <f t="shared" si="220"/>
        <v>#DIV/0!</v>
      </c>
      <c r="G624" s="31"/>
      <c r="H624" s="45" t="e">
        <f t="shared" si="221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24"/>
        <v>#DIV/0!</v>
      </c>
      <c r="V624" s="19"/>
      <c r="W624" s="18" t="e">
        <f t="shared" si="222"/>
        <v>#DIV/0!</v>
      </c>
      <c r="X624" s="19"/>
      <c r="Y624" s="18" t="e">
        <f t="shared" si="223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/>
      <c r="D625" s="19"/>
      <c r="E625" s="19"/>
      <c r="F625" s="45" t="e">
        <f t="shared" si="220"/>
        <v>#DIV/0!</v>
      </c>
      <c r="G625" s="31"/>
      <c r="H625" s="45" t="e">
        <f t="shared" si="221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24"/>
        <v>#DIV/0!</v>
      </c>
      <c r="V625" s="19"/>
      <c r="W625" s="18" t="e">
        <f t="shared" si="222"/>
        <v>#DIV/0!</v>
      </c>
      <c r="X625" s="19"/>
      <c r="Y625" s="18" t="e">
        <f t="shared" si="223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/>
      <c r="D626" s="19"/>
      <c r="E626" s="19"/>
      <c r="F626" s="45" t="e">
        <f t="shared" si="220"/>
        <v>#DIV/0!</v>
      </c>
      <c r="G626" s="31"/>
      <c r="H626" s="45" t="e">
        <f t="shared" si="221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24"/>
        <v>#DIV/0!</v>
      </c>
      <c r="V626" s="19"/>
      <c r="W626" s="18" t="e">
        <f t="shared" si="222"/>
        <v>#DIV/0!</v>
      </c>
      <c r="X626" s="19"/>
      <c r="Y626" s="18" t="e">
        <f t="shared" si="223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/>
      <c r="D627" s="19"/>
      <c r="E627" s="19"/>
      <c r="F627" s="45" t="e">
        <f t="shared" si="220"/>
        <v>#DIV/0!</v>
      </c>
      <c r="G627" s="31"/>
      <c r="H627" s="45" t="e">
        <f t="shared" si="221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24"/>
        <v>#DIV/0!</v>
      </c>
      <c r="V627" s="19"/>
      <c r="W627" s="18" t="e">
        <f t="shared" si="222"/>
        <v>#DIV/0!</v>
      </c>
      <c r="X627" s="19"/>
      <c r="Y627" s="18" t="e">
        <f t="shared" si="223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/>
      <c r="D628" s="19"/>
      <c r="E628" s="19"/>
      <c r="F628" s="45" t="e">
        <f t="shared" si="220"/>
        <v>#DIV/0!</v>
      </c>
      <c r="G628" s="31"/>
      <c r="H628" s="45" t="e">
        <f t="shared" si="221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24"/>
        <v>#DIV/0!</v>
      </c>
      <c r="V628" s="19"/>
      <c r="W628" s="18" t="e">
        <f t="shared" si="222"/>
        <v>#DIV/0!</v>
      </c>
      <c r="X628" s="19"/>
      <c r="Y628" s="18" t="e">
        <f t="shared" si="223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/>
      <c r="D629" s="19"/>
      <c r="E629" s="19"/>
      <c r="F629" s="45" t="e">
        <f t="shared" si="220"/>
        <v>#DIV/0!</v>
      </c>
      <c r="G629" s="31"/>
      <c r="H629" s="45" t="e">
        <f t="shared" si="221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24"/>
        <v>#DIV/0!</v>
      </c>
      <c r="V629" s="19"/>
      <c r="W629" s="18" t="e">
        <f t="shared" si="222"/>
        <v>#DIV/0!</v>
      </c>
      <c r="X629" s="19"/>
      <c r="Y629" s="18" t="e">
        <f t="shared" si="223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/>
      <c r="D630" s="19"/>
      <c r="E630" s="19"/>
      <c r="F630" s="45" t="e">
        <f t="shared" si="220"/>
        <v>#DIV/0!</v>
      </c>
      <c r="G630" s="31"/>
      <c r="H630" s="45" t="e">
        <f t="shared" si="221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24"/>
        <v>#DIV/0!</v>
      </c>
      <c r="V630" s="19"/>
      <c r="W630" s="18" t="e">
        <f t="shared" si="222"/>
        <v>#DIV/0!</v>
      </c>
      <c r="X630" s="19"/>
      <c r="Y630" s="18" t="e">
        <f t="shared" si="223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/>
      <c r="D631" s="19"/>
      <c r="E631" s="19"/>
      <c r="F631" s="45" t="e">
        <f t="shared" si="220"/>
        <v>#DIV/0!</v>
      </c>
      <c r="G631" s="31"/>
      <c r="H631" s="45" t="e">
        <f t="shared" si="221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24"/>
        <v>#DIV/0!</v>
      </c>
      <c r="V631" s="19"/>
      <c r="W631" s="18" t="e">
        <f t="shared" si="222"/>
        <v>#DIV/0!</v>
      </c>
      <c r="X631" s="19"/>
      <c r="Y631" s="18" t="e">
        <f t="shared" si="223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/>
      <c r="D632" s="19"/>
      <c r="E632" s="19"/>
      <c r="F632" s="45" t="e">
        <f t="shared" si="220"/>
        <v>#DIV/0!</v>
      </c>
      <c r="G632" s="31"/>
      <c r="H632" s="45" t="e">
        <f t="shared" si="221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24"/>
        <v>#DIV/0!</v>
      </c>
      <c r="V632" s="19"/>
      <c r="W632" s="18" t="e">
        <f t="shared" si="222"/>
        <v>#DIV/0!</v>
      </c>
      <c r="X632" s="19"/>
      <c r="Y632" s="18" t="e">
        <f t="shared" si="223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/>
      <c r="D633" s="19"/>
      <c r="E633" s="19"/>
      <c r="F633" s="45" t="e">
        <f t="shared" si="220"/>
        <v>#DIV/0!</v>
      </c>
      <c r="G633" s="31"/>
      <c r="H633" s="45" t="e">
        <f t="shared" si="221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24"/>
        <v>#DIV/0!</v>
      </c>
      <c r="V633" s="19"/>
      <c r="W633" s="18" t="e">
        <f t="shared" si="222"/>
        <v>#DIV/0!</v>
      </c>
      <c r="X633" s="19"/>
      <c r="Y633" s="18" t="e">
        <f t="shared" si="223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/>
      <c r="D634" s="19"/>
      <c r="E634" s="19"/>
      <c r="F634" s="45" t="e">
        <f t="shared" si="220"/>
        <v>#DIV/0!</v>
      </c>
      <c r="G634" s="31"/>
      <c r="H634" s="45" t="e">
        <f t="shared" si="221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24"/>
        <v>#DIV/0!</v>
      </c>
      <c r="V634" s="19"/>
      <c r="W634" s="18" t="e">
        <f t="shared" si="222"/>
        <v>#DIV/0!</v>
      </c>
      <c r="X634" s="19"/>
      <c r="Y634" s="18" t="e">
        <f t="shared" si="223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/>
      <c r="D635" s="19"/>
      <c r="E635" s="19"/>
      <c r="F635" s="45" t="e">
        <f t="shared" si="220"/>
        <v>#DIV/0!</v>
      </c>
      <c r="G635" s="31"/>
      <c r="H635" s="45" t="e">
        <f t="shared" si="221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24"/>
        <v>#DIV/0!</v>
      </c>
      <c r="V635" s="19"/>
      <c r="W635" s="18" t="e">
        <f t="shared" si="222"/>
        <v>#DIV/0!</v>
      </c>
      <c r="X635" s="19"/>
      <c r="Y635" s="18" t="e">
        <f t="shared" si="223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/>
      <c r="D636" s="19"/>
      <c r="E636" s="19"/>
      <c r="F636" s="45" t="e">
        <f t="shared" si="220"/>
        <v>#DIV/0!</v>
      </c>
      <c r="G636" s="31"/>
      <c r="H636" s="45" t="e">
        <f t="shared" si="221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24"/>
        <v>#DIV/0!</v>
      </c>
      <c r="V636" s="19"/>
      <c r="W636" s="18" t="e">
        <f t="shared" si="222"/>
        <v>#DIV/0!</v>
      </c>
      <c r="X636" s="19"/>
      <c r="Y636" s="18" t="e">
        <f t="shared" si="223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/>
      <c r="D637" s="19"/>
      <c r="E637" s="19"/>
      <c r="F637" s="45" t="e">
        <f t="shared" si="220"/>
        <v>#DIV/0!</v>
      </c>
      <c r="G637" s="31"/>
      <c r="H637" s="45" t="e">
        <f t="shared" si="221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24"/>
        <v>#DIV/0!</v>
      </c>
      <c r="V637" s="19"/>
      <c r="W637" s="18" t="e">
        <f t="shared" si="222"/>
        <v>#DIV/0!</v>
      </c>
      <c r="X637" s="19"/>
      <c r="Y637" s="18" t="e">
        <f t="shared" si="223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/>
      <c r="D638" s="19"/>
      <c r="E638" s="19"/>
      <c r="F638" s="45" t="e">
        <f t="shared" si="220"/>
        <v>#DIV/0!</v>
      </c>
      <c r="G638" s="31"/>
      <c r="H638" s="45" t="e">
        <f t="shared" si="221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24"/>
        <v>#DIV/0!</v>
      </c>
      <c r="V638" s="19"/>
      <c r="W638" s="18" t="e">
        <f t="shared" si="222"/>
        <v>#DIV/0!</v>
      </c>
      <c r="X638" s="19"/>
      <c r="Y638" s="18" t="e">
        <f t="shared" si="223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/>
      <c r="D639" s="19"/>
      <c r="E639" s="19"/>
      <c r="F639" s="45" t="e">
        <f t="shared" si="220"/>
        <v>#DIV/0!</v>
      </c>
      <c r="G639" s="31"/>
      <c r="H639" s="45" t="e">
        <f t="shared" si="221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24"/>
        <v>#DIV/0!</v>
      </c>
      <c r="V639" s="19"/>
      <c r="W639" s="18" t="e">
        <f t="shared" si="222"/>
        <v>#DIV/0!</v>
      </c>
      <c r="X639" s="19"/>
      <c r="Y639" s="18" t="e">
        <f t="shared" si="223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/>
      <c r="D640" s="19"/>
      <c r="E640" s="19"/>
      <c r="F640" s="45" t="e">
        <f t="shared" si="220"/>
        <v>#DIV/0!</v>
      </c>
      <c r="G640" s="31"/>
      <c r="H640" s="45" t="e">
        <f t="shared" si="221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24"/>
        <v>#DIV/0!</v>
      </c>
      <c r="V640" s="19"/>
      <c r="W640" s="18" t="e">
        <f t="shared" si="222"/>
        <v>#DIV/0!</v>
      </c>
      <c r="X640" s="19"/>
      <c r="Y640" s="18" t="e">
        <f t="shared" si="223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/>
      <c r="D641" s="19"/>
      <c r="E641" s="19"/>
      <c r="F641" s="45" t="e">
        <f t="shared" si="220"/>
        <v>#DIV/0!</v>
      </c>
      <c r="G641" s="31"/>
      <c r="H641" s="45" t="e">
        <f t="shared" si="221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24"/>
        <v>#DIV/0!</v>
      </c>
      <c r="V641" s="19"/>
      <c r="W641" s="18" t="e">
        <f t="shared" si="222"/>
        <v>#DIV/0!</v>
      </c>
      <c r="X641" s="19"/>
      <c r="Y641" s="18" t="e">
        <f t="shared" si="223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/>
      <c r="D642" s="19"/>
      <c r="E642" s="19"/>
      <c r="F642" s="45" t="e">
        <f t="shared" si="220"/>
        <v>#DIV/0!</v>
      </c>
      <c r="G642" s="31"/>
      <c r="H642" s="45" t="e">
        <f t="shared" si="221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24"/>
        <v>#DIV/0!</v>
      </c>
      <c r="V642" s="19"/>
      <c r="W642" s="18" t="e">
        <f t="shared" si="222"/>
        <v>#DIV/0!</v>
      </c>
      <c r="X642" s="19"/>
      <c r="Y642" s="18" t="e">
        <f t="shared" si="223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/>
      <c r="D643" s="19"/>
      <c r="E643" s="19"/>
      <c r="F643" s="45" t="e">
        <f t="shared" si="220"/>
        <v>#DIV/0!</v>
      </c>
      <c r="G643" s="31"/>
      <c r="H643" s="45" t="e">
        <f t="shared" si="221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24"/>
        <v>#DIV/0!</v>
      </c>
      <c r="V643" s="19"/>
      <c r="W643" s="18" t="e">
        <f t="shared" si="222"/>
        <v>#DIV/0!</v>
      </c>
      <c r="X643" s="19"/>
      <c r="Y643" s="18" t="e">
        <f t="shared" si="223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/>
      <c r="D644" s="19"/>
      <c r="E644" s="19"/>
      <c r="F644" s="45" t="e">
        <f t="shared" si="220"/>
        <v>#DIV/0!</v>
      </c>
      <c r="G644" s="31"/>
      <c r="H644" s="45" t="e">
        <f t="shared" si="221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24"/>
        <v>#DIV/0!</v>
      </c>
      <c r="V644" s="19"/>
      <c r="W644" s="18" t="e">
        <f t="shared" si="222"/>
        <v>#DIV/0!</v>
      </c>
      <c r="X644" s="19"/>
      <c r="Y644" s="18" t="e">
        <f t="shared" si="223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/>
      <c r="D645" s="19"/>
      <c r="E645" s="19"/>
      <c r="F645" s="45" t="e">
        <f t="shared" si="220"/>
        <v>#DIV/0!</v>
      </c>
      <c r="G645" s="31"/>
      <c r="H645" s="45" t="e">
        <f t="shared" si="221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24"/>
        <v>#DIV/0!</v>
      </c>
      <c r="V645" s="19"/>
      <c r="W645" s="18" t="e">
        <f t="shared" si="222"/>
        <v>#DIV/0!</v>
      </c>
      <c r="X645" s="19"/>
      <c r="Y645" s="18" t="e">
        <f t="shared" si="223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/>
      <c r="D646" s="19"/>
      <c r="E646" s="19"/>
      <c r="F646" s="45" t="e">
        <f t="shared" si="220"/>
        <v>#DIV/0!</v>
      </c>
      <c r="G646" s="31"/>
      <c r="H646" s="45" t="e">
        <f t="shared" si="221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24"/>
        <v>#DIV/0!</v>
      </c>
      <c r="V646" s="19"/>
      <c r="W646" s="18" t="e">
        <f t="shared" si="222"/>
        <v>#DIV/0!</v>
      </c>
      <c r="X646" s="19"/>
      <c r="Y646" s="18" t="e">
        <f t="shared" si="223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/>
      <c r="D647" s="19"/>
      <c r="E647" s="19"/>
      <c r="F647" s="45" t="e">
        <f t="shared" si="220"/>
        <v>#DIV/0!</v>
      </c>
      <c r="G647" s="31"/>
      <c r="H647" s="45" t="e">
        <f t="shared" si="221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24"/>
        <v>#DIV/0!</v>
      </c>
      <c r="V647" s="19"/>
      <c r="W647" s="18" t="e">
        <f t="shared" si="222"/>
        <v>#DIV/0!</v>
      </c>
      <c r="X647" s="19"/>
      <c r="Y647" s="18" t="e">
        <f t="shared" si="223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/>
      <c r="D648" s="19"/>
      <c r="E648" s="19"/>
      <c r="F648" s="45" t="e">
        <f t="shared" si="220"/>
        <v>#DIV/0!</v>
      </c>
      <c r="G648" s="31"/>
      <c r="H648" s="45" t="e">
        <f t="shared" si="221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24"/>
        <v>#DIV/0!</v>
      </c>
      <c r="V648" s="19"/>
      <c r="W648" s="18" t="e">
        <f t="shared" si="222"/>
        <v>#DIV/0!</v>
      </c>
      <c r="X648" s="19"/>
      <c r="Y648" s="18" t="e">
        <f t="shared" si="223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0</v>
      </c>
      <c r="D649" s="19">
        <f t="shared" ref="D649:E649" si="225">SUM(D622:D648)</f>
        <v>0</v>
      </c>
      <c r="E649" s="19">
        <f t="shared" si="225"/>
        <v>0</v>
      </c>
      <c r="F649" s="45" t="e">
        <f t="shared" si="220"/>
        <v>#DIV/0!</v>
      </c>
      <c r="G649" s="31">
        <f>SUM(G622:G648)</f>
        <v>0</v>
      </c>
      <c r="H649" s="45" t="e">
        <f t="shared" si="221"/>
        <v>#DIV/0!</v>
      </c>
      <c r="I649" s="31">
        <f t="shared" ref="I649:T649" si="226">SUM(I622:I648)</f>
        <v>0</v>
      </c>
      <c r="J649" s="31">
        <f t="shared" si="226"/>
        <v>0</v>
      </c>
      <c r="K649" s="31">
        <f t="shared" si="226"/>
        <v>0</v>
      </c>
      <c r="L649" s="31">
        <f t="shared" si="226"/>
        <v>0</v>
      </c>
      <c r="M649" s="31">
        <f t="shared" si="226"/>
        <v>0</v>
      </c>
      <c r="N649" s="31">
        <f t="shared" si="226"/>
        <v>0</v>
      </c>
      <c r="O649" s="19">
        <f t="shared" si="226"/>
        <v>0</v>
      </c>
      <c r="P649" s="19">
        <f t="shared" si="226"/>
        <v>0</v>
      </c>
      <c r="Q649" s="19">
        <f t="shared" si="226"/>
        <v>0</v>
      </c>
      <c r="R649" s="19">
        <f t="shared" si="226"/>
        <v>0</v>
      </c>
      <c r="S649" s="19">
        <f t="shared" si="226"/>
        <v>0</v>
      </c>
      <c r="T649" s="19">
        <f t="shared" si="226"/>
        <v>0</v>
      </c>
      <c r="U649" s="54" t="e">
        <f t="shared" si="224"/>
        <v>#DIV/0!</v>
      </c>
      <c r="V649" s="19">
        <f>SUM(V622:V648)</f>
        <v>0</v>
      </c>
      <c r="W649" s="18" t="e">
        <f t="shared" si="222"/>
        <v>#DIV/0!</v>
      </c>
      <c r="X649" s="19">
        <f>SUM(X622:X648)</f>
        <v>0</v>
      </c>
      <c r="Y649" s="18" t="e">
        <f t="shared" si="223"/>
        <v>#DIV/0!</v>
      </c>
      <c r="Z649" s="19">
        <f t="shared" ref="Z649:AE649" si="227">SUM(Z622:Z648)</f>
        <v>0</v>
      </c>
      <c r="AA649" s="19">
        <f t="shared" si="227"/>
        <v>0</v>
      </c>
      <c r="AB649" s="19">
        <f t="shared" si="227"/>
        <v>0</v>
      </c>
      <c r="AC649" s="19">
        <f t="shared" si="227"/>
        <v>0</v>
      </c>
      <c r="AD649" s="19">
        <f t="shared" si="227"/>
        <v>0</v>
      </c>
      <c r="AE649" s="19">
        <f t="shared" si="227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/>
      <c r="F651" s="45" t="e">
        <f t="shared" si="220"/>
        <v>#DIV/0!</v>
      </c>
      <c r="G651" s="31"/>
      <c r="H651" s="45" t="e">
        <f t="shared" si="221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/>
      <c r="W651" s="18" t="e">
        <f t="shared" si="222"/>
        <v>#DIV/0!</v>
      </c>
      <c r="X651" s="19"/>
      <c r="Y651" s="18" t="e">
        <f t="shared" si="223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26.6</v>
      </c>
      <c r="D652" s="19"/>
      <c r="E652" s="19"/>
      <c r="F652" s="45">
        <f t="shared" si="220"/>
        <v>0</v>
      </c>
      <c r="G652" s="31"/>
      <c r="H652" s="45" t="e">
        <f t="shared" si="221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28">O652/G652*100</f>
        <v>#DIV/0!</v>
      </c>
      <c r="V652" s="19">
        <v>1</v>
      </c>
      <c r="W652" s="18" t="e">
        <f t="shared" si="222"/>
        <v>#DIV/0!</v>
      </c>
      <c r="X652" s="19">
        <v>1</v>
      </c>
      <c r="Y652" s="18" t="e">
        <f t="shared" si="223"/>
        <v>#DIV/0!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33.300000000000004</v>
      </c>
      <c r="D653" s="19"/>
      <c r="E653" s="19"/>
      <c r="F653" s="45">
        <f t="shared" si="220"/>
        <v>0</v>
      </c>
      <c r="G653" s="31"/>
      <c r="H653" s="45" t="e">
        <f t="shared" si="221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28"/>
        <v>#DIV/0!</v>
      </c>
      <c r="V653" s="19">
        <v>1</v>
      </c>
      <c r="W653" s="18" t="e">
        <f t="shared" si="222"/>
        <v>#DIV/0!</v>
      </c>
      <c r="X653" s="19">
        <v>1</v>
      </c>
      <c r="Y653" s="18" t="e">
        <f t="shared" si="223"/>
        <v>#DIV/0!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23</v>
      </c>
      <c r="D654" s="19"/>
      <c r="E654" s="19"/>
      <c r="F654" s="45">
        <f t="shared" si="220"/>
        <v>0</v>
      </c>
      <c r="G654" s="31"/>
      <c r="H654" s="45" t="e">
        <f t="shared" si="221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28"/>
        <v>#DIV/0!</v>
      </c>
      <c r="V654" s="19">
        <v>2</v>
      </c>
      <c r="W654" s="18" t="e">
        <f t="shared" si="222"/>
        <v>#DIV/0!</v>
      </c>
      <c r="X654" s="19">
        <v>2</v>
      </c>
      <c r="Y654" s="18" t="e">
        <f t="shared" si="223"/>
        <v>#DIV/0!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19</v>
      </c>
      <c r="D655" s="19"/>
      <c r="E655" s="19"/>
      <c r="F655" s="45">
        <f t="shared" si="220"/>
        <v>0</v>
      </c>
      <c r="G655" s="31"/>
      <c r="H655" s="45" t="e">
        <f t="shared" si="221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28"/>
        <v>#DIV/0!</v>
      </c>
      <c r="V655" s="19"/>
      <c r="W655" s="18" t="e">
        <f t="shared" si="222"/>
        <v>#DIV/0!</v>
      </c>
      <c r="X655" s="19"/>
      <c r="Y655" s="18" t="e">
        <f t="shared" si="223"/>
        <v>#DIV/0!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443</v>
      </c>
      <c r="D656" s="19"/>
      <c r="E656" s="19"/>
      <c r="F656" s="45">
        <f t="shared" si="220"/>
        <v>0</v>
      </c>
      <c r="G656" s="31"/>
      <c r="H656" s="45" t="e">
        <f t="shared" si="221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28"/>
        <v>#DIV/0!</v>
      </c>
      <c r="V656" s="19">
        <v>3</v>
      </c>
      <c r="W656" s="18" t="e">
        <f t="shared" si="222"/>
        <v>#DIV/0!</v>
      </c>
      <c r="X656" s="19">
        <v>3</v>
      </c>
      <c r="Y656" s="18" t="e">
        <f t="shared" si="223"/>
        <v>#DIV/0!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163</v>
      </c>
      <c r="D657" s="19"/>
      <c r="E657" s="19"/>
      <c r="F657" s="45">
        <f t="shared" si="220"/>
        <v>0</v>
      </c>
      <c r="G657" s="31"/>
      <c r="H657" s="45" t="e">
        <f t="shared" si="221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28"/>
        <v>#DIV/0!</v>
      </c>
      <c r="V657" s="19">
        <v>5</v>
      </c>
      <c r="W657" s="18" t="e">
        <f t="shared" si="222"/>
        <v>#DIV/0!</v>
      </c>
      <c r="X657" s="19">
        <v>5</v>
      </c>
      <c r="Y657" s="18" t="e">
        <f t="shared" si="223"/>
        <v>#DIV/0!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/>
      <c r="E658" s="19"/>
      <c r="F658" s="45">
        <f t="shared" si="220"/>
        <v>0</v>
      </c>
      <c r="G658" s="31"/>
      <c r="H658" s="45" t="e">
        <f t="shared" si="221"/>
        <v>#DIV/0!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28"/>
        <v>#DIV/0!</v>
      </c>
      <c r="V658" s="19">
        <v>10</v>
      </c>
      <c r="W658" s="18" t="e">
        <f t="shared" si="222"/>
        <v>#DIV/0!</v>
      </c>
      <c r="X658" s="19">
        <v>10</v>
      </c>
      <c r="Y658" s="18" t="e">
        <f t="shared" si="223"/>
        <v>#DIV/0!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12.9</v>
      </c>
      <c r="D659" s="19"/>
      <c r="E659" s="19"/>
      <c r="F659" s="45">
        <f t="shared" si="220"/>
        <v>0</v>
      </c>
      <c r="G659" s="31"/>
      <c r="H659" s="45" t="e">
        <f t="shared" si="221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28"/>
        <v>#DIV/0!</v>
      </c>
      <c r="V659" s="19">
        <v>1</v>
      </c>
      <c r="W659" s="18" t="e">
        <f t="shared" si="222"/>
        <v>#DIV/0!</v>
      </c>
      <c r="X659" s="19">
        <v>1</v>
      </c>
      <c r="Y659" s="18" t="e">
        <f t="shared" si="223"/>
        <v>#DIV/0!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27.1</v>
      </c>
      <c r="D660" s="19"/>
      <c r="E660" s="19"/>
      <c r="F660" s="45">
        <f t="shared" si="220"/>
        <v>0</v>
      </c>
      <c r="G660" s="31"/>
      <c r="H660" s="45" t="e">
        <f t="shared" si="221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28"/>
        <v>#DIV/0!</v>
      </c>
      <c r="V660" s="19">
        <v>11</v>
      </c>
      <c r="W660" s="18" t="e">
        <f t="shared" si="222"/>
        <v>#DIV/0!</v>
      </c>
      <c r="X660" s="19">
        <v>11</v>
      </c>
      <c r="Y660" s="18" t="e">
        <f t="shared" si="223"/>
        <v>#DIV/0!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23.5</v>
      </c>
      <c r="D661" s="19"/>
      <c r="E661" s="19"/>
      <c r="F661" s="45">
        <f t="shared" si="220"/>
        <v>0</v>
      </c>
      <c r="G661" s="31"/>
      <c r="H661" s="45" t="e">
        <f t="shared" si="221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28"/>
        <v>#DIV/0!</v>
      </c>
      <c r="V661" s="19">
        <v>1</v>
      </c>
      <c r="W661" s="18" t="e">
        <f t="shared" si="222"/>
        <v>#DIV/0!</v>
      </c>
      <c r="X661" s="19">
        <v>1</v>
      </c>
      <c r="Y661" s="18" t="e">
        <f t="shared" si="223"/>
        <v>#DIV/0!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112.35900000000001</v>
      </c>
      <c r="D662" s="19"/>
      <c r="E662" s="19"/>
      <c r="F662" s="45">
        <f t="shared" si="220"/>
        <v>0</v>
      </c>
      <c r="G662" s="31"/>
      <c r="H662" s="45" t="e">
        <f t="shared" si="221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28"/>
        <v>#DIV/0!</v>
      </c>
      <c r="V662" s="19">
        <v>2</v>
      </c>
      <c r="W662" s="18" t="e">
        <f t="shared" si="222"/>
        <v>#DIV/0!</v>
      </c>
      <c r="X662" s="19">
        <v>2</v>
      </c>
      <c r="Y662" s="18" t="e">
        <f t="shared" si="223"/>
        <v>#DIV/0!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89" t="s">
        <v>594</v>
      </c>
      <c r="C663" s="19">
        <v>76.394999999999996</v>
      </c>
      <c r="D663" s="19"/>
      <c r="E663" s="19"/>
      <c r="F663" s="45">
        <f t="shared" si="220"/>
        <v>0</v>
      </c>
      <c r="G663" s="31"/>
      <c r="H663" s="45" t="e">
        <f t="shared" si="221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28"/>
        <v>#DIV/0!</v>
      </c>
      <c r="V663" s="19">
        <v>3</v>
      </c>
      <c r="W663" s="18" t="e">
        <f t="shared" si="222"/>
        <v>#DIV/0!</v>
      </c>
      <c r="X663" s="19">
        <v>3</v>
      </c>
      <c r="Y663" s="18" t="e">
        <f t="shared" si="223"/>
        <v>#DIV/0!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36.910000000000004</v>
      </c>
      <c r="D664" s="19"/>
      <c r="E664" s="19"/>
      <c r="F664" s="45">
        <f t="shared" si="220"/>
        <v>0</v>
      </c>
      <c r="G664" s="31"/>
      <c r="H664" s="45" t="e">
        <f t="shared" si="221"/>
        <v>#DIV/0!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28"/>
        <v>#DIV/0!</v>
      </c>
      <c r="V664" s="19">
        <v>1</v>
      </c>
      <c r="W664" s="18" t="e">
        <f t="shared" si="222"/>
        <v>#DIV/0!</v>
      </c>
      <c r="X664" s="19">
        <v>1</v>
      </c>
      <c r="Y664" s="18" t="e">
        <f t="shared" si="223"/>
        <v>#DIV/0!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19"/>
      <c r="F665" s="45">
        <f t="shared" si="220"/>
        <v>0</v>
      </c>
      <c r="G665" s="31"/>
      <c r="H665" s="45" t="e">
        <f t="shared" si="221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28"/>
        <v>#DIV/0!</v>
      </c>
      <c r="V665" s="19">
        <v>15</v>
      </c>
      <c r="W665" s="18" t="e">
        <f t="shared" si="222"/>
        <v>#DIV/0!</v>
      </c>
      <c r="X665" s="19">
        <v>15</v>
      </c>
      <c r="Y665" s="18" t="e">
        <f t="shared" si="223"/>
        <v>#DIV/0!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19"/>
      <c r="F666" s="45">
        <f t="shared" si="220"/>
        <v>0</v>
      </c>
      <c r="G666" s="19"/>
      <c r="H666" s="45" t="e">
        <f t="shared" si="221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28"/>
        <v>#DIV/0!</v>
      </c>
      <c r="V666" s="19">
        <v>2</v>
      </c>
      <c r="W666" s="18" t="e">
        <f t="shared" si="222"/>
        <v>#DIV/0!</v>
      </c>
      <c r="X666" s="19">
        <v>2</v>
      </c>
      <c r="Y666" s="18" t="e">
        <f t="shared" si="223"/>
        <v>#DIV/0!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1915.9839999999999</v>
      </c>
      <c r="D667" s="29">
        <f t="shared" ref="D667:E667" si="229">SUM(D651:D666)</f>
        <v>0</v>
      </c>
      <c r="E667" s="29">
        <f t="shared" si="229"/>
        <v>0</v>
      </c>
      <c r="F667" s="45">
        <f t="shared" si="220"/>
        <v>0</v>
      </c>
      <c r="G667" s="29">
        <f>SUM(G651:G666)</f>
        <v>0</v>
      </c>
      <c r="H667" s="45" t="e">
        <f t="shared" si="221"/>
        <v>#DIV/0!</v>
      </c>
      <c r="I667" s="29">
        <f t="shared" ref="I667:T667" si="230">SUM(I651:I666)</f>
        <v>0</v>
      </c>
      <c r="J667" s="29">
        <f t="shared" si="230"/>
        <v>0</v>
      </c>
      <c r="K667" s="29">
        <f t="shared" si="230"/>
        <v>0</v>
      </c>
      <c r="L667" s="29">
        <f t="shared" si="230"/>
        <v>0</v>
      </c>
      <c r="M667" s="29">
        <f t="shared" si="230"/>
        <v>0</v>
      </c>
      <c r="N667" s="29">
        <f t="shared" si="230"/>
        <v>0</v>
      </c>
      <c r="O667" s="29">
        <f t="shared" si="230"/>
        <v>0</v>
      </c>
      <c r="P667" s="29">
        <f t="shared" si="230"/>
        <v>0</v>
      </c>
      <c r="Q667" s="29">
        <f t="shared" si="230"/>
        <v>0</v>
      </c>
      <c r="R667" s="29">
        <f t="shared" si="230"/>
        <v>0</v>
      </c>
      <c r="S667" s="29">
        <f t="shared" si="230"/>
        <v>0</v>
      </c>
      <c r="T667" s="29">
        <f t="shared" si="230"/>
        <v>0</v>
      </c>
      <c r="U667" s="54" t="e">
        <f t="shared" si="228"/>
        <v>#DIV/0!</v>
      </c>
      <c r="V667" s="29">
        <f>SUM(V651:V666)</f>
        <v>58</v>
      </c>
      <c r="W667" s="18" t="e">
        <f t="shared" si="222"/>
        <v>#DIV/0!</v>
      </c>
      <c r="X667" s="29">
        <f>SUM(X651:X666)</f>
        <v>58</v>
      </c>
      <c r="Y667" s="18" t="e">
        <f t="shared" si="223"/>
        <v>#DIV/0!</v>
      </c>
      <c r="Z667" s="29">
        <f t="shared" ref="Z667:AE667" si="231">SUM(Z651:Z666)</f>
        <v>0</v>
      </c>
      <c r="AA667" s="29">
        <f t="shared" si="231"/>
        <v>0</v>
      </c>
      <c r="AB667" s="29">
        <f t="shared" si="231"/>
        <v>0</v>
      </c>
      <c r="AC667" s="29">
        <f t="shared" si="231"/>
        <v>0</v>
      </c>
      <c r="AD667" s="29">
        <f t="shared" si="231"/>
        <v>0</v>
      </c>
      <c r="AE667" s="29">
        <f t="shared" si="231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/>
      <c r="D669" s="19"/>
      <c r="E669" s="19"/>
      <c r="F669" s="45" t="e">
        <f t="shared" ref="F669:F674" si="232">E669/C669</f>
        <v>#DIV/0!</v>
      </c>
      <c r="G669" s="31"/>
      <c r="H669" s="45" t="e">
        <f t="shared" ref="H669:H688" si="233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16"/>
        <v>#DIV/0!</v>
      </c>
      <c r="V669" s="19"/>
      <c r="W669" s="18" t="e">
        <f>V669/E669*100</f>
        <v>#DIV/0!</v>
      </c>
      <c r="X669" s="19"/>
      <c r="Y669" s="18" t="e">
        <f t="shared" ref="Y669:Y674" si="234">X669/E669*100</f>
        <v>#DIV/0!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/>
      <c r="D670" s="19"/>
      <c r="E670" s="19"/>
      <c r="F670" s="45" t="e">
        <f t="shared" si="232"/>
        <v>#DIV/0!</v>
      </c>
      <c r="G670" s="31"/>
      <c r="H670" s="45" t="e">
        <f t="shared" si="233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16"/>
        <v>#DIV/0!</v>
      </c>
      <c r="V670" s="19"/>
      <c r="W670" s="18" t="e">
        <f>V670/E670*100</f>
        <v>#DIV/0!</v>
      </c>
      <c r="X670" s="19"/>
      <c r="Y670" s="18" t="e">
        <f t="shared" si="234"/>
        <v>#DIV/0!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248.99</v>
      </c>
      <c r="D671" s="19"/>
      <c r="E671" s="19"/>
      <c r="F671" s="45">
        <f t="shared" si="232"/>
        <v>0</v>
      </c>
      <c r="G671" s="31"/>
      <c r="H671" s="45" t="e">
        <f t="shared" si="233"/>
        <v>#DIV/0!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16"/>
        <v>#DIV/0!</v>
      </c>
      <c r="V671" s="19">
        <v>3</v>
      </c>
      <c r="W671" s="18" t="e">
        <f>V671/E671*100</f>
        <v>#DIV/0!</v>
      </c>
      <c r="X671" s="19">
        <v>3</v>
      </c>
      <c r="Y671" s="18" t="e">
        <f t="shared" si="234"/>
        <v>#DIV/0!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/>
      <c r="D672" s="19"/>
      <c r="E672" s="19"/>
      <c r="F672" s="45" t="e">
        <f t="shared" si="232"/>
        <v>#DIV/0!</v>
      </c>
      <c r="G672" s="31"/>
      <c r="H672" s="45" t="e">
        <f t="shared" si="233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16"/>
        <v>#DIV/0!</v>
      </c>
      <c r="V672" s="19"/>
      <c r="W672" s="18" t="e">
        <f t="shared" ref="W672:W673" si="235">V672/E672*100</f>
        <v>#DIV/0!</v>
      </c>
      <c r="X672" s="19"/>
      <c r="Y672" s="18" t="e">
        <f t="shared" si="234"/>
        <v>#DIV/0!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/>
      <c r="D673" s="19"/>
      <c r="E673" s="19"/>
      <c r="F673" s="45" t="e">
        <f t="shared" si="232"/>
        <v>#DIV/0!</v>
      </c>
      <c r="G673" s="31"/>
      <c r="H673" s="45" t="e">
        <f t="shared" si="233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16"/>
        <v>#DIV/0!</v>
      </c>
      <c r="V673" s="19"/>
      <c r="W673" s="18" t="e">
        <f t="shared" si="235"/>
        <v>#DIV/0!</v>
      </c>
      <c r="X673" s="19">
        <v>0</v>
      </c>
      <c r="Y673" s="18" t="e">
        <f t="shared" si="234"/>
        <v>#DIV/0!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248.99</v>
      </c>
      <c r="D674" s="29">
        <f t="shared" ref="D674:E674" si="236">SUM(D669:D673)</f>
        <v>0</v>
      </c>
      <c r="E674" s="29">
        <f t="shared" si="236"/>
        <v>0</v>
      </c>
      <c r="F674" s="46">
        <f t="shared" si="232"/>
        <v>0</v>
      </c>
      <c r="G674" s="29">
        <f>SUM(G669:G673)</f>
        <v>0</v>
      </c>
      <c r="H674" s="46" t="e">
        <f t="shared" si="233"/>
        <v>#DIV/0!</v>
      </c>
      <c r="I674" s="29">
        <f t="shared" ref="I674:T674" si="237">SUM(I669:I673)</f>
        <v>0</v>
      </c>
      <c r="J674" s="29">
        <f t="shared" si="237"/>
        <v>0</v>
      </c>
      <c r="K674" s="29">
        <f t="shared" si="237"/>
        <v>0</v>
      </c>
      <c r="L674" s="29">
        <f t="shared" si="237"/>
        <v>0</v>
      </c>
      <c r="M674" s="29">
        <f t="shared" si="237"/>
        <v>0</v>
      </c>
      <c r="N674" s="29">
        <f t="shared" si="237"/>
        <v>0</v>
      </c>
      <c r="O674" s="29">
        <f t="shared" si="237"/>
        <v>0</v>
      </c>
      <c r="P674" s="29">
        <f t="shared" si="237"/>
        <v>0</v>
      </c>
      <c r="Q674" s="29">
        <f t="shared" si="237"/>
        <v>0</v>
      </c>
      <c r="R674" s="29">
        <f t="shared" si="237"/>
        <v>0</v>
      </c>
      <c r="S674" s="29">
        <f t="shared" si="237"/>
        <v>0</v>
      </c>
      <c r="T674" s="29">
        <f t="shared" si="237"/>
        <v>0</v>
      </c>
      <c r="U674" s="47" t="e">
        <f t="shared" si="216"/>
        <v>#DIV/0!</v>
      </c>
      <c r="V674" s="29">
        <f>SUM(V669:V673)</f>
        <v>3</v>
      </c>
      <c r="W674" s="88" t="e">
        <f>V674/E674*100</f>
        <v>#DIV/0!</v>
      </c>
      <c r="X674" s="29">
        <f>SUM(X669:X673)</f>
        <v>3</v>
      </c>
      <c r="Y674" s="88" t="e">
        <f t="shared" si="234"/>
        <v>#DIV/0!</v>
      </c>
      <c r="Z674" s="29">
        <f t="shared" ref="Z674:AE674" si="238">SUM(Z669:Z673)</f>
        <v>0</v>
      </c>
      <c r="AA674" s="29">
        <f t="shared" si="238"/>
        <v>0</v>
      </c>
      <c r="AB674" s="29">
        <f t="shared" si="238"/>
        <v>0</v>
      </c>
      <c r="AC674" s="29">
        <f t="shared" si="238"/>
        <v>0</v>
      </c>
      <c r="AD674" s="29">
        <f t="shared" si="238"/>
        <v>0</v>
      </c>
      <c r="AE674" s="29">
        <f t="shared" si="23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/>
      <c r="D676" s="19"/>
      <c r="E676" s="19"/>
      <c r="F676" s="45" t="e">
        <f t="shared" ref="F676:F688" si="239">E676/C676</f>
        <v>#DIV/0!</v>
      </c>
      <c r="G676" s="31"/>
      <c r="H676" s="45" t="e">
        <f t="shared" si="233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16"/>
        <v>#DIV/0!</v>
      </c>
      <c r="V676" s="19">
        <v>2</v>
      </c>
      <c r="W676" s="18" t="e">
        <f>V676/E676*100</f>
        <v>#DIV/0!</v>
      </c>
      <c r="X676" s="19">
        <v>2</v>
      </c>
      <c r="Y676" s="18" t="e">
        <f>X676/E676*100</f>
        <v>#DIV/0!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/>
      <c r="D677" s="19"/>
      <c r="E677" s="19"/>
      <c r="F677" s="45" t="e">
        <f t="shared" si="239"/>
        <v>#DIV/0!</v>
      </c>
      <c r="G677" s="31"/>
      <c r="H677" s="45" t="e">
        <f t="shared" si="233"/>
        <v>#DIV/0!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16"/>
        <v>#DIV/0!</v>
      </c>
      <c r="V677" s="19"/>
      <c r="W677" s="18" t="e">
        <f>V677/E677*100</f>
        <v>#DIV/0!</v>
      </c>
      <c r="X677" s="19"/>
      <c r="Y677" s="18" t="e">
        <f>X677/E677*100</f>
        <v>#DIV/0!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0</v>
      </c>
      <c r="D678" s="29">
        <f t="shared" ref="D678:E678" si="240">SUM(D676:D677)</f>
        <v>0</v>
      </c>
      <c r="E678" s="29">
        <f t="shared" si="240"/>
        <v>0</v>
      </c>
      <c r="F678" s="46" t="e">
        <f t="shared" si="239"/>
        <v>#DIV/0!</v>
      </c>
      <c r="G678" s="29">
        <f>SUM(G676:G677)</f>
        <v>0</v>
      </c>
      <c r="H678" s="88" t="e">
        <f>SUM(H676:H677)</f>
        <v>#DIV/0!</v>
      </c>
      <c r="I678" s="29">
        <f t="shared" ref="I678:T678" si="241">SUM(I676:I677)</f>
        <v>0</v>
      </c>
      <c r="J678" s="29">
        <f t="shared" si="241"/>
        <v>0</v>
      </c>
      <c r="K678" s="29">
        <f t="shared" si="241"/>
        <v>0</v>
      </c>
      <c r="L678" s="29">
        <f t="shared" si="241"/>
        <v>0</v>
      </c>
      <c r="M678" s="29">
        <f t="shared" si="241"/>
        <v>0</v>
      </c>
      <c r="N678" s="29">
        <f t="shared" si="241"/>
        <v>0</v>
      </c>
      <c r="O678" s="29">
        <f t="shared" si="241"/>
        <v>0</v>
      </c>
      <c r="P678" s="29">
        <f t="shared" si="241"/>
        <v>0</v>
      </c>
      <c r="Q678" s="29">
        <f t="shared" si="241"/>
        <v>0</v>
      </c>
      <c r="R678" s="29">
        <f t="shared" si="241"/>
        <v>0</v>
      </c>
      <c r="S678" s="29">
        <f t="shared" si="241"/>
        <v>0</v>
      </c>
      <c r="T678" s="29">
        <f t="shared" si="241"/>
        <v>0</v>
      </c>
      <c r="U678" s="29" t="e">
        <f>SUM(U676:U677)</f>
        <v>#DIV/0!</v>
      </c>
      <c r="V678" s="29">
        <f>SUM(V676:V677)</f>
        <v>2</v>
      </c>
      <c r="W678" s="88" t="e">
        <f>V678/E678*100</f>
        <v>#DIV/0!</v>
      </c>
      <c r="X678" s="29">
        <f>SUM(X676:X677)</f>
        <v>2</v>
      </c>
      <c r="Y678" s="88" t="e">
        <f>X678/E678*100</f>
        <v>#DIV/0!</v>
      </c>
      <c r="Z678" s="29">
        <f t="shared" ref="Z678:AE678" si="242">SUM(Z676:Z677)</f>
        <v>0</v>
      </c>
      <c r="AA678" s="29">
        <f t="shared" si="242"/>
        <v>0</v>
      </c>
      <c r="AB678" s="29">
        <f t="shared" si="242"/>
        <v>0</v>
      </c>
      <c r="AC678" s="29">
        <f t="shared" si="242"/>
        <v>0</v>
      </c>
      <c r="AD678" s="29">
        <f t="shared" si="242"/>
        <v>0</v>
      </c>
      <c r="AE678" s="29">
        <f t="shared" si="24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/>
      <c r="D680" s="19"/>
      <c r="E680" s="19"/>
      <c r="F680" s="45" t="e">
        <f t="shared" si="239"/>
        <v>#DIV/0!</v>
      </c>
      <c r="G680" s="31"/>
      <c r="H680" s="45" t="e">
        <f t="shared" si="233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43">O680/G680*100</f>
        <v>#DIV/0!</v>
      </c>
      <c r="V680" s="19"/>
      <c r="W680" s="18" t="e">
        <f>V680/E680*100</f>
        <v>#DIV/0!</v>
      </c>
      <c r="X680" s="19"/>
      <c r="Y680" s="18" t="e">
        <f>X680/E680*100</f>
        <v>#DIV/0!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/>
      <c r="D681" s="19"/>
      <c r="E681" s="19"/>
      <c r="F681" s="45" t="e">
        <f t="shared" si="239"/>
        <v>#DIV/0!</v>
      </c>
      <c r="G681" s="31"/>
      <c r="H681" s="45" t="e">
        <f t="shared" si="233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43"/>
        <v>#DIV/0!</v>
      </c>
      <c r="V681" s="19"/>
      <c r="W681" s="18" t="e">
        <f t="shared" ref="W681:W686" si="244">V681/E681*100</f>
        <v>#DIV/0!</v>
      </c>
      <c r="X681" s="19"/>
      <c r="Y681" s="18" t="e">
        <f t="shared" ref="Y681:Y688" si="245">X681/E681*100</f>
        <v>#DIV/0!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>
        <v>15.4</v>
      </c>
      <c r="D682" s="19"/>
      <c r="E682" s="19">
        <v>35</v>
      </c>
      <c r="F682" s="45">
        <f t="shared" si="239"/>
        <v>2.2727272727272725</v>
      </c>
      <c r="G682" s="31"/>
      <c r="H682" s="45" t="e">
        <f t="shared" si="233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43"/>
        <v>#DIV/0!</v>
      </c>
      <c r="V682" s="19">
        <v>7</v>
      </c>
      <c r="W682" s="18">
        <f t="shared" si="244"/>
        <v>20</v>
      </c>
      <c r="X682" s="19">
        <v>7</v>
      </c>
      <c r="Y682" s="18">
        <f t="shared" si="245"/>
        <v>20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/>
      <c r="D683" s="19"/>
      <c r="E683" s="19"/>
      <c r="F683" s="45" t="e">
        <f t="shared" si="239"/>
        <v>#DIV/0!</v>
      </c>
      <c r="G683" s="31"/>
      <c r="H683" s="45" t="e">
        <f t="shared" si="233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43"/>
        <v>#DIV/0!</v>
      </c>
      <c r="V683" s="19"/>
      <c r="W683" s="18" t="e">
        <f t="shared" si="244"/>
        <v>#DIV/0!</v>
      </c>
      <c r="X683" s="19"/>
      <c r="Y683" s="18" t="e">
        <f t="shared" si="245"/>
        <v>#DIV/0!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/>
      <c r="D684" s="19"/>
      <c r="E684" s="19"/>
      <c r="F684" s="45" t="e">
        <f t="shared" si="239"/>
        <v>#DIV/0!</v>
      </c>
      <c r="G684" s="31"/>
      <c r="H684" s="45" t="e">
        <f t="shared" si="233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43"/>
        <v>#DIV/0!</v>
      </c>
      <c r="V684" s="19"/>
      <c r="W684" s="18" t="e">
        <f t="shared" si="244"/>
        <v>#DIV/0!</v>
      </c>
      <c r="X684" s="19"/>
      <c r="Y684" s="18" t="e">
        <f t="shared" si="24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/>
      <c r="D685" s="19"/>
      <c r="E685" s="19"/>
      <c r="F685" s="45" t="e">
        <f t="shared" si="239"/>
        <v>#DIV/0!</v>
      </c>
      <c r="G685" s="31"/>
      <c r="H685" s="45" t="e">
        <f t="shared" si="233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43"/>
        <v>#DIV/0!</v>
      </c>
      <c r="V685" s="19"/>
      <c r="W685" s="18" t="e">
        <f t="shared" si="244"/>
        <v>#DIV/0!</v>
      </c>
      <c r="X685" s="19"/>
      <c r="Y685" s="18" t="e">
        <f t="shared" si="24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/>
      <c r="D686" s="19"/>
      <c r="E686" s="19"/>
      <c r="F686" s="45" t="e">
        <f t="shared" si="239"/>
        <v>#DIV/0!</v>
      </c>
      <c r="G686" s="31"/>
      <c r="H686" s="45" t="e">
        <f t="shared" si="233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43"/>
        <v>#DIV/0!</v>
      </c>
      <c r="V686" s="19"/>
      <c r="W686" s="18" t="e">
        <f t="shared" si="244"/>
        <v>#DIV/0!</v>
      </c>
      <c r="X686" s="19"/>
      <c r="Y686" s="18" t="e">
        <f t="shared" si="24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15.4</v>
      </c>
      <c r="D687" s="29">
        <f t="shared" ref="D687:E687" si="246">SUM(D680:D686)</f>
        <v>0</v>
      </c>
      <c r="E687" s="29">
        <f t="shared" si="246"/>
        <v>35</v>
      </c>
      <c r="F687" s="46">
        <f t="shared" si="239"/>
        <v>2.2727272727272725</v>
      </c>
      <c r="G687" s="29">
        <f>SUM(G680:G686)</f>
        <v>0</v>
      </c>
      <c r="H687" s="46" t="e">
        <f t="shared" si="233"/>
        <v>#DIV/0!</v>
      </c>
      <c r="I687" s="29">
        <f t="shared" ref="I687:T687" si="247">SUM(I680:I686)</f>
        <v>0</v>
      </c>
      <c r="J687" s="29">
        <f t="shared" si="247"/>
        <v>0</v>
      </c>
      <c r="K687" s="29">
        <f t="shared" si="247"/>
        <v>0</v>
      </c>
      <c r="L687" s="29">
        <f t="shared" si="247"/>
        <v>0</v>
      </c>
      <c r="M687" s="29">
        <f t="shared" si="247"/>
        <v>0</v>
      </c>
      <c r="N687" s="29">
        <f t="shared" si="247"/>
        <v>0</v>
      </c>
      <c r="O687" s="29">
        <f t="shared" si="247"/>
        <v>0</v>
      </c>
      <c r="P687" s="29">
        <f t="shared" si="247"/>
        <v>0</v>
      </c>
      <c r="Q687" s="29">
        <f t="shared" si="247"/>
        <v>0</v>
      </c>
      <c r="R687" s="29">
        <f t="shared" si="247"/>
        <v>0</v>
      </c>
      <c r="S687" s="29">
        <f t="shared" si="247"/>
        <v>0</v>
      </c>
      <c r="T687" s="29">
        <f t="shared" si="247"/>
        <v>0</v>
      </c>
      <c r="U687" s="47" t="e">
        <f t="shared" si="243"/>
        <v>#DIV/0!</v>
      </c>
      <c r="V687" s="29">
        <f>SUM(V680:V686)</f>
        <v>7</v>
      </c>
      <c r="W687" s="88">
        <f>V687/E687*100</f>
        <v>20</v>
      </c>
      <c r="X687" s="29">
        <f>SUM(X680:X686)</f>
        <v>7</v>
      </c>
      <c r="Y687" s="88">
        <f t="shared" si="245"/>
        <v>20</v>
      </c>
      <c r="Z687" s="29">
        <f t="shared" ref="Z687:AE687" si="248">SUM(Z680:Z686)</f>
        <v>0</v>
      </c>
      <c r="AA687" s="29">
        <f t="shared" si="248"/>
        <v>0</v>
      </c>
      <c r="AB687" s="29">
        <f t="shared" si="248"/>
        <v>0</v>
      </c>
      <c r="AC687" s="29">
        <f t="shared" si="248"/>
        <v>0</v>
      </c>
      <c r="AD687" s="29">
        <f t="shared" si="248"/>
        <v>0</v>
      </c>
      <c r="AE687" s="29">
        <f t="shared" si="248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219627.52899626154</v>
      </c>
      <c r="D688" s="102">
        <f t="shared" ref="D688" si="249">D35+D95+D104+D116+D138+D159+D166+D181+D193+D210+D241+D292+D314+D330+D337+D361+D371+D381+D423+D432+D444+D482+D505+D511+D531+D552+D565+D585+D593+D620+D649+D667+D674+D678+D687</f>
        <v>0</v>
      </c>
      <c r="E688" s="102">
        <v>19885</v>
      </c>
      <c r="F688" s="66">
        <f t="shared" si="239"/>
        <v>9.0539651795374335E-2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 t="e">
        <f t="shared" si="233"/>
        <v>#DIV/0!</v>
      </c>
      <c r="I688" s="102">
        <f t="shared" ref="I688:T688" si="250">I35+I95+I104+I116+I138+I159+I166+I181+I193+I210+I241+I292+I314+I330+I337+I361+I371+I381+I423+I432+I444+I482+I505+I511+I531+I552+I565+I585+I593+I620+I649+I667+I674+I678+I687</f>
        <v>0</v>
      </c>
      <c r="J688" s="102">
        <f t="shared" si="250"/>
        <v>0</v>
      </c>
      <c r="K688" s="102">
        <f t="shared" si="250"/>
        <v>0</v>
      </c>
      <c r="L688" s="102">
        <f t="shared" si="250"/>
        <v>0</v>
      </c>
      <c r="M688" s="102">
        <f t="shared" si="250"/>
        <v>0</v>
      </c>
      <c r="N688" s="102">
        <f t="shared" si="250"/>
        <v>0</v>
      </c>
      <c r="O688" s="102">
        <f t="shared" si="250"/>
        <v>0</v>
      </c>
      <c r="P688" s="102">
        <f t="shared" si="250"/>
        <v>0</v>
      </c>
      <c r="Q688" s="102">
        <f t="shared" si="250"/>
        <v>0</v>
      </c>
      <c r="R688" s="102">
        <f t="shared" si="250"/>
        <v>0</v>
      </c>
      <c r="S688" s="102">
        <f t="shared" si="250"/>
        <v>0</v>
      </c>
      <c r="T688" s="102">
        <f t="shared" si="250"/>
        <v>0</v>
      </c>
      <c r="U688" s="65" t="e">
        <f t="shared" si="243"/>
        <v>#DIV/0!</v>
      </c>
      <c r="V688" s="102">
        <f>V35+V95+V104+V116+V138+V159+V166+V181+V193+V210+V241+V292+V314+V330+V337+V361+V371+V381+V423+V432+V444+V482+V505+V511+V531+V552+V565+V585+V593+V620+V649+V667+V674+V678+V687</f>
        <v>2481</v>
      </c>
      <c r="W688" s="102">
        <f>V688/E688*100</f>
        <v>12.476741262257983</v>
      </c>
      <c r="X688" s="102">
        <f>X35+X95+X104+X116+X138+X159+X166+X181+X193+X210+X241+X292+X314+X330+X337+X361+X371+X381+X423+X432+X444+X482+X505+X511+X531+X552+X565+X585+X593+X620+X649+X667+X674+X678+X687</f>
        <v>2481</v>
      </c>
      <c r="Y688" s="102">
        <f t="shared" si="245"/>
        <v>12.476741262257983</v>
      </c>
      <c r="Z688" s="102">
        <f t="shared" ref="Z688:AE688" si="251">Z35+Z95+Z104+Z116+Z138+Z159+Z166+Z181+Z193+Z210+Z241+Z292+Z314+Z330+Z337+Z361+Z371+Z381+Z423+Z432+Z444+Z482+Z505+Z511+Z531+Z552+Z565+Z585+Z593+Z620+Z649+Z667+Z674+Z678+Z687</f>
        <v>0</v>
      </c>
      <c r="AA688" s="102">
        <f t="shared" si="251"/>
        <v>0</v>
      </c>
      <c r="AB688" s="102">
        <f t="shared" si="251"/>
        <v>0</v>
      </c>
      <c r="AC688" s="102">
        <f t="shared" si="251"/>
        <v>0</v>
      </c>
      <c r="AD688" s="102">
        <f t="shared" si="251"/>
        <v>0</v>
      </c>
      <c r="AE688" s="102">
        <f t="shared" si="251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  <row r="695" spans="1:31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9"/>
  <sheetViews>
    <sheetView zoomScale="80" zoomScaleNormal="80" workbookViewId="0">
      <selection activeCell="D7" sqref="D7:D10"/>
    </sheetView>
  </sheetViews>
  <sheetFormatPr defaultRowHeight="15" x14ac:dyDescent="0.25"/>
  <cols>
    <col min="1" max="1" width="4.140625" style="84" customWidth="1"/>
    <col min="2" max="2" width="44.5703125" style="84" customWidth="1"/>
    <col min="3" max="3" width="19.140625" style="84" customWidth="1"/>
    <col min="4" max="4" width="10.140625" style="84" customWidth="1"/>
    <col min="5" max="5" width="9.85546875" style="84" customWidth="1"/>
    <col min="6" max="6" width="8.42578125" style="84" customWidth="1"/>
    <col min="7" max="7" width="8" style="84" customWidth="1"/>
    <col min="8" max="8" width="6.42578125" style="84" customWidth="1"/>
    <col min="9" max="9" width="7.85546875" style="84" customWidth="1"/>
    <col min="10" max="10" width="13" style="84" customWidth="1"/>
    <col min="11" max="11" width="9.85546875" style="84" customWidth="1"/>
    <col min="12" max="12" width="10.5703125" style="84" customWidth="1"/>
    <col min="13" max="13" width="9" style="84" customWidth="1"/>
    <col min="14" max="14" width="13.28515625" style="84" customWidth="1"/>
    <col min="15" max="15" width="10.5703125" style="84" customWidth="1"/>
    <col min="16" max="16" width="15.140625" style="84" customWidth="1"/>
    <col min="17" max="17" width="7.85546875" style="84" customWidth="1"/>
    <col min="18" max="18" width="10.7109375" style="84" customWidth="1"/>
    <col min="19" max="19" width="9.140625" style="84" customWidth="1"/>
    <col min="20" max="20" width="15.5703125" style="84" customWidth="1"/>
    <col min="21" max="21" width="12" style="84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605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17.25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66.7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187.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103" t="s">
        <v>100</v>
      </c>
      <c r="C13" s="19"/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ht="25.5" x14ac:dyDescent="0.25">
      <c r="A14" s="79"/>
      <c r="B14" s="103" t="s">
        <v>606</v>
      </c>
      <c r="C14" s="19"/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ht="25.5" x14ac:dyDescent="0.25">
      <c r="A15" s="79"/>
      <c r="B15" s="104" t="s">
        <v>607</v>
      </c>
      <c r="C15" s="19"/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ht="25.5" x14ac:dyDescent="0.25">
      <c r="A16" s="79"/>
      <c r="B16" s="104" t="s">
        <v>608</v>
      </c>
      <c r="C16" s="79"/>
      <c r="D16" s="79"/>
      <c r="E16" s="79"/>
      <c r="F16" s="45" t="e">
        <f t="shared" si="1"/>
        <v>#DIV/0!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104" t="s">
        <v>101</v>
      </c>
      <c r="C17" s="19"/>
      <c r="D17" s="19"/>
      <c r="E17" s="19"/>
      <c r="F17" s="45" t="e">
        <f t="shared" si="1"/>
        <v>#DIV/0!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>
        <v>300</v>
      </c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104" t="s">
        <v>609</v>
      </c>
      <c r="C18" s="19"/>
      <c r="D18" s="19"/>
      <c r="E18" s="19"/>
      <c r="F18" s="45" t="e">
        <f t="shared" si="1"/>
        <v>#DIV/0!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104" t="s">
        <v>610</v>
      </c>
      <c r="C19" s="19"/>
      <c r="D19" s="19"/>
      <c r="E19" s="19"/>
      <c r="F19" s="45" t="e">
        <f t="shared" si="1"/>
        <v>#DIV/0!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>
        <v>2</v>
      </c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ht="25.5" x14ac:dyDescent="0.25">
      <c r="A20" s="19"/>
      <c r="B20" s="104" t="s">
        <v>611</v>
      </c>
      <c r="C20" s="19"/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104" t="s">
        <v>102</v>
      </c>
      <c r="C21" s="19"/>
      <c r="D21" s="19"/>
      <c r="E21" s="19"/>
      <c r="F21" s="45" t="e">
        <f t="shared" si="1"/>
        <v>#DIV/0!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>
        <v>27</v>
      </c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ht="25.5" x14ac:dyDescent="0.25">
      <c r="A22" s="19"/>
      <c r="B22" s="104" t="s">
        <v>612</v>
      </c>
      <c r="C22" s="19"/>
      <c r="D22" s="19"/>
      <c r="E22" s="19"/>
      <c r="F22" s="45" t="e">
        <f t="shared" si="1"/>
        <v>#DIV/0!</v>
      </c>
      <c r="G22" s="19"/>
      <c r="H22" s="45" t="e">
        <f t="shared" si="2"/>
        <v>#DIV/0!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/>
      <c r="W22" s="45" t="e">
        <f t="shared" si="4"/>
        <v>#DIV/0!</v>
      </c>
      <c r="X22" s="19">
        <v>70</v>
      </c>
      <c r="Y22" s="45" t="e">
        <f t="shared" si="0"/>
        <v>#DIV/0!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104" t="s">
        <v>613</v>
      </c>
      <c r="C23" s="19"/>
      <c r="D23" s="19"/>
      <c r="E23" s="19"/>
      <c r="F23" s="45" t="e">
        <f t="shared" si="1"/>
        <v>#DIV/0!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104" t="s">
        <v>614</v>
      </c>
      <c r="C24" s="19"/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104" t="s">
        <v>615</v>
      </c>
      <c r="C25" s="19"/>
      <c r="D25" s="19"/>
      <c r="E25" s="19"/>
      <c r="F25" s="45" t="e">
        <f t="shared" si="1"/>
        <v>#DIV/0!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104" t="s">
        <v>616</v>
      </c>
      <c r="C26" s="19"/>
      <c r="D26" s="19"/>
      <c r="E26" s="19"/>
      <c r="F26" s="45" t="e">
        <f t="shared" si="1"/>
        <v>#DIV/0!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>
        <v>100</v>
      </c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105" t="s">
        <v>617</v>
      </c>
      <c r="C27" s="19"/>
      <c r="D27" s="19"/>
      <c r="E27" s="19"/>
      <c r="F27" s="45" t="e">
        <f t="shared" si="1"/>
        <v>#DIV/0!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105" t="s">
        <v>618</v>
      </c>
      <c r="C28" s="19"/>
      <c r="D28" s="19"/>
      <c r="E28" s="19"/>
      <c r="F28" s="45" t="e">
        <f t="shared" si="1"/>
        <v>#DIV/0!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105" t="s">
        <v>619</v>
      </c>
      <c r="C29" s="19"/>
      <c r="D29" s="19"/>
      <c r="E29" s="19"/>
      <c r="F29" s="45" t="e">
        <f t="shared" si="1"/>
        <v>#DIV/0!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105" t="s">
        <v>620</v>
      </c>
      <c r="C30" s="19"/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105" t="s">
        <v>621</v>
      </c>
      <c r="C31" s="19"/>
      <c r="D31" s="19"/>
      <c r="E31" s="19"/>
      <c r="F31" s="45" t="e">
        <f t="shared" si="1"/>
        <v>#DIV/0!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>
        <v>6</v>
      </c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ht="25.5" x14ac:dyDescent="0.25">
      <c r="A32" s="21"/>
      <c r="B32" s="105" t="s">
        <v>622</v>
      </c>
      <c r="C32" s="19"/>
      <c r="D32" s="19"/>
      <c r="E32" s="19"/>
      <c r="F32" s="45" t="e">
        <f t="shared" si="1"/>
        <v>#DIV/0!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ht="25.5" x14ac:dyDescent="0.25">
      <c r="A33" s="21"/>
      <c r="B33" s="105" t="s">
        <v>623</v>
      </c>
      <c r="C33" s="19"/>
      <c r="D33" s="19"/>
      <c r="E33" s="19"/>
      <c r="F33" s="45" t="e">
        <f t="shared" si="1"/>
        <v>#DIV/0!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ht="25.5" x14ac:dyDescent="0.25">
      <c r="A34" s="19"/>
      <c r="B34" s="105" t="s">
        <v>624</v>
      </c>
      <c r="C34" s="31"/>
      <c r="D34" s="31"/>
      <c r="E34" s="31"/>
      <c r="F34" s="45" t="e">
        <f t="shared" si="1"/>
        <v>#DIV/0!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0</v>
      </c>
      <c r="D35" s="29">
        <f>SUM(D13:D34)</f>
        <v>0</v>
      </c>
      <c r="E35" s="29">
        <f>SUM(E13:E34)</f>
        <v>0</v>
      </c>
      <c r="F35" s="46" t="e">
        <f t="shared" si="1"/>
        <v>#DIV/0!</v>
      </c>
      <c r="G35" s="29">
        <f>SUM(G13:G34)</f>
        <v>0</v>
      </c>
      <c r="H35" s="46" t="e">
        <f t="shared" si="2"/>
        <v>#DIV/0!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0</v>
      </c>
      <c r="W35" s="88" t="e">
        <f>V35/E35*100</f>
        <v>#DIV/0!</v>
      </c>
      <c r="X35" s="29">
        <f>SUM(X13:X34)</f>
        <v>505</v>
      </c>
      <c r="Y35" s="46" t="e">
        <f t="shared" si="0"/>
        <v>#DIV/0!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ht="22.5" customHeight="1" x14ac:dyDescent="0.25">
      <c r="A37" s="21"/>
      <c r="B37" s="86" t="s">
        <v>319</v>
      </c>
      <c r="C37" s="19">
        <v>312.5</v>
      </c>
      <c r="D37" s="19">
        <v>111</v>
      </c>
      <c r="E37" s="19">
        <v>175</v>
      </c>
      <c r="F37" s="45">
        <f t="shared" ref="F37:F94" si="7">E37/C37</f>
        <v>0.56000000000000005</v>
      </c>
      <c r="G37" s="19"/>
      <c r="H37" s="45">
        <f t="shared" si="2"/>
        <v>0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>
        <v>26</v>
      </c>
      <c r="W37" s="18">
        <f t="shared" ref="W37:W94" si="8">V37/E37*100</f>
        <v>14.857142857142858</v>
      </c>
      <c r="X37" s="19">
        <v>26</v>
      </c>
      <c r="Y37" s="18">
        <f t="shared" ref="Y37:Y94" si="9">X37/E37*100</f>
        <v>14.857142857142858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198.70000000000002</v>
      </c>
      <c r="D38" s="19">
        <v>102</v>
      </c>
      <c r="E38" s="19">
        <v>186</v>
      </c>
      <c r="F38" s="45">
        <f t="shared" si="7"/>
        <v>0.93608454957221932</v>
      </c>
      <c r="G38" s="19"/>
      <c r="H38" s="45">
        <f t="shared" si="2"/>
        <v>0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>
        <v>27</v>
      </c>
      <c r="W38" s="18">
        <f t="shared" si="8"/>
        <v>14.516129032258066</v>
      </c>
      <c r="X38" s="19">
        <v>27</v>
      </c>
      <c r="Y38" s="18">
        <f t="shared" si="9"/>
        <v>14.516129032258066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109.19999999999999</v>
      </c>
      <c r="D39" s="19">
        <v>48</v>
      </c>
      <c r="E39" s="19">
        <v>72</v>
      </c>
      <c r="F39" s="45">
        <f t="shared" si="7"/>
        <v>0.65934065934065944</v>
      </c>
      <c r="G39" s="19"/>
      <c r="H39" s="45">
        <f t="shared" si="2"/>
        <v>0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>
        <v>10</v>
      </c>
      <c r="W39" s="18">
        <f t="shared" si="8"/>
        <v>13.888888888888889</v>
      </c>
      <c r="X39" s="19">
        <v>5</v>
      </c>
      <c r="Y39" s="18">
        <f t="shared" si="9"/>
        <v>6.9444444444444446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166.7</v>
      </c>
      <c r="D40" s="19">
        <v>96</v>
      </c>
      <c r="E40" s="19">
        <v>145</v>
      </c>
      <c r="F40" s="45">
        <f t="shared" si="7"/>
        <v>0.86982603479304144</v>
      </c>
      <c r="G40" s="19"/>
      <c r="H40" s="45">
        <f t="shared" si="2"/>
        <v>0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>
        <v>21</v>
      </c>
      <c r="W40" s="18">
        <f t="shared" si="8"/>
        <v>14.482758620689657</v>
      </c>
      <c r="X40" s="19">
        <v>10</v>
      </c>
      <c r="Y40" s="18">
        <f t="shared" si="9"/>
        <v>6.8965517241379306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74.899999999999991</v>
      </c>
      <c r="D41" s="19">
        <v>96</v>
      </c>
      <c r="E41" s="19">
        <v>114</v>
      </c>
      <c r="F41" s="45">
        <f t="shared" si="7"/>
        <v>1.5220293724966625</v>
      </c>
      <c r="G41" s="19"/>
      <c r="H41" s="45">
        <f t="shared" si="2"/>
        <v>0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>
        <v>17</v>
      </c>
      <c r="W41" s="18">
        <f t="shared" si="8"/>
        <v>14.912280701754385</v>
      </c>
      <c r="X41" s="19">
        <v>17</v>
      </c>
      <c r="Y41" s="18">
        <f t="shared" si="9"/>
        <v>14.912280701754385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230.6</v>
      </c>
      <c r="D42" s="19">
        <v>54</v>
      </c>
      <c r="E42" s="19">
        <v>145</v>
      </c>
      <c r="F42" s="45">
        <f t="shared" si="7"/>
        <v>0.62879444926279271</v>
      </c>
      <c r="G42" s="19"/>
      <c r="H42" s="45">
        <f t="shared" si="2"/>
        <v>0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>
        <v>21</v>
      </c>
      <c r="W42" s="18">
        <f t="shared" si="8"/>
        <v>14.482758620689657</v>
      </c>
      <c r="X42" s="19">
        <v>21</v>
      </c>
      <c r="Y42" s="18">
        <f t="shared" si="9"/>
        <v>14.482758620689657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305.2</v>
      </c>
      <c r="D43" s="19">
        <v>143</v>
      </c>
      <c r="E43" s="19">
        <v>183</v>
      </c>
      <c r="F43" s="45">
        <f t="shared" si="7"/>
        <v>0.59960681520314552</v>
      </c>
      <c r="G43" s="19"/>
      <c r="H43" s="45">
        <f t="shared" si="2"/>
        <v>0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>
        <v>27</v>
      </c>
      <c r="W43" s="18">
        <f t="shared" si="8"/>
        <v>14.754098360655737</v>
      </c>
      <c r="X43" s="19">
        <v>27</v>
      </c>
      <c r="Y43" s="18">
        <f t="shared" si="9"/>
        <v>14.754098360655737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159.9</v>
      </c>
      <c r="D44" s="19">
        <v>145</v>
      </c>
      <c r="E44" s="19">
        <v>58</v>
      </c>
      <c r="F44" s="45">
        <f t="shared" si="7"/>
        <v>0.36272670419011882</v>
      </c>
      <c r="G44" s="19"/>
      <c r="H44" s="45">
        <f t="shared" si="2"/>
        <v>0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>
        <v>8</v>
      </c>
      <c r="W44" s="18">
        <f t="shared" si="8"/>
        <v>13.793103448275861</v>
      </c>
      <c r="X44" s="19">
        <v>4</v>
      </c>
      <c r="Y44" s="18">
        <f t="shared" si="9"/>
        <v>6.8965517241379306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68.06</v>
      </c>
      <c r="D45" s="19">
        <v>16</v>
      </c>
      <c r="E45" s="19">
        <v>44</v>
      </c>
      <c r="F45" s="45">
        <f t="shared" si="7"/>
        <v>0.64648839259476931</v>
      </c>
      <c r="G45" s="19"/>
      <c r="H45" s="45">
        <f t="shared" si="2"/>
        <v>0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>
        <v>6</v>
      </c>
      <c r="W45" s="18">
        <f t="shared" si="8"/>
        <v>13.636363636363635</v>
      </c>
      <c r="X45" s="19">
        <v>6</v>
      </c>
      <c r="Y45" s="18">
        <f t="shared" si="9"/>
        <v>13.636363636363635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659.41</v>
      </c>
      <c r="D46" s="19">
        <v>149</v>
      </c>
      <c r="E46" s="19">
        <v>370</v>
      </c>
      <c r="F46" s="45">
        <f t="shared" si="7"/>
        <v>0.56110765684475516</v>
      </c>
      <c r="G46" s="19"/>
      <c r="H46" s="45">
        <f t="shared" si="2"/>
        <v>0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>
        <v>55</v>
      </c>
      <c r="W46" s="18">
        <f t="shared" si="8"/>
        <v>14.864864864864865</v>
      </c>
      <c r="X46" s="19">
        <v>55</v>
      </c>
      <c r="Y46" s="18">
        <f t="shared" si="9"/>
        <v>14.864864864864865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49.5</v>
      </c>
      <c r="D47" s="19">
        <v>98</v>
      </c>
      <c r="E47" s="19">
        <v>20</v>
      </c>
      <c r="F47" s="45">
        <f t="shared" si="7"/>
        <v>0.40404040404040403</v>
      </c>
      <c r="G47" s="19"/>
      <c r="H47" s="45">
        <f t="shared" si="2"/>
        <v>0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>
        <v>3</v>
      </c>
      <c r="W47" s="18">
        <f t="shared" si="8"/>
        <v>15</v>
      </c>
      <c r="X47" s="19">
        <v>3</v>
      </c>
      <c r="Y47" s="18">
        <f t="shared" si="9"/>
        <v>15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>
        <v>203</v>
      </c>
      <c r="E48" s="19">
        <v>129</v>
      </c>
      <c r="F48" s="45">
        <f t="shared" si="7"/>
        <v>0.41500450392484883</v>
      </c>
      <c r="G48" s="19"/>
      <c r="H48" s="45">
        <f t="shared" si="2"/>
        <v>0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>
        <v>19</v>
      </c>
      <c r="W48" s="18">
        <f t="shared" si="8"/>
        <v>14.728682170542637</v>
      </c>
      <c r="X48" s="19">
        <v>19</v>
      </c>
      <c r="Y48" s="18">
        <f t="shared" si="9"/>
        <v>14.728682170542637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>
        <v>35</v>
      </c>
      <c r="E49" s="19">
        <v>84</v>
      </c>
      <c r="F49" s="45">
        <f t="shared" si="7"/>
        <v>0.3525264394829612</v>
      </c>
      <c r="G49" s="19"/>
      <c r="H49" s="45">
        <f t="shared" si="2"/>
        <v>0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>
        <v>12</v>
      </c>
      <c r="W49" s="18">
        <f t="shared" si="8"/>
        <v>14.285714285714285</v>
      </c>
      <c r="X49" s="19">
        <v>11</v>
      </c>
      <c r="Y49" s="18">
        <f t="shared" si="9"/>
        <v>13.095238095238097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215.4</v>
      </c>
      <c r="D50" s="19">
        <v>161</v>
      </c>
      <c r="E50" s="19">
        <v>257</v>
      </c>
      <c r="F50" s="45">
        <f t="shared" si="7"/>
        <v>1.1931290622098421</v>
      </c>
      <c r="G50" s="19"/>
      <c r="H50" s="45">
        <f t="shared" si="2"/>
        <v>0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>
        <v>38</v>
      </c>
      <c r="W50" s="18">
        <f t="shared" si="8"/>
        <v>14.785992217898833</v>
      </c>
      <c r="X50" s="19">
        <v>38</v>
      </c>
      <c r="Y50" s="18">
        <f t="shared" si="9"/>
        <v>14.785992217898833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>
        <v>290</v>
      </c>
      <c r="E51" s="19">
        <v>267</v>
      </c>
      <c r="F51" s="45">
        <f t="shared" si="7"/>
        <v>0.63890882986360376</v>
      </c>
      <c r="G51" s="19"/>
      <c r="H51" s="45">
        <f t="shared" si="2"/>
        <v>0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>
        <v>40</v>
      </c>
      <c r="W51" s="18">
        <f t="shared" si="8"/>
        <v>14.981273408239701</v>
      </c>
      <c r="X51" s="19">
        <v>20</v>
      </c>
      <c r="Y51" s="18">
        <f t="shared" si="9"/>
        <v>7.4906367041198507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>
        <v>266</v>
      </c>
      <c r="E52" s="19">
        <v>344</v>
      </c>
      <c r="F52" s="45">
        <f t="shared" si="7"/>
        <v>0.61615618842915987</v>
      </c>
      <c r="G52" s="19"/>
      <c r="H52" s="45">
        <f t="shared" si="2"/>
        <v>0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>
        <v>51</v>
      </c>
      <c r="W52" s="18">
        <f t="shared" si="8"/>
        <v>14.825581395348838</v>
      </c>
      <c r="X52" s="19">
        <v>20</v>
      </c>
      <c r="Y52" s="18">
        <f t="shared" si="9"/>
        <v>5.8139534883720927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25.2</v>
      </c>
      <c r="D53" s="19">
        <v>19</v>
      </c>
      <c r="E53" s="19">
        <v>26</v>
      </c>
      <c r="F53" s="45">
        <f t="shared" si="7"/>
        <v>1.0317460317460319</v>
      </c>
      <c r="G53" s="19"/>
      <c r="H53" s="45">
        <f t="shared" si="2"/>
        <v>0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>
        <v>3</v>
      </c>
      <c r="W53" s="18">
        <f t="shared" si="8"/>
        <v>11.538461538461538</v>
      </c>
      <c r="X53" s="19">
        <v>3</v>
      </c>
      <c r="Y53" s="18">
        <f t="shared" si="9"/>
        <v>11.538461538461538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564.9</v>
      </c>
      <c r="D54" s="19">
        <v>518</v>
      </c>
      <c r="E54" s="19">
        <v>489</v>
      </c>
      <c r="F54" s="45">
        <f t="shared" si="7"/>
        <v>0.86563993627190661</v>
      </c>
      <c r="G54" s="19"/>
      <c r="H54" s="45">
        <f t="shared" si="2"/>
        <v>0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>
        <v>73</v>
      </c>
      <c r="W54" s="18">
        <f t="shared" si="8"/>
        <v>14.928425357873209</v>
      </c>
      <c r="X54" s="19">
        <v>73</v>
      </c>
      <c r="Y54" s="18">
        <f t="shared" si="9"/>
        <v>14.928425357873209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>
        <v>971</v>
      </c>
      <c r="E55" s="19">
        <v>1149</v>
      </c>
      <c r="F55" s="45">
        <f t="shared" si="7"/>
        <v>2.483250486276205</v>
      </c>
      <c r="G55" s="19"/>
      <c r="H55" s="45">
        <f t="shared" si="2"/>
        <v>0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>
        <v>172</v>
      </c>
      <c r="W55" s="18">
        <f t="shared" si="8"/>
        <v>14.969538729329852</v>
      </c>
      <c r="X55" s="19">
        <v>55</v>
      </c>
      <c r="Y55" s="18">
        <f t="shared" si="9"/>
        <v>4.7867711053089641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1073.5999999999999</v>
      </c>
      <c r="D56" s="19"/>
      <c r="E56" s="19">
        <v>1734</v>
      </c>
      <c r="F56" s="45">
        <f t="shared" si="7"/>
        <v>1.6151266766020866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>
        <v>260</v>
      </c>
      <c r="W56" s="18">
        <f t="shared" si="8"/>
        <v>14.994232987312571</v>
      </c>
      <c r="X56" s="19">
        <v>82</v>
      </c>
      <c r="Y56" s="18">
        <f t="shared" si="9"/>
        <v>4.728950403690888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55.91</v>
      </c>
      <c r="D57" s="19"/>
      <c r="E57" s="19">
        <v>132</v>
      </c>
      <c r="F57" s="45">
        <f t="shared" si="7"/>
        <v>2.3609372205329997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>
        <v>19</v>
      </c>
      <c r="W57" s="18">
        <f t="shared" si="8"/>
        <v>14.393939393939394</v>
      </c>
      <c r="X57" s="19">
        <v>6</v>
      </c>
      <c r="Y57" s="18">
        <f t="shared" si="9"/>
        <v>4.5454545454545459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>
        <v>68</v>
      </c>
      <c r="F58" s="45">
        <f t="shared" si="7"/>
        <v>2.4113475177304964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>
        <v>10</v>
      </c>
      <c r="W58" s="18">
        <f t="shared" si="8"/>
        <v>14.705882352941178</v>
      </c>
      <c r="X58" s="19">
        <v>3</v>
      </c>
      <c r="Y58" s="18">
        <f t="shared" si="9"/>
        <v>4.4117647058823533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>
        <v>368</v>
      </c>
      <c r="F59" s="45">
        <f t="shared" si="7"/>
        <v>0.47155304971809331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>
        <v>55</v>
      </c>
      <c r="W59" s="18">
        <f t="shared" si="8"/>
        <v>14.945652173913043</v>
      </c>
      <c r="X59" s="19">
        <v>17</v>
      </c>
      <c r="Y59" s="18">
        <f t="shared" si="9"/>
        <v>4.6195652173913038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334.6</v>
      </c>
      <c r="D60" s="19"/>
      <c r="E60" s="19">
        <v>799</v>
      </c>
      <c r="F60" s="45">
        <f t="shared" si="7"/>
        <v>2.3879258816497311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>
        <v>119</v>
      </c>
      <c r="W60" s="18">
        <f t="shared" si="8"/>
        <v>14.893617021276595</v>
      </c>
      <c r="X60" s="19">
        <v>37</v>
      </c>
      <c r="Y60" s="18">
        <f t="shared" si="9"/>
        <v>4.6307884856070087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122.6</v>
      </c>
      <c r="D61" s="19">
        <v>92</v>
      </c>
      <c r="E61" s="19">
        <v>119</v>
      </c>
      <c r="F61" s="45">
        <f t="shared" si="7"/>
        <v>0.9706362153344209</v>
      </c>
      <c r="G61" s="19"/>
      <c r="H61" s="45">
        <f t="shared" si="2"/>
        <v>0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>
        <v>17</v>
      </c>
      <c r="W61" s="18">
        <f t="shared" si="8"/>
        <v>14.285714285714285</v>
      </c>
      <c r="X61" s="19">
        <v>17</v>
      </c>
      <c r="Y61" s="18">
        <f t="shared" si="9"/>
        <v>14.285714285714285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180</v>
      </c>
      <c r="D62" s="19">
        <v>165</v>
      </c>
      <c r="E62" s="19">
        <v>201</v>
      </c>
      <c r="F62" s="45">
        <f t="shared" si="7"/>
        <v>1.1166666666666667</v>
      </c>
      <c r="G62" s="19"/>
      <c r="H62" s="45">
        <f t="shared" si="2"/>
        <v>0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>
        <v>30</v>
      </c>
      <c r="W62" s="18">
        <f t="shared" si="8"/>
        <v>14.925373134328357</v>
      </c>
      <c r="X62" s="19">
        <v>30</v>
      </c>
      <c r="Y62" s="18">
        <f t="shared" si="9"/>
        <v>14.925373134328357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274.39999999999998</v>
      </c>
      <c r="D63" s="19">
        <v>396</v>
      </c>
      <c r="E63" s="19">
        <v>372</v>
      </c>
      <c r="F63" s="45">
        <f t="shared" si="7"/>
        <v>1.3556851311953353</v>
      </c>
      <c r="G63" s="19"/>
      <c r="H63" s="45">
        <f t="shared" si="2"/>
        <v>0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>
        <v>55</v>
      </c>
      <c r="W63" s="18">
        <f t="shared" si="8"/>
        <v>14.78494623655914</v>
      </c>
      <c r="X63" s="19">
        <v>19</v>
      </c>
      <c r="Y63" s="18">
        <f t="shared" si="9"/>
        <v>5.10752688172043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92.825999999999993</v>
      </c>
      <c r="D64" s="19">
        <v>67</v>
      </c>
      <c r="E64" s="19">
        <v>77</v>
      </c>
      <c r="F64" s="45">
        <f t="shared" si="7"/>
        <v>0.82950897377889821</v>
      </c>
      <c r="G64" s="19"/>
      <c r="H64" s="45">
        <f t="shared" si="2"/>
        <v>0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>
        <v>11</v>
      </c>
      <c r="W64" s="18">
        <f t="shared" si="8"/>
        <v>14.285714285714285</v>
      </c>
      <c r="X64" s="19">
        <v>11</v>
      </c>
      <c r="Y64" s="18">
        <f t="shared" si="9"/>
        <v>14.285714285714285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194.7</v>
      </c>
      <c r="D65" s="19"/>
      <c r="E65" s="19">
        <v>21</v>
      </c>
      <c r="F65" s="45">
        <f t="shared" si="7"/>
        <v>0.1078582434514638</v>
      </c>
      <c r="G65" s="19"/>
      <c r="H65" s="45" t="e">
        <f t="shared" si="2"/>
        <v>#DIV/0!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>
        <v>3</v>
      </c>
      <c r="W65" s="18">
        <f t="shared" si="8"/>
        <v>14.285714285714285</v>
      </c>
      <c r="X65" s="19">
        <v>3</v>
      </c>
      <c r="Y65" s="18">
        <f t="shared" si="9"/>
        <v>14.285714285714285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117.60299999999999</v>
      </c>
      <c r="D66" s="19">
        <v>26</v>
      </c>
      <c r="E66" s="19">
        <v>59</v>
      </c>
      <c r="F66" s="45">
        <f t="shared" si="7"/>
        <v>0.50168788211185089</v>
      </c>
      <c r="G66" s="19"/>
      <c r="H66" s="45">
        <f t="shared" si="2"/>
        <v>0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>
        <v>8</v>
      </c>
      <c r="W66" s="18">
        <f t="shared" si="8"/>
        <v>13.559322033898304</v>
      </c>
      <c r="X66" s="19">
        <v>4</v>
      </c>
      <c r="Y66" s="18">
        <f t="shared" si="9"/>
        <v>6.7796610169491522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148.9</v>
      </c>
      <c r="D67" s="19">
        <v>100</v>
      </c>
      <c r="E67" s="19">
        <v>104</v>
      </c>
      <c r="F67" s="45">
        <f t="shared" si="7"/>
        <v>0.69845533915379443</v>
      </c>
      <c r="G67" s="19"/>
      <c r="H67" s="45">
        <f t="shared" si="2"/>
        <v>0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>
        <v>15</v>
      </c>
      <c r="W67" s="18">
        <f t="shared" si="8"/>
        <v>14.423076923076922</v>
      </c>
      <c r="X67" s="19">
        <v>15</v>
      </c>
      <c r="Y67" s="18">
        <f t="shared" si="9"/>
        <v>14.423076923076922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31.1</v>
      </c>
      <c r="D68" s="19">
        <v>11</v>
      </c>
      <c r="E68" s="19">
        <v>16</v>
      </c>
      <c r="F68" s="45">
        <f t="shared" si="7"/>
        <v>0.51446945337620575</v>
      </c>
      <c r="G68" s="19"/>
      <c r="H68" s="45">
        <f t="shared" si="2"/>
        <v>0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>
        <v>2</v>
      </c>
      <c r="W68" s="18">
        <f t="shared" si="8"/>
        <v>12.5</v>
      </c>
      <c r="X68" s="19">
        <v>2</v>
      </c>
      <c r="Y68" s="18">
        <f t="shared" si="9"/>
        <v>12.5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86.600000000000009</v>
      </c>
      <c r="D69" s="19">
        <v>320</v>
      </c>
      <c r="E69" s="19">
        <v>72</v>
      </c>
      <c r="F69" s="45">
        <f t="shared" si="7"/>
        <v>0.83140877598152418</v>
      </c>
      <c r="G69" s="19"/>
      <c r="H69" s="45">
        <f t="shared" si="2"/>
        <v>0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>
        <v>10</v>
      </c>
      <c r="W69" s="18">
        <f t="shared" si="8"/>
        <v>13.888888888888889</v>
      </c>
      <c r="X69" s="19">
        <v>10</v>
      </c>
      <c r="Y69" s="18">
        <f t="shared" si="9"/>
        <v>13.888888888888889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176.99999999999997</v>
      </c>
      <c r="D70" s="19">
        <v>320</v>
      </c>
      <c r="E70" s="19">
        <v>337</v>
      </c>
      <c r="F70" s="45">
        <f t="shared" si="7"/>
        <v>1.9039548022598873</v>
      </c>
      <c r="G70" s="19"/>
      <c r="H70" s="45">
        <f t="shared" si="2"/>
        <v>0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>
        <v>50</v>
      </c>
      <c r="W70" s="18">
        <f t="shared" si="8"/>
        <v>14.836795252225517</v>
      </c>
      <c r="X70" s="19">
        <v>47</v>
      </c>
      <c r="Y70" s="18">
        <f t="shared" si="9"/>
        <v>13.94658753709199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31.29</v>
      </c>
      <c r="D71" s="19">
        <v>181</v>
      </c>
      <c r="E71" s="19">
        <v>153</v>
      </c>
      <c r="F71" s="45">
        <f t="shared" si="7"/>
        <v>4.8897411313518697</v>
      </c>
      <c r="G71" s="19"/>
      <c r="H71" s="45">
        <f t="shared" si="2"/>
        <v>0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>
        <v>22</v>
      </c>
      <c r="W71" s="18">
        <f t="shared" si="8"/>
        <v>14.37908496732026</v>
      </c>
      <c r="X71" s="19">
        <v>22</v>
      </c>
      <c r="Y71" s="18">
        <f t="shared" si="9"/>
        <v>14.37908496732026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90.50800000000001</v>
      </c>
      <c r="D72" s="19">
        <v>78</v>
      </c>
      <c r="E72" s="19">
        <v>78</v>
      </c>
      <c r="F72" s="45">
        <f t="shared" si="7"/>
        <v>0.86180227162239798</v>
      </c>
      <c r="G72" s="19"/>
      <c r="H72" s="45">
        <f t="shared" si="2"/>
        <v>0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>
        <v>11</v>
      </c>
      <c r="W72" s="18">
        <f t="shared" si="8"/>
        <v>14.102564102564102</v>
      </c>
      <c r="X72" s="19">
        <v>11</v>
      </c>
      <c r="Y72" s="18">
        <f t="shared" si="9"/>
        <v>14.102564102564102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202.6</v>
      </c>
      <c r="D73" s="19">
        <v>86</v>
      </c>
      <c r="E73" s="19">
        <v>168</v>
      </c>
      <c r="F73" s="45">
        <f t="shared" si="7"/>
        <v>0.82922013820335638</v>
      </c>
      <c r="G73" s="19"/>
      <c r="H73" s="45">
        <f t="shared" si="2"/>
        <v>0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>
        <v>25</v>
      </c>
      <c r="W73" s="18">
        <f t="shared" si="8"/>
        <v>14.880952380952381</v>
      </c>
      <c r="X73" s="19">
        <v>15</v>
      </c>
      <c r="Y73" s="18">
        <f t="shared" si="9"/>
        <v>8.9285714285714288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139.60000000000002</v>
      </c>
      <c r="D74" s="19">
        <v>172</v>
      </c>
      <c r="E74" s="19">
        <v>89</v>
      </c>
      <c r="F74" s="45">
        <f t="shared" si="7"/>
        <v>0.63753581661891112</v>
      </c>
      <c r="G74" s="19"/>
      <c r="H74" s="45">
        <f t="shared" si="2"/>
        <v>0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>
        <v>13</v>
      </c>
      <c r="W74" s="18">
        <f t="shared" si="8"/>
        <v>14.606741573033707</v>
      </c>
      <c r="X74" s="19">
        <v>13</v>
      </c>
      <c r="Y74" s="18">
        <f t="shared" si="9"/>
        <v>14.606741573033707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52.400000000000006</v>
      </c>
      <c r="D75" s="19">
        <v>28</v>
      </c>
      <c r="E75" s="19">
        <v>52</v>
      </c>
      <c r="F75" s="45">
        <f t="shared" si="7"/>
        <v>0.99236641221374033</v>
      </c>
      <c r="G75" s="19"/>
      <c r="H75" s="45">
        <f t="shared" si="2"/>
        <v>0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>
        <v>7</v>
      </c>
      <c r="W75" s="18">
        <f t="shared" si="8"/>
        <v>13.461538461538462</v>
      </c>
      <c r="X75" s="19">
        <v>7</v>
      </c>
      <c r="Y75" s="18">
        <f t="shared" si="9"/>
        <v>13.461538461538462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32.299999999999997</v>
      </c>
      <c r="D76" s="19">
        <v>3</v>
      </c>
      <c r="E76" s="19">
        <v>9</v>
      </c>
      <c r="F76" s="45">
        <f t="shared" si="7"/>
        <v>0.27863777089783281</v>
      </c>
      <c r="G76" s="19"/>
      <c r="H76" s="45">
        <f t="shared" si="2"/>
        <v>0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>
        <v>1</v>
      </c>
      <c r="W76" s="18">
        <f t="shared" si="8"/>
        <v>11.111111111111111</v>
      </c>
      <c r="X76" s="19">
        <v>1</v>
      </c>
      <c r="Y76" s="18">
        <f t="shared" si="9"/>
        <v>11.111111111111111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57.98</v>
      </c>
      <c r="D77" s="19">
        <v>66</v>
      </c>
      <c r="E77" s="19">
        <v>30</v>
      </c>
      <c r="F77" s="45">
        <f t="shared" si="7"/>
        <v>0.51741979993101073</v>
      </c>
      <c r="G77" s="19"/>
      <c r="H77" s="45">
        <f t="shared" si="2"/>
        <v>0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>
        <v>4</v>
      </c>
      <c r="W77" s="18">
        <f t="shared" si="8"/>
        <v>13.333333333333334</v>
      </c>
      <c r="X77" s="19">
        <v>4</v>
      </c>
      <c r="Y77" s="18">
        <f t="shared" si="9"/>
        <v>13.333333333333334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>
        <v>125</v>
      </c>
      <c r="E78" s="19">
        <v>83</v>
      </c>
      <c r="F78" s="45">
        <f t="shared" si="7"/>
        <v>0.94965675057208243</v>
      </c>
      <c r="G78" s="19"/>
      <c r="H78" s="45">
        <f t="shared" ref="H78:H95" si="10">G78/D78*100</f>
        <v>0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>
        <v>12</v>
      </c>
      <c r="W78" s="18">
        <f t="shared" si="8"/>
        <v>14.457831325301203</v>
      </c>
      <c r="X78" s="19">
        <v>12</v>
      </c>
      <c r="Y78" s="18">
        <f t="shared" si="9"/>
        <v>14.457831325301203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18.400000000000002</v>
      </c>
      <c r="D79" s="19">
        <v>23</v>
      </c>
      <c r="E79" s="19">
        <v>26</v>
      </c>
      <c r="F79" s="45">
        <f t="shared" si="7"/>
        <v>1.4130434782608694</v>
      </c>
      <c r="G79" s="19"/>
      <c r="H79" s="45">
        <f t="shared" si="10"/>
        <v>0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>
        <v>3</v>
      </c>
      <c r="W79" s="18">
        <f t="shared" si="8"/>
        <v>11.538461538461538</v>
      </c>
      <c r="X79" s="19">
        <v>3</v>
      </c>
      <c r="Y79" s="18">
        <f t="shared" si="9"/>
        <v>11.538461538461538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140.9</v>
      </c>
      <c r="D80" s="19">
        <v>277</v>
      </c>
      <c r="E80" s="19">
        <v>53</v>
      </c>
      <c r="F80" s="45">
        <f t="shared" si="7"/>
        <v>0.37615330021291693</v>
      </c>
      <c r="G80" s="19"/>
      <c r="H80" s="45">
        <f t="shared" si="10"/>
        <v>0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>
        <f t="shared" si="8"/>
        <v>0</v>
      </c>
      <c r="X80" s="19"/>
      <c r="Y80" s="18">
        <f t="shared" si="9"/>
        <v>0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88.8</v>
      </c>
      <c r="D81" s="19">
        <v>61</v>
      </c>
      <c r="E81" s="19">
        <v>47</v>
      </c>
      <c r="F81" s="45">
        <f t="shared" si="7"/>
        <v>0.52927927927927931</v>
      </c>
      <c r="G81" s="19"/>
      <c r="H81" s="45">
        <f t="shared" si="10"/>
        <v>0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>
        <v>7</v>
      </c>
      <c r="W81" s="18">
        <f t="shared" si="8"/>
        <v>14.893617021276595</v>
      </c>
      <c r="X81" s="19">
        <v>5</v>
      </c>
      <c r="Y81" s="18">
        <f t="shared" si="9"/>
        <v>10.638297872340425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132.69999999999999</v>
      </c>
      <c r="D82" s="19">
        <v>188</v>
      </c>
      <c r="E82" s="19">
        <v>235</v>
      </c>
      <c r="F82" s="45">
        <f t="shared" si="7"/>
        <v>1.7709118311981915</v>
      </c>
      <c r="G82" s="19"/>
      <c r="H82" s="45">
        <f t="shared" si="10"/>
        <v>0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>
        <v>35</v>
      </c>
      <c r="W82" s="18">
        <f t="shared" si="8"/>
        <v>14.893617021276595</v>
      </c>
      <c r="X82" s="19">
        <v>25</v>
      </c>
      <c r="Y82" s="18">
        <f t="shared" si="9"/>
        <v>10.638297872340425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237.8</v>
      </c>
      <c r="D83" s="19">
        <v>205</v>
      </c>
      <c r="E83" s="19">
        <v>122</v>
      </c>
      <c r="F83" s="45">
        <f t="shared" si="7"/>
        <v>0.51303616484440706</v>
      </c>
      <c r="G83" s="19"/>
      <c r="H83" s="45">
        <f t="shared" si="10"/>
        <v>0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>
        <v>18</v>
      </c>
      <c r="W83" s="18">
        <f t="shared" si="8"/>
        <v>14.754098360655737</v>
      </c>
      <c r="X83" s="19">
        <v>18</v>
      </c>
      <c r="Y83" s="18">
        <f t="shared" si="9"/>
        <v>14.754098360655737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433.66</v>
      </c>
      <c r="D84" s="19">
        <v>260</v>
      </c>
      <c r="E84" s="19">
        <v>136</v>
      </c>
      <c r="F84" s="45">
        <f t="shared" si="7"/>
        <v>0.31360974034958261</v>
      </c>
      <c r="G84" s="19"/>
      <c r="H84" s="45">
        <f t="shared" si="10"/>
        <v>0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>
        <f t="shared" si="8"/>
        <v>0</v>
      </c>
      <c r="X84" s="19"/>
      <c r="Y84" s="18">
        <f t="shared" si="9"/>
        <v>0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0</v>
      </c>
      <c r="D85" s="19"/>
      <c r="E85" s="19">
        <v>0</v>
      </c>
      <c r="F85" s="45" t="e">
        <f t="shared" si="7"/>
        <v>#DIV/0!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 t="e">
        <f t="shared" si="8"/>
        <v>#DIV/0!</v>
      </c>
      <c r="X85" s="19"/>
      <c r="Y85" s="18" t="e">
        <f t="shared" si="9"/>
        <v>#DIV/0!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530.4</v>
      </c>
      <c r="D86" s="19">
        <v>110</v>
      </c>
      <c r="E86" s="19">
        <v>267</v>
      </c>
      <c r="F86" s="45">
        <f t="shared" si="7"/>
        <v>0.50339366515837103</v>
      </c>
      <c r="G86" s="19"/>
      <c r="H86" s="45">
        <f t="shared" si="10"/>
        <v>0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>
        <v>40</v>
      </c>
      <c r="W86" s="18">
        <f t="shared" si="8"/>
        <v>14.981273408239701</v>
      </c>
      <c r="X86" s="19">
        <v>5</v>
      </c>
      <c r="Y86" s="18">
        <f t="shared" si="9"/>
        <v>1.8726591760299627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334.45300000000003</v>
      </c>
      <c r="D87" s="19">
        <v>1071</v>
      </c>
      <c r="E87" s="19">
        <v>413</v>
      </c>
      <c r="F87" s="45">
        <f t="shared" si="7"/>
        <v>1.2348521316896544</v>
      </c>
      <c r="G87" s="19"/>
      <c r="H87" s="45">
        <f t="shared" si="10"/>
        <v>0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>
        <v>61</v>
      </c>
      <c r="W87" s="18">
        <f t="shared" si="8"/>
        <v>14.769975786924938</v>
      </c>
      <c r="X87" s="19">
        <v>61</v>
      </c>
      <c r="Y87" s="18">
        <f t="shared" si="9"/>
        <v>14.769975786924938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>
        <v>41</v>
      </c>
      <c r="F88" s="45">
        <f t="shared" si="7"/>
        <v>0.91405640396834253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>
        <v>6</v>
      </c>
      <c r="W88" s="18">
        <f t="shared" si="8"/>
        <v>14.634146341463413</v>
      </c>
      <c r="X88" s="19">
        <v>6</v>
      </c>
      <c r="Y88" s="18">
        <f t="shared" si="9"/>
        <v>14.634146341463413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1473.2689999999998</v>
      </c>
      <c r="D89" s="19"/>
      <c r="E89" s="19">
        <v>571</v>
      </c>
      <c r="F89" s="45">
        <f t="shared" si="7"/>
        <v>0.38757348454355595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>
        <v>85</v>
      </c>
      <c r="W89" s="18">
        <f t="shared" si="8"/>
        <v>14.886164623467602</v>
      </c>
      <c r="X89" s="19">
        <v>85</v>
      </c>
      <c r="Y89" s="18">
        <f t="shared" si="9"/>
        <v>14.886164623467602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320.30199999999996</v>
      </c>
      <c r="D90" s="19"/>
      <c r="E90" s="19">
        <v>240</v>
      </c>
      <c r="F90" s="45">
        <f t="shared" si="7"/>
        <v>0.74929285486821817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>
        <v>36</v>
      </c>
      <c r="W90" s="18">
        <f t="shared" si="8"/>
        <v>15</v>
      </c>
      <c r="X90" s="19">
        <v>36</v>
      </c>
      <c r="Y90" s="18">
        <f t="shared" si="9"/>
        <v>15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>
        <v>129</v>
      </c>
      <c r="F91" s="45">
        <f t="shared" si="7"/>
        <v>0.35805882157012958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>
        <v>19</v>
      </c>
      <c r="W91" s="18">
        <f t="shared" si="8"/>
        <v>14.728682170542637</v>
      </c>
      <c r="X91" s="19">
        <v>19</v>
      </c>
      <c r="Y91" s="18">
        <f t="shared" si="9"/>
        <v>14.728682170542637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49.953000000000003</v>
      </c>
      <c r="D92" s="19"/>
      <c r="E92" s="19">
        <v>30</v>
      </c>
      <c r="F92" s="45">
        <f t="shared" si="7"/>
        <v>0.60056453065881921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>
        <v>4</v>
      </c>
      <c r="W92" s="18">
        <f t="shared" si="8"/>
        <v>13.333333333333334</v>
      </c>
      <c r="X92" s="19">
        <v>4</v>
      </c>
      <c r="Y92" s="18">
        <f t="shared" si="9"/>
        <v>13.333333333333334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81.98899999999999</v>
      </c>
      <c r="D93" s="19"/>
      <c r="E93" s="19">
        <v>65</v>
      </c>
      <c r="F93" s="45">
        <f t="shared" si="7"/>
        <v>0.79278927661027709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>
        <v>9</v>
      </c>
      <c r="W93" s="18">
        <f t="shared" si="8"/>
        <v>13.846153846153847</v>
      </c>
      <c r="X93" s="19">
        <v>9</v>
      </c>
      <c r="Y93" s="18">
        <f t="shared" si="9"/>
        <v>13.846153846153847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38.280999999999999</v>
      </c>
      <c r="D94" s="19"/>
      <c r="E94" s="19">
        <v>33</v>
      </c>
      <c r="F94" s="45">
        <f t="shared" si="7"/>
        <v>0.86204644601760672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>
        <v>4</v>
      </c>
      <c r="W94" s="18">
        <f t="shared" si="8"/>
        <v>12.121212121212121</v>
      </c>
      <c r="X94" s="19">
        <v>4</v>
      </c>
      <c r="Y94" s="18">
        <f t="shared" si="9"/>
        <v>12.121212121212121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13806.744999999997</v>
      </c>
      <c r="D95" s="29">
        <f>SUM(D37:D94)</f>
        <v>7952</v>
      </c>
      <c r="E95" s="29">
        <f>SUM(E37:E94)</f>
        <v>11806</v>
      </c>
      <c r="F95" s="46">
        <f>E95/C95</f>
        <v>0.85508930598776201</v>
      </c>
      <c r="G95" s="91">
        <f>SUM(G37:G94)</f>
        <v>0</v>
      </c>
      <c r="H95" s="46">
        <f t="shared" si="10"/>
        <v>0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1715</v>
      </c>
      <c r="W95" s="88">
        <f>V95/E95*100</f>
        <v>14.52651194307979</v>
      </c>
      <c r="X95" s="29">
        <f>SUM(X37:X94)</f>
        <v>1108</v>
      </c>
      <c r="Y95" s="88">
        <f>X95/E95*100</f>
        <v>9.3850584448585455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112</v>
      </c>
      <c r="C97" s="19"/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>
        <v>50</v>
      </c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113</v>
      </c>
      <c r="C98" s="19"/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>
        <v>100</v>
      </c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ht="25.5" x14ac:dyDescent="0.25">
      <c r="A99" s="17"/>
      <c r="B99" s="86" t="s">
        <v>114</v>
      </c>
      <c r="C99" s="30"/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>
        <v>200</v>
      </c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ht="25.5" x14ac:dyDescent="0.25">
      <c r="A100" s="17"/>
      <c r="B100" s="86" t="s">
        <v>115</v>
      </c>
      <c r="C100" s="30"/>
      <c r="D100" s="19"/>
      <c r="E100" s="19"/>
      <c r="F100" s="45" t="e">
        <f t="shared" si="14"/>
        <v>#DIV/0!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>
        <v>470</v>
      </c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625</v>
      </c>
      <c r="C101" s="30"/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ht="25.5" x14ac:dyDescent="0.25">
      <c r="A102" s="17"/>
      <c r="B102" s="87" t="s">
        <v>622</v>
      </c>
      <c r="C102" s="19"/>
      <c r="D102" s="19"/>
      <c r="E102" s="19"/>
      <c r="F102" s="45" t="e">
        <f t="shared" si="14"/>
        <v>#DIV/0!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/>
      <c r="W102" s="18" t="e">
        <f t="shared" si="16"/>
        <v>#DIV/0!</v>
      </c>
      <c r="X102" s="19">
        <v>217</v>
      </c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ht="25.5" x14ac:dyDescent="0.25">
      <c r="A103" s="17"/>
      <c r="B103" s="87" t="s">
        <v>623</v>
      </c>
      <c r="C103" s="19"/>
      <c r="D103" s="19"/>
      <c r="E103" s="19"/>
      <c r="F103" s="45" t="e">
        <f t="shared" si="14"/>
        <v>#DIV/0!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>
        <v>14</v>
      </c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102">
        <f>C97+C98+C99+C100+C101+C102+C103</f>
        <v>0</v>
      </c>
      <c r="D104" s="102">
        <f t="shared" ref="D104:E104" si="19">D97+D98+D99+D100+D101+D102+D103</f>
        <v>0</v>
      </c>
      <c r="E104" s="102">
        <f t="shared" si="19"/>
        <v>0</v>
      </c>
      <c r="F104" s="46" t="e">
        <f t="shared" si="14"/>
        <v>#DIV/0!</v>
      </c>
      <c r="G104" s="91">
        <f>G97+G98+G99+G100+G101+G102+G103</f>
        <v>0</v>
      </c>
      <c r="H104" s="46" t="e">
        <f t="shared" si="15"/>
        <v>#DIV/0!</v>
      </c>
      <c r="I104" s="91">
        <f t="shared" ref="I104:T104" si="20">I97+I98+I99+I100+I101+I102+I103</f>
        <v>0</v>
      </c>
      <c r="J104" s="91">
        <f t="shared" si="20"/>
        <v>0</v>
      </c>
      <c r="K104" s="91">
        <f t="shared" si="20"/>
        <v>0</v>
      </c>
      <c r="L104" s="91">
        <f t="shared" si="20"/>
        <v>0</v>
      </c>
      <c r="M104" s="91">
        <f t="shared" si="20"/>
        <v>0</v>
      </c>
      <c r="N104" s="91">
        <f t="shared" si="20"/>
        <v>0</v>
      </c>
      <c r="O104" s="29">
        <f t="shared" si="20"/>
        <v>0</v>
      </c>
      <c r="P104" s="29">
        <f t="shared" si="20"/>
        <v>0</v>
      </c>
      <c r="Q104" s="29">
        <f t="shared" si="20"/>
        <v>0</v>
      </c>
      <c r="R104" s="29">
        <f t="shared" si="20"/>
        <v>0</v>
      </c>
      <c r="S104" s="29">
        <f t="shared" si="20"/>
        <v>0</v>
      </c>
      <c r="T104" s="29">
        <f t="shared" si="20"/>
        <v>0</v>
      </c>
      <c r="U104" s="47" t="e">
        <f>O104/G104*100</f>
        <v>#DIV/0!</v>
      </c>
      <c r="V104" s="29">
        <f>V97+V98+V99+V100+V101+V102+V103</f>
        <v>0</v>
      </c>
      <c r="W104" s="88" t="e">
        <f t="shared" si="16"/>
        <v>#DIV/0!</v>
      </c>
      <c r="X104" s="29">
        <f>X97+X98+X99+X100+X101+X102+X103</f>
        <v>1051</v>
      </c>
      <c r="Y104" s="88" t="e">
        <f t="shared" si="17"/>
        <v>#DIV/0!</v>
      </c>
      <c r="Z104" s="29">
        <f t="shared" ref="Z104:AE104" si="21">Z97+Z98+Z99+Z100+Z101+Z102+Z103</f>
        <v>0</v>
      </c>
      <c r="AA104" s="29">
        <f t="shared" si="21"/>
        <v>0</v>
      </c>
      <c r="AB104" s="29">
        <f t="shared" si="21"/>
        <v>0</v>
      </c>
      <c r="AC104" s="29">
        <f t="shared" si="21"/>
        <v>0</v>
      </c>
      <c r="AD104" s="29">
        <f t="shared" si="21"/>
        <v>0</v>
      </c>
      <c r="AE104" s="2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76.77000000000001</v>
      </c>
      <c r="D106" s="19">
        <v>151</v>
      </c>
      <c r="E106" s="19">
        <v>90</v>
      </c>
      <c r="F106" s="45">
        <f t="shared" ref="F106:F116" si="22">E106/C106</f>
        <v>1.1723329425556857</v>
      </c>
      <c r="G106" s="31"/>
      <c r="H106" s="45">
        <f t="shared" ref="H106:H217" si="23">G106/D106*100</f>
        <v>0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>
        <v>13</v>
      </c>
      <c r="W106" s="18">
        <f t="shared" ref="W106:W116" si="25">V106/E106*100</f>
        <v>14.444444444444443</v>
      </c>
      <c r="X106" s="19">
        <v>13</v>
      </c>
      <c r="Y106" s="18">
        <f t="shared" ref="Y106:Y116" si="26">X106/E106*100</f>
        <v>14.444444444444443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>
        <v>54</v>
      </c>
      <c r="E107" s="19">
        <v>41</v>
      </c>
      <c r="F107" s="45">
        <f t="shared" si="22"/>
        <v>6.5931238542437209E-2</v>
      </c>
      <c r="G107" s="31"/>
      <c r="H107" s="45">
        <f t="shared" si="23"/>
        <v>0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>
        <v>6</v>
      </c>
      <c r="W107" s="18">
        <f t="shared" si="25"/>
        <v>14.634146341463413</v>
      </c>
      <c r="X107" s="19">
        <v>4</v>
      </c>
      <c r="Y107" s="18">
        <f t="shared" si="26"/>
        <v>9.7560975609756095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>
        <v>42</v>
      </c>
      <c r="E108" s="19">
        <v>127</v>
      </c>
      <c r="F108" s="45">
        <f t="shared" si="22"/>
        <v>1.6653553632310516</v>
      </c>
      <c r="G108" s="31"/>
      <c r="H108" s="45">
        <f t="shared" si="23"/>
        <v>0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>
        <v>19</v>
      </c>
      <c r="W108" s="18">
        <f t="shared" si="25"/>
        <v>14.960629921259844</v>
      </c>
      <c r="X108" s="19">
        <v>2</v>
      </c>
      <c r="Y108" s="18">
        <f t="shared" si="26"/>
        <v>1.5748031496062991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87.37</v>
      </c>
      <c r="D109" s="19">
        <v>93</v>
      </c>
      <c r="E109" s="19">
        <v>171</v>
      </c>
      <c r="F109" s="45">
        <f t="shared" si="22"/>
        <v>1.9571935446949753</v>
      </c>
      <c r="G109" s="31"/>
      <c r="H109" s="45">
        <f t="shared" si="23"/>
        <v>0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>
        <v>25</v>
      </c>
      <c r="W109" s="18">
        <f t="shared" si="25"/>
        <v>14.619883040935672</v>
      </c>
      <c r="X109" s="19">
        <v>15</v>
      </c>
      <c r="Y109" s="18">
        <f t="shared" si="26"/>
        <v>8.7719298245614024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>
        <v>108</v>
      </c>
      <c r="E110" s="19">
        <v>563</v>
      </c>
      <c r="F110" s="45">
        <f t="shared" si="22"/>
        <v>2.2121807465618861</v>
      </c>
      <c r="G110" s="31"/>
      <c r="H110" s="45">
        <f t="shared" si="23"/>
        <v>0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>
        <v>84</v>
      </c>
      <c r="W110" s="18">
        <f t="shared" si="25"/>
        <v>14.92007104795737</v>
      </c>
      <c r="X110" s="19">
        <v>5</v>
      </c>
      <c r="Y110" s="18">
        <f t="shared" si="26"/>
        <v>0.88809946714031962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>
        <v>52</v>
      </c>
      <c r="E111" s="19">
        <v>33</v>
      </c>
      <c r="F111" s="45">
        <f t="shared" si="22"/>
        <v>0.45072730997746363</v>
      </c>
      <c r="G111" s="31"/>
      <c r="H111" s="45">
        <f t="shared" si="23"/>
        <v>0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>
        <v>4</v>
      </c>
      <c r="W111" s="18">
        <f t="shared" si="25"/>
        <v>12.121212121212121</v>
      </c>
      <c r="X111" s="19">
        <v>4</v>
      </c>
      <c r="Y111" s="18">
        <f t="shared" si="26"/>
        <v>12.121212121212121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/>
      <c r="E112" s="19">
        <v>0</v>
      </c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699.54</v>
      </c>
      <c r="D113" s="19">
        <v>63</v>
      </c>
      <c r="E113" s="19">
        <v>32</v>
      </c>
      <c r="F113" s="45">
        <f t="shared" si="22"/>
        <v>4.5744346284701379E-2</v>
      </c>
      <c r="G113" s="31"/>
      <c r="H113" s="45">
        <f t="shared" si="23"/>
        <v>0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/>
      <c r="W113" s="18">
        <f t="shared" si="25"/>
        <v>0</v>
      </c>
      <c r="X113" s="19"/>
      <c r="Y113" s="18">
        <f t="shared" si="26"/>
        <v>0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>
        <v>563</v>
      </c>
      <c r="E114" s="19">
        <v>286</v>
      </c>
      <c r="F114" s="45">
        <f t="shared" si="22"/>
        <v>0.33981678409752503</v>
      </c>
      <c r="G114" s="31"/>
      <c r="H114" s="45">
        <f t="shared" si="23"/>
        <v>0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>
        <v>42</v>
      </c>
      <c r="W114" s="18">
        <f t="shared" si="25"/>
        <v>14.685314685314685</v>
      </c>
      <c r="X114" s="19">
        <v>42</v>
      </c>
      <c r="Y114" s="18">
        <f t="shared" si="26"/>
        <v>14.685314685314685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>
        <v>3</v>
      </c>
      <c r="F115" s="45">
        <f t="shared" si="22"/>
        <v>0.23388165588212365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/>
      <c r="W115" s="18">
        <f t="shared" si="25"/>
        <v>0</v>
      </c>
      <c r="X115" s="19"/>
      <c r="Y115" s="18">
        <f t="shared" si="26"/>
        <v>0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2743.9719999999998</v>
      </c>
      <c r="D116" s="29">
        <f t="shared" ref="D116:G116" si="27">D106+D107+D108+D109+D110+D111+D112+D113+D114+D115</f>
        <v>1126</v>
      </c>
      <c r="E116" s="29">
        <f t="shared" si="27"/>
        <v>1346</v>
      </c>
      <c r="F116" s="46">
        <f t="shared" si="22"/>
        <v>0.49052978674709513</v>
      </c>
      <c r="G116" s="91">
        <f t="shared" si="27"/>
        <v>0</v>
      </c>
      <c r="H116" s="46">
        <f t="shared" si="23"/>
        <v>0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47" t="e">
        <f t="shared" si="24"/>
        <v>#DIV/0!</v>
      </c>
      <c r="V116" s="29">
        <f t="shared" ref="V116" si="29">V106+V107+V108+V109+V110+V111+V112+V113+V114+V115</f>
        <v>193</v>
      </c>
      <c r="W116" s="88">
        <f t="shared" si="25"/>
        <v>14.338781575037146</v>
      </c>
      <c r="X116" s="29">
        <f t="shared" ref="X116" si="30">X106+X107+X108+X109+X110+X111+X112+X113+X114+X115</f>
        <v>85</v>
      </c>
      <c r="Y116" s="88">
        <f t="shared" si="26"/>
        <v>6.315007429420505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106" t="s">
        <v>118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>
        <v>127</v>
      </c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ht="25.5" x14ac:dyDescent="0.25">
      <c r="A119" s="17"/>
      <c r="B119" s="106" t="s">
        <v>626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>
        <v>109</v>
      </c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ht="25.5" x14ac:dyDescent="0.25">
      <c r="A120" s="17"/>
      <c r="B120" s="106" t="s">
        <v>627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>
        <v>110</v>
      </c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ht="25.5" x14ac:dyDescent="0.25">
      <c r="A121" s="17"/>
      <c r="B121" s="106" t="s">
        <v>628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>
        <v>120</v>
      </c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ht="25.5" x14ac:dyDescent="0.25">
      <c r="A122" s="17"/>
      <c r="B122" s="106" t="s">
        <v>629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>
        <v>120</v>
      </c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106" t="s">
        <v>630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>
        <v>112</v>
      </c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106" t="s">
        <v>631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>
        <v>113</v>
      </c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106" t="s">
        <v>632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106" t="s">
        <v>633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>
        <v>150</v>
      </c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ht="25.5" x14ac:dyDescent="0.25">
      <c r="A127" s="17"/>
      <c r="B127" s="106" t="s">
        <v>634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>
        <v>115</v>
      </c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ht="25.5" x14ac:dyDescent="0.25">
      <c r="A128" s="17"/>
      <c r="B128" s="106" t="s">
        <v>635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>
        <v>150</v>
      </c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ht="25.5" x14ac:dyDescent="0.25">
      <c r="A129" s="17"/>
      <c r="B129" s="106" t="s">
        <v>636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ht="25.5" x14ac:dyDescent="0.25">
      <c r="A130" s="17"/>
      <c r="B130" s="106" t="s">
        <v>637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106" t="s">
        <v>638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>
        <v>112</v>
      </c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106" t="s">
        <v>639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>
        <v>113</v>
      </c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106" t="s">
        <v>640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106" t="s">
        <v>640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105" t="s">
        <v>641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ht="25.5" x14ac:dyDescent="0.25">
      <c r="A136" s="17"/>
      <c r="B136" s="105" t="s">
        <v>642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>
        <v>50</v>
      </c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ht="25.5" x14ac:dyDescent="0.25">
      <c r="A137" s="17"/>
      <c r="B137" s="105" t="s">
        <v>643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>
        <v>100</v>
      </c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102">
        <f>C118+C119+C120+C121+C122+C123+C124+C125+C126+C127+C128+C129+C130+C131+C132+C133+C134+C135+C136+C137</f>
        <v>0</v>
      </c>
      <c r="D138" s="102">
        <f t="shared" ref="D138:E138" si="37">D118+D119+D120+D121+D122+D123+D124+D125+D126+D127+D128+D129+D130+D131+D132+D133+D134+D135+D136+D137</f>
        <v>0</v>
      </c>
      <c r="E138" s="102">
        <f t="shared" si="37"/>
        <v>0</v>
      </c>
      <c r="F138" s="46" t="e">
        <f t="shared" si="32"/>
        <v>#DIV/0!</v>
      </c>
      <c r="G138" s="91">
        <f>G118+G119+G120+G121+G122+G123+G124+G125+G126+G127+G128+G129+G130+G131+G132+G133+G134+G135+G136+G137</f>
        <v>0</v>
      </c>
      <c r="H138" s="46" t="e">
        <f t="shared" si="33"/>
        <v>#DIV/0!</v>
      </c>
      <c r="I138" s="66">
        <f t="shared" ref="I138:T138" si="38">I118+I119+I120+I121+I122+I123+I124+I125+I126+I127+I128+I129+I130+I131+I132+I133+I134+I135+I136+I137</f>
        <v>0</v>
      </c>
      <c r="J138" s="66">
        <f t="shared" si="38"/>
        <v>0</v>
      </c>
      <c r="K138" s="66">
        <f t="shared" si="38"/>
        <v>0</v>
      </c>
      <c r="L138" s="66">
        <f t="shared" si="38"/>
        <v>0</v>
      </c>
      <c r="M138" s="66">
        <f t="shared" si="38"/>
        <v>0</v>
      </c>
      <c r="N138" s="66">
        <f t="shared" si="38"/>
        <v>0</v>
      </c>
      <c r="O138" s="102">
        <f t="shared" si="38"/>
        <v>0</v>
      </c>
      <c r="P138" s="102">
        <f t="shared" si="38"/>
        <v>0</v>
      </c>
      <c r="Q138" s="102">
        <f t="shared" si="38"/>
        <v>0</v>
      </c>
      <c r="R138" s="102">
        <f t="shared" si="38"/>
        <v>0</v>
      </c>
      <c r="S138" s="102">
        <f t="shared" si="38"/>
        <v>0</v>
      </c>
      <c r="T138" s="102">
        <f t="shared" si="38"/>
        <v>0</v>
      </c>
      <c r="U138" s="47" t="e">
        <f>O138/G138*100</f>
        <v>#DIV/0!</v>
      </c>
      <c r="V138" s="29">
        <f>V118+V119+V120+V121+V122+V123+V124+V125+V126+V127+V128+V129+V130+V131+V132+V133+V134+V135+V136+V137</f>
        <v>0</v>
      </c>
      <c r="W138" s="88" t="e">
        <f t="shared" si="35"/>
        <v>#DIV/0!</v>
      </c>
      <c r="X138" s="29">
        <f>X118+X119+X120+X121+X122+X123+X124+X125+X126+X127+X128+X129+X130+X131+X132+X133+X134+X135+X136+X137</f>
        <v>1601</v>
      </c>
      <c r="Y138" s="88" t="e">
        <f t="shared" si="36"/>
        <v>#DIV/0!</v>
      </c>
      <c r="Z138" s="29">
        <f t="shared" ref="Z138:AE138" si="39">Z118+Z119+Z120+Z121+Z122+Z123+Z124+Z125+Z126+Z127+Z128+Z129+Z130+Z131+Z132+Z133+Z134+Z135+Z136+Z137</f>
        <v>0</v>
      </c>
      <c r="AA138" s="29">
        <f t="shared" si="39"/>
        <v>0</v>
      </c>
      <c r="AB138" s="29">
        <f t="shared" si="39"/>
        <v>0</v>
      </c>
      <c r="AC138" s="29">
        <f t="shared" si="39"/>
        <v>0</v>
      </c>
      <c r="AD138" s="29">
        <f t="shared" si="39"/>
        <v>0</v>
      </c>
      <c r="AE138" s="2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104" t="s">
        <v>644</v>
      </c>
      <c r="C140" s="19"/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/>
      <c r="W140" s="18" t="e">
        <f t="shared" ref="W140:W159" si="41">V140/E140*100</f>
        <v>#DIV/0!</v>
      </c>
      <c r="X140" s="19">
        <v>35</v>
      </c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ht="25.5" x14ac:dyDescent="0.25">
      <c r="A141" s="17"/>
      <c r="B141" s="104" t="s">
        <v>645</v>
      </c>
      <c r="C141" s="19"/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/>
      <c r="W141" s="18" t="e">
        <f t="shared" si="41"/>
        <v>#DIV/0!</v>
      </c>
      <c r="X141" s="19">
        <v>124</v>
      </c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104" t="s">
        <v>646</v>
      </c>
      <c r="C142" s="19"/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/>
      <c r="W142" s="18" t="e">
        <f t="shared" si="41"/>
        <v>#DIV/0!</v>
      </c>
      <c r="X142" s="19">
        <v>60</v>
      </c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104" t="s">
        <v>647</v>
      </c>
      <c r="C143" s="19"/>
      <c r="D143" s="19"/>
      <c r="E143" s="27"/>
      <c r="F143" s="45" t="e">
        <f t="shared" si="32"/>
        <v>#DIV/0!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/>
      <c r="W143" s="18" t="e">
        <f t="shared" si="41"/>
        <v>#DIV/0!</v>
      </c>
      <c r="X143" s="19">
        <v>405</v>
      </c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104" t="s">
        <v>648</v>
      </c>
      <c r="C144" s="19"/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/>
      <c r="W144" s="18" t="e">
        <f t="shared" si="41"/>
        <v>#DIV/0!</v>
      </c>
      <c r="X144" s="19">
        <v>0</v>
      </c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104" t="s">
        <v>649</v>
      </c>
      <c r="C145" s="19"/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/>
      <c r="W145" s="18" t="e">
        <f t="shared" si="41"/>
        <v>#DIV/0!</v>
      </c>
      <c r="X145" s="19">
        <v>100</v>
      </c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ht="25.5" x14ac:dyDescent="0.25">
      <c r="A146" s="17"/>
      <c r="B146" s="104" t="s">
        <v>650</v>
      </c>
      <c r="C146" s="19"/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/>
      <c r="W146" s="18" t="e">
        <f t="shared" si="41"/>
        <v>#DIV/0!</v>
      </c>
      <c r="X146" s="19">
        <v>0</v>
      </c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ht="25.5" x14ac:dyDescent="0.25">
      <c r="A147" s="17"/>
      <c r="B147" s="104" t="s">
        <v>651</v>
      </c>
      <c r="C147" s="19"/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/>
      <c r="W147" s="18" t="e">
        <f t="shared" si="41"/>
        <v>#DIV/0!</v>
      </c>
      <c r="X147" s="19">
        <v>0</v>
      </c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ht="25.5" x14ac:dyDescent="0.25">
      <c r="A148" s="17"/>
      <c r="B148" s="104" t="s">
        <v>652</v>
      </c>
      <c r="C148" s="19"/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/>
      <c r="W148" s="18" t="e">
        <f t="shared" si="41"/>
        <v>#DIV/0!</v>
      </c>
      <c r="X148" s="19">
        <v>0</v>
      </c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104" t="s">
        <v>653</v>
      </c>
      <c r="C149" s="19"/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/>
      <c r="W149" s="18" t="e">
        <f t="shared" si="41"/>
        <v>#DIV/0!</v>
      </c>
      <c r="X149" s="19">
        <v>111</v>
      </c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ht="25.5" x14ac:dyDescent="0.25">
      <c r="A150" s="17"/>
      <c r="B150" s="104" t="s">
        <v>654</v>
      </c>
      <c r="C150" s="19"/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/>
      <c r="W150" s="18" t="e">
        <f t="shared" si="41"/>
        <v>#DIV/0!</v>
      </c>
      <c r="X150" s="19">
        <v>80</v>
      </c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ht="25.5" x14ac:dyDescent="0.25">
      <c r="A151" s="17"/>
      <c r="B151" s="104" t="s">
        <v>655</v>
      </c>
      <c r="C151" s="19"/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/>
      <c r="W151" s="18" t="e">
        <f t="shared" si="41"/>
        <v>#DIV/0!</v>
      </c>
      <c r="X151" s="19">
        <v>70</v>
      </c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ht="25.5" x14ac:dyDescent="0.25">
      <c r="A152" s="17"/>
      <c r="B152" s="104" t="s">
        <v>656</v>
      </c>
      <c r="C152" s="19"/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/>
      <c r="W152" s="18" t="e">
        <f t="shared" si="41"/>
        <v>#DIV/0!</v>
      </c>
      <c r="X152" s="19">
        <v>70</v>
      </c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104" t="s">
        <v>657</v>
      </c>
      <c r="C153" s="19"/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/>
      <c r="W153" s="18" t="e">
        <f t="shared" si="41"/>
        <v>#DIV/0!</v>
      </c>
      <c r="X153" s="19">
        <v>119</v>
      </c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105" t="s">
        <v>658</v>
      </c>
      <c r="C154" s="19"/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/>
      <c r="W154" s="18" t="e">
        <f t="shared" si="41"/>
        <v>#DIV/0!</v>
      </c>
      <c r="X154" s="19">
        <v>30</v>
      </c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ht="25.5" x14ac:dyDescent="0.25">
      <c r="A155" s="17"/>
      <c r="B155" s="105" t="s">
        <v>642</v>
      </c>
      <c r="C155" s="19"/>
      <c r="D155" s="19"/>
      <c r="E155" s="19"/>
      <c r="F155" s="45" t="e">
        <f t="shared" si="32"/>
        <v>#DIV/0!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/>
      <c r="W155" s="18" t="e">
        <f t="shared" si="41"/>
        <v>#DIV/0!</v>
      </c>
      <c r="X155" s="19">
        <v>50</v>
      </c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ht="25.5" x14ac:dyDescent="0.25">
      <c r="A156" s="17"/>
      <c r="B156" s="105" t="s">
        <v>643</v>
      </c>
      <c r="C156" s="19"/>
      <c r="D156" s="19"/>
      <c r="E156" s="19"/>
      <c r="F156" s="45" t="e">
        <f t="shared" si="32"/>
        <v>#DIV/0!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/>
      <c r="W156" s="18" t="e">
        <f t="shared" si="41"/>
        <v>#DIV/0!</v>
      </c>
      <c r="X156" s="19">
        <v>50</v>
      </c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ht="25.5" x14ac:dyDescent="0.25">
      <c r="A157" s="17"/>
      <c r="B157" s="105" t="s">
        <v>659</v>
      </c>
      <c r="C157" s="19"/>
      <c r="D157" s="19"/>
      <c r="E157" s="19"/>
      <c r="F157" s="45" t="e">
        <f t="shared" si="32"/>
        <v>#DIV/0!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/>
      <c r="W157" s="18" t="e">
        <f t="shared" si="41"/>
        <v>#DIV/0!</v>
      </c>
      <c r="X157" s="19">
        <v>50</v>
      </c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ht="25.5" x14ac:dyDescent="0.25">
      <c r="A158" s="17"/>
      <c r="B158" s="105" t="s">
        <v>660</v>
      </c>
      <c r="C158" s="19"/>
      <c r="D158" s="19"/>
      <c r="E158" s="19"/>
      <c r="F158" s="45" t="e">
        <f t="shared" si="32"/>
        <v>#DIV/0!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/>
      <c r="W158" s="18" t="e">
        <f t="shared" si="41"/>
        <v>#DIV/0!</v>
      </c>
      <c r="X158" s="19">
        <v>50</v>
      </c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29">
        <f>C140+C141+C142+C143+C144+C145+C146+C147+C148+C149+C150+C151+C152+C153+C154+C155+C156+C157+C158</f>
        <v>0</v>
      </c>
      <c r="D159" s="29">
        <f t="shared" ref="D159:E159" si="43">D140+D141+D142+D143+D144+D145+D146+D147+D148+D149+D150+D151+D152+D153+D154+D155+D156+D157+D158</f>
        <v>0</v>
      </c>
      <c r="E159" s="97">
        <f t="shared" si="43"/>
        <v>0</v>
      </c>
      <c r="F159" s="46" t="e">
        <f t="shared" si="32"/>
        <v>#DIV/0!</v>
      </c>
      <c r="G159" s="91">
        <f>G140+G141+G142+G143+G144+G145+G146+G147+G148+G149+G150+G151+G152+G153+G154+G155+G156+G157+G158</f>
        <v>0</v>
      </c>
      <c r="H159" s="46" t="e">
        <f t="shared" si="33"/>
        <v>#DIV/0!</v>
      </c>
      <c r="I159" s="91">
        <f t="shared" ref="I159:T159" si="44">I140+I141+I142+I143+I144+I145+I146+I147+I148+I149+I150+I151+I152+I153+I154+I155+I156+I157+I158</f>
        <v>0</v>
      </c>
      <c r="J159" s="91">
        <f t="shared" si="44"/>
        <v>0</v>
      </c>
      <c r="K159" s="91">
        <f t="shared" si="44"/>
        <v>0</v>
      </c>
      <c r="L159" s="91">
        <f t="shared" si="44"/>
        <v>0</v>
      </c>
      <c r="M159" s="91">
        <f t="shared" si="44"/>
        <v>0</v>
      </c>
      <c r="N159" s="91">
        <f t="shared" si="44"/>
        <v>0</v>
      </c>
      <c r="O159" s="29">
        <f t="shared" si="44"/>
        <v>0</v>
      </c>
      <c r="P159" s="29">
        <f t="shared" si="44"/>
        <v>0</v>
      </c>
      <c r="Q159" s="29">
        <f t="shared" si="44"/>
        <v>0</v>
      </c>
      <c r="R159" s="29">
        <f t="shared" si="44"/>
        <v>0</v>
      </c>
      <c r="S159" s="29">
        <f t="shared" si="44"/>
        <v>0</v>
      </c>
      <c r="T159" s="29">
        <f t="shared" si="44"/>
        <v>0</v>
      </c>
      <c r="U159" s="47" t="e">
        <f t="shared" si="40"/>
        <v>#DIV/0!</v>
      </c>
      <c r="V159" s="29">
        <f>V140+V141+V142+V143+V144+V145+V146+V147+V148+V149+V150+V151+V152+V153+V154+V155+V156+V157+V158</f>
        <v>0</v>
      </c>
      <c r="W159" s="88" t="e">
        <f t="shared" si="41"/>
        <v>#DIV/0!</v>
      </c>
      <c r="X159" s="29">
        <f>X140+X141+X142+X143+X144+X145+X146+X147+X148+X149+X150+X151+X152+X153+X154+X155+X156+X157+X158</f>
        <v>1404</v>
      </c>
      <c r="Y159" s="88" t="e">
        <f t="shared" si="42"/>
        <v>#DIV/0!</v>
      </c>
      <c r="Z159" s="29">
        <f t="shared" ref="Z159:AE159" si="45">Z140+Z141+Z142+Z143+Z144+Z145+Z146+Z147+Z148+Z149+Z150+Z151+Z152+Z153+Z154+Z155+Z156+Z157+Z158</f>
        <v>0</v>
      </c>
      <c r="AA159" s="29">
        <f t="shared" si="45"/>
        <v>0</v>
      </c>
      <c r="AB159" s="29">
        <f t="shared" si="45"/>
        <v>0</v>
      </c>
      <c r="AC159" s="29">
        <f t="shared" si="45"/>
        <v>0</v>
      </c>
      <c r="AD159" s="29">
        <f t="shared" si="45"/>
        <v>0</v>
      </c>
      <c r="AE159" s="29">
        <f t="shared" si="45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>
        <v>252.2</v>
      </c>
      <c r="D161" s="19"/>
      <c r="E161" s="19">
        <v>258.10000000000002</v>
      </c>
      <c r="F161" s="45">
        <f t="shared" ref="F161:F166" si="46">E161/C161</f>
        <v>1.0233941316415545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7">O161/G161*100</f>
        <v>#DIV/0!</v>
      </c>
      <c r="V161" s="19">
        <v>38</v>
      </c>
      <c r="W161" s="18">
        <f t="shared" ref="W161:W166" si="48">V161/E161*100</f>
        <v>14.722975590856255</v>
      </c>
      <c r="X161" s="19">
        <v>38</v>
      </c>
      <c r="Y161" s="18">
        <f t="shared" ref="Y161:Y166" si="49">X161/E161*100</f>
        <v>14.722975590856255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>
        <v>164.5</v>
      </c>
      <c r="D162" s="19">
        <v>57</v>
      </c>
      <c r="E162" s="19">
        <v>93</v>
      </c>
      <c r="F162" s="45">
        <f t="shared" si="46"/>
        <v>0.56534954407294835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7"/>
        <v>#DIV/0!</v>
      </c>
      <c r="V162" s="19">
        <v>13</v>
      </c>
      <c r="W162" s="18">
        <f t="shared" si="48"/>
        <v>13.978494623655912</v>
      </c>
      <c r="X162" s="19">
        <v>13</v>
      </c>
      <c r="Y162" s="18">
        <f t="shared" si="49"/>
        <v>13.978494623655912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>
        <v>502.78500000000003</v>
      </c>
      <c r="D163" s="19">
        <v>52</v>
      </c>
      <c r="E163" s="19">
        <v>78</v>
      </c>
      <c r="F163" s="45">
        <f t="shared" si="46"/>
        <v>0.15513589307556908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7"/>
        <v>#DIV/0!</v>
      </c>
      <c r="V163" s="19"/>
      <c r="W163" s="18">
        <f t="shared" si="48"/>
        <v>0</v>
      </c>
      <c r="X163" s="19"/>
      <c r="Y163" s="18">
        <f t="shared" si="49"/>
        <v>0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>
        <v>139.59699999999998</v>
      </c>
      <c r="D164" s="19">
        <v>674</v>
      </c>
      <c r="E164" s="19">
        <v>63</v>
      </c>
      <c r="F164" s="45">
        <f t="shared" si="46"/>
        <v>0.45129909668545892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7"/>
        <v>#DIV/0!</v>
      </c>
      <c r="V164" s="19">
        <v>9</v>
      </c>
      <c r="W164" s="18">
        <f t="shared" si="48"/>
        <v>14.285714285714285</v>
      </c>
      <c r="X164" s="19">
        <v>9</v>
      </c>
      <c r="Y164" s="18">
        <f t="shared" si="49"/>
        <v>14.285714285714285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>
        <v>1852.134</v>
      </c>
      <c r="D165" s="19"/>
      <c r="E165" s="19">
        <v>832</v>
      </c>
      <c r="F165" s="45">
        <f t="shared" si="46"/>
        <v>0.44921155812700375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7"/>
        <v>#DIV/0!</v>
      </c>
      <c r="V165" s="19">
        <v>124</v>
      </c>
      <c r="W165" s="18">
        <f t="shared" si="48"/>
        <v>14.903846153846153</v>
      </c>
      <c r="X165" s="19">
        <v>41</v>
      </c>
      <c r="Y165" s="18">
        <f t="shared" si="49"/>
        <v>4.927884615384615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29">
        <f>C161+C162+C163+C164+C165</f>
        <v>2911.2159999999999</v>
      </c>
      <c r="D166" s="29">
        <f t="shared" ref="D166:E166" si="50">D161+D162+D163+D164+D165</f>
        <v>783</v>
      </c>
      <c r="E166" s="29">
        <f t="shared" si="50"/>
        <v>1324.1</v>
      </c>
      <c r="F166" s="46">
        <f t="shared" si="46"/>
        <v>0.45482712378607426</v>
      </c>
      <c r="G166" s="91">
        <f>G161+G162+G163+G164+G165</f>
        <v>0</v>
      </c>
      <c r="H166" s="46" t="e">
        <v>#DIV/0!</v>
      </c>
      <c r="I166" s="91">
        <f t="shared" ref="I166:T166" si="51">I161+I162+I163+I164+I165</f>
        <v>0</v>
      </c>
      <c r="J166" s="91">
        <f t="shared" si="51"/>
        <v>0</v>
      </c>
      <c r="K166" s="91">
        <f t="shared" si="51"/>
        <v>0</v>
      </c>
      <c r="L166" s="91">
        <f t="shared" si="51"/>
        <v>0</v>
      </c>
      <c r="M166" s="91">
        <f t="shared" si="51"/>
        <v>0</v>
      </c>
      <c r="N166" s="91">
        <f t="shared" si="51"/>
        <v>0</v>
      </c>
      <c r="O166" s="29">
        <f t="shared" si="51"/>
        <v>0</v>
      </c>
      <c r="P166" s="29">
        <f t="shared" si="51"/>
        <v>0</v>
      </c>
      <c r="Q166" s="29">
        <f t="shared" si="51"/>
        <v>0</v>
      </c>
      <c r="R166" s="29">
        <f t="shared" si="51"/>
        <v>0</v>
      </c>
      <c r="S166" s="29">
        <f t="shared" si="51"/>
        <v>0</v>
      </c>
      <c r="T166" s="29">
        <f t="shared" si="51"/>
        <v>0</v>
      </c>
      <c r="U166" s="47" t="e">
        <f t="shared" si="47"/>
        <v>#DIV/0!</v>
      </c>
      <c r="V166" s="29">
        <f>V161+V162+V163+V164+V165</f>
        <v>184</v>
      </c>
      <c r="W166" s="88">
        <f t="shared" si="48"/>
        <v>13.89623140246205</v>
      </c>
      <c r="X166" s="29">
        <f>X161+X162+X163+X164+X165</f>
        <v>101</v>
      </c>
      <c r="Y166" s="88">
        <f t="shared" si="49"/>
        <v>7.6278226720036262</v>
      </c>
      <c r="Z166" s="29">
        <f t="shared" ref="Z166:AE166" si="52">Z161+Z162+Z163+Z164+Z165</f>
        <v>0</v>
      </c>
      <c r="AA166" s="29">
        <f t="shared" si="52"/>
        <v>0</v>
      </c>
      <c r="AB166" s="29">
        <f t="shared" si="52"/>
        <v>0</v>
      </c>
      <c r="AC166" s="29">
        <f t="shared" si="52"/>
        <v>0</v>
      </c>
      <c r="AD166" s="29">
        <f t="shared" si="52"/>
        <v>0</v>
      </c>
      <c r="AE166" s="29">
        <f t="shared" si="52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>
        <v>234.5</v>
      </c>
      <c r="D168" s="19"/>
      <c r="E168" s="19">
        <v>274.39999999999998</v>
      </c>
      <c r="F168" s="45">
        <f>E168/C168</f>
        <v>1.1701492537313432</v>
      </c>
      <c r="G168" s="31"/>
      <c r="H168" s="45" t="e">
        <f t="shared" ref="H168:H180" si="53">G168/D168*100</f>
        <v>#DIV/0!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4">O168/G168*100</f>
        <v>#DIV/0!</v>
      </c>
      <c r="V168" s="19">
        <v>41</v>
      </c>
      <c r="W168" s="18">
        <f t="shared" ref="W168:W181" si="55">V168/E168*100</f>
        <v>14.941690962099127</v>
      </c>
      <c r="X168" s="19">
        <v>41</v>
      </c>
      <c r="Y168" s="18">
        <f t="shared" ref="Y168:Y181" si="56">X168/E168*100</f>
        <v>14.941690962099127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>
        <v>0</v>
      </c>
      <c r="D169" s="19"/>
      <c r="E169" s="19">
        <v>0</v>
      </c>
      <c r="F169" s="45" t="e">
        <f t="shared" ref="F169:F232" si="57">E169/C169</f>
        <v>#DIV/0!</v>
      </c>
      <c r="G169" s="31"/>
      <c r="H169" s="45" t="e">
        <f t="shared" si="53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4"/>
        <v>#DIV/0!</v>
      </c>
      <c r="V169" s="19"/>
      <c r="W169" s="18" t="e">
        <f t="shared" si="55"/>
        <v>#DIV/0!</v>
      </c>
      <c r="X169" s="19"/>
      <c r="Y169" s="18" t="e">
        <f t="shared" si="56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>
        <v>0</v>
      </c>
      <c r="D170" s="19"/>
      <c r="E170" s="19">
        <v>0</v>
      </c>
      <c r="F170" s="45" t="e">
        <f t="shared" si="57"/>
        <v>#DIV/0!</v>
      </c>
      <c r="G170" s="31"/>
      <c r="H170" s="45" t="e">
        <f t="shared" si="53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4"/>
        <v>#DIV/0!</v>
      </c>
      <c r="V170" s="19"/>
      <c r="W170" s="18" t="e">
        <f t="shared" si="55"/>
        <v>#DIV/0!</v>
      </c>
      <c r="X170" s="19"/>
      <c r="Y170" s="18" t="e">
        <f t="shared" si="56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>
        <v>0</v>
      </c>
      <c r="D171" s="19"/>
      <c r="E171" s="19">
        <v>0</v>
      </c>
      <c r="F171" s="45" t="e">
        <f t="shared" si="57"/>
        <v>#DIV/0!</v>
      </c>
      <c r="G171" s="31"/>
      <c r="H171" s="45" t="e">
        <f t="shared" si="53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4"/>
        <v>#DIV/0!</v>
      </c>
      <c r="V171" s="19"/>
      <c r="W171" s="18" t="e">
        <f t="shared" si="55"/>
        <v>#DIV/0!</v>
      </c>
      <c r="X171" s="19"/>
      <c r="Y171" s="18" t="e">
        <f t="shared" si="56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>
        <v>0</v>
      </c>
      <c r="D172" s="19"/>
      <c r="E172" s="19">
        <v>0</v>
      </c>
      <c r="F172" s="45" t="e">
        <f t="shared" si="57"/>
        <v>#DIV/0!</v>
      </c>
      <c r="G172" s="31"/>
      <c r="H172" s="45" t="e">
        <f t="shared" si="53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4"/>
        <v>#DIV/0!</v>
      </c>
      <c r="V172" s="19"/>
      <c r="W172" s="18" t="e">
        <f t="shared" si="55"/>
        <v>#DIV/0!</v>
      </c>
      <c r="X172" s="19"/>
      <c r="Y172" s="18" t="e">
        <f t="shared" si="56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>
        <v>0</v>
      </c>
      <c r="D173" s="19"/>
      <c r="E173" s="19">
        <v>0</v>
      </c>
      <c r="F173" s="45" t="e">
        <f t="shared" si="57"/>
        <v>#DIV/0!</v>
      </c>
      <c r="G173" s="31"/>
      <c r="H173" s="45" t="e">
        <f t="shared" si="53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4"/>
        <v>#DIV/0!</v>
      </c>
      <c r="V173" s="19"/>
      <c r="W173" s="18" t="e">
        <f t="shared" si="55"/>
        <v>#DIV/0!</v>
      </c>
      <c r="X173" s="19"/>
      <c r="Y173" s="18" t="e">
        <f t="shared" si="56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>
        <v>0</v>
      </c>
      <c r="D174" s="19"/>
      <c r="E174" s="19">
        <v>0</v>
      </c>
      <c r="F174" s="45" t="e">
        <f t="shared" si="57"/>
        <v>#DIV/0!</v>
      </c>
      <c r="G174" s="31"/>
      <c r="H174" s="45" t="e">
        <f t="shared" si="53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4"/>
        <v>#DIV/0!</v>
      </c>
      <c r="V174" s="19"/>
      <c r="W174" s="18" t="e">
        <f t="shared" si="55"/>
        <v>#DIV/0!</v>
      </c>
      <c r="X174" s="19"/>
      <c r="Y174" s="18" t="e">
        <f t="shared" si="56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>
        <v>0</v>
      </c>
      <c r="D175" s="19"/>
      <c r="E175" s="19">
        <v>0</v>
      </c>
      <c r="F175" s="45" t="e">
        <f t="shared" si="57"/>
        <v>#DIV/0!</v>
      </c>
      <c r="G175" s="31"/>
      <c r="H175" s="45" t="e">
        <f t="shared" si="53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4"/>
        <v>#DIV/0!</v>
      </c>
      <c r="V175" s="19"/>
      <c r="W175" s="18" t="e">
        <f t="shared" si="55"/>
        <v>#DIV/0!</v>
      </c>
      <c r="X175" s="19"/>
      <c r="Y175" s="18" t="e">
        <f t="shared" si="56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>
        <v>347.19999313354492</v>
      </c>
      <c r="D176" s="19">
        <v>123</v>
      </c>
      <c r="E176" s="19">
        <v>373.85184393988709</v>
      </c>
      <c r="F176" s="45">
        <f t="shared" si="57"/>
        <v>1.0767622446239247</v>
      </c>
      <c r="G176" s="31"/>
      <c r="H176" s="45">
        <f t="shared" si="53"/>
        <v>0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4"/>
        <v>#DIV/0!</v>
      </c>
      <c r="V176" s="19"/>
      <c r="W176" s="18">
        <f t="shared" si="55"/>
        <v>0</v>
      </c>
      <c r="X176" s="19"/>
      <c r="Y176" s="18">
        <f t="shared" si="56"/>
        <v>0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>
        <v>0</v>
      </c>
      <c r="D177" s="19"/>
      <c r="E177" s="19">
        <v>0</v>
      </c>
      <c r="F177" s="45" t="e">
        <f t="shared" si="57"/>
        <v>#DIV/0!</v>
      </c>
      <c r="G177" s="31"/>
      <c r="H177" s="45" t="e">
        <f t="shared" si="53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4"/>
        <v>#DIV/0!</v>
      </c>
      <c r="V177" s="19"/>
      <c r="W177" s="18" t="e">
        <f t="shared" si="55"/>
        <v>#DIV/0!</v>
      </c>
      <c r="X177" s="19"/>
      <c r="Y177" s="18" t="e">
        <f t="shared" si="56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>
        <v>0</v>
      </c>
      <c r="D178" s="19"/>
      <c r="E178" s="19">
        <v>0</v>
      </c>
      <c r="F178" s="45" t="e">
        <f t="shared" si="57"/>
        <v>#DIV/0!</v>
      </c>
      <c r="G178" s="31"/>
      <c r="H178" s="45" t="e">
        <f t="shared" si="53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4"/>
        <v>#DIV/0!</v>
      </c>
      <c r="V178" s="19"/>
      <c r="W178" s="18" t="e">
        <f t="shared" si="55"/>
        <v>#DIV/0!</v>
      </c>
      <c r="X178" s="19"/>
      <c r="Y178" s="18" t="e">
        <f t="shared" si="56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>
        <v>0</v>
      </c>
      <c r="D179" s="19"/>
      <c r="E179" s="19">
        <v>0</v>
      </c>
      <c r="F179" s="45" t="e">
        <f t="shared" si="57"/>
        <v>#DIV/0!</v>
      </c>
      <c r="G179" s="31"/>
      <c r="H179" s="45" t="e">
        <f t="shared" si="53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4"/>
        <v>#DIV/0!</v>
      </c>
      <c r="V179" s="19"/>
      <c r="W179" s="18" t="e">
        <f t="shared" si="55"/>
        <v>#DIV/0!</v>
      </c>
      <c r="X179" s="19"/>
      <c r="Y179" s="18" t="e">
        <f t="shared" si="56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>
        <v>0</v>
      </c>
      <c r="D180" s="19"/>
      <c r="E180" s="19">
        <v>0</v>
      </c>
      <c r="F180" s="45" t="e">
        <f t="shared" si="57"/>
        <v>#DIV/0!</v>
      </c>
      <c r="G180" s="31"/>
      <c r="H180" s="45" t="e">
        <f t="shared" si="53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4"/>
        <v>#DIV/0!</v>
      </c>
      <c r="V180" s="19">
        <v>1</v>
      </c>
      <c r="W180" s="18" t="e">
        <f t="shared" si="55"/>
        <v>#DIV/0!</v>
      </c>
      <c r="X180" s="19">
        <v>1</v>
      </c>
      <c r="Y180" s="18" t="e">
        <f t="shared" si="56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581.69999313354492</v>
      </c>
      <c r="D181" s="29">
        <f t="shared" ref="D181:E181" si="58">D168+D169+D170+D171+D172+D173+D174+D175+D176+D177+D178+D179+D180</f>
        <v>123</v>
      </c>
      <c r="E181" s="29">
        <f t="shared" si="58"/>
        <v>648.25184393988707</v>
      </c>
      <c r="F181" s="46">
        <f t="shared" si="57"/>
        <v>1.1144092342993432</v>
      </c>
      <c r="G181" s="91">
        <f>G168+G169+G170+G171+G172+G173+G174+G175+G176+G177+G178+G179+G180</f>
        <v>0</v>
      </c>
      <c r="H181" s="46">
        <f t="shared" si="23"/>
        <v>0</v>
      </c>
      <c r="I181" s="91">
        <f t="shared" ref="I181:T181" si="59">I168+I169+I170+I171+I172+I173+I174+I175+I176+I177+I178+I179+I180</f>
        <v>0</v>
      </c>
      <c r="J181" s="91">
        <f t="shared" si="59"/>
        <v>0</v>
      </c>
      <c r="K181" s="91">
        <f t="shared" si="59"/>
        <v>0</v>
      </c>
      <c r="L181" s="91">
        <f t="shared" si="59"/>
        <v>0</v>
      </c>
      <c r="M181" s="91">
        <f t="shared" si="59"/>
        <v>0</v>
      </c>
      <c r="N181" s="91">
        <f t="shared" si="59"/>
        <v>0</v>
      </c>
      <c r="O181" s="29">
        <f t="shared" si="59"/>
        <v>0</v>
      </c>
      <c r="P181" s="29">
        <f t="shared" si="59"/>
        <v>0</v>
      </c>
      <c r="Q181" s="29">
        <f t="shared" si="59"/>
        <v>0</v>
      </c>
      <c r="R181" s="29">
        <f t="shared" si="59"/>
        <v>0</v>
      </c>
      <c r="S181" s="29">
        <f t="shared" si="59"/>
        <v>0</v>
      </c>
      <c r="T181" s="29">
        <f t="shared" si="59"/>
        <v>0</v>
      </c>
      <c r="U181" s="47" t="e">
        <f t="shared" si="24"/>
        <v>#DIV/0!</v>
      </c>
      <c r="V181" s="29">
        <f>V168+V169+V170+V171+V172+V173+V174+V175+V176+V177+V178+V179+V180</f>
        <v>42</v>
      </c>
      <c r="W181" s="88">
        <f t="shared" si="55"/>
        <v>6.4789634449377198</v>
      </c>
      <c r="X181" s="29">
        <f>X168+X169+X170+X171+X172+X173+X174+X175+X176+X177+X178+X179+X180</f>
        <v>42</v>
      </c>
      <c r="Y181" s="88">
        <f t="shared" si="56"/>
        <v>6.4789634449377198</v>
      </c>
      <c r="Z181" s="29">
        <f t="shared" ref="Z181:AE181" si="60">Z168+Z169+Z170+Z171+Z172+Z173+Z174+Z175+Z176+Z177+Z178+Z179+Z180</f>
        <v>0</v>
      </c>
      <c r="AA181" s="29">
        <f t="shared" si="60"/>
        <v>0</v>
      </c>
      <c r="AB181" s="29">
        <f t="shared" si="60"/>
        <v>0</v>
      </c>
      <c r="AC181" s="29">
        <f t="shared" si="60"/>
        <v>0</v>
      </c>
      <c r="AD181" s="29">
        <f t="shared" si="60"/>
        <v>0</v>
      </c>
      <c r="AE181" s="29">
        <f t="shared" si="60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>
        <v>1166.8</v>
      </c>
      <c r="D183" s="19">
        <v>57</v>
      </c>
      <c r="E183" s="19">
        <v>1166.8</v>
      </c>
      <c r="F183" s="45">
        <f t="shared" si="57"/>
        <v>1</v>
      </c>
      <c r="G183" s="31"/>
      <c r="H183" s="45">
        <f t="shared" si="23"/>
        <v>0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>
        <v>175</v>
      </c>
      <c r="W183" s="18">
        <f>V183/E183*100</f>
        <v>14.998285910181695</v>
      </c>
      <c r="X183" s="19">
        <v>50</v>
      </c>
      <c r="Y183" s="18">
        <f t="shared" ref="Y183:Y193" si="61">X183/E183*100</f>
        <v>4.2852245457661979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>
        <v>0</v>
      </c>
      <c r="D184" s="19"/>
      <c r="E184" s="19">
        <v>0</v>
      </c>
      <c r="F184" s="45" t="e">
        <f t="shared" si="57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1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>
        <v>0</v>
      </c>
      <c r="D185" s="19"/>
      <c r="E185" s="19">
        <v>0</v>
      </c>
      <c r="F185" s="45" t="e">
        <f t="shared" si="57"/>
        <v>#DIV/0!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2">V185/E185*100</f>
        <v>#DIV/0!</v>
      </c>
      <c r="X185" s="19"/>
      <c r="Y185" s="75" t="e">
        <f t="shared" si="61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>
        <v>0</v>
      </c>
      <c r="D186" s="19"/>
      <c r="E186" s="19">
        <v>0</v>
      </c>
      <c r="F186" s="45" t="e">
        <f t="shared" si="57"/>
        <v>#DIV/0!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2"/>
        <v>#DIV/0!</v>
      </c>
      <c r="X186" s="19"/>
      <c r="Y186" s="75" t="e">
        <f t="shared" si="61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>
        <v>0</v>
      </c>
      <c r="D187" s="19">
        <v>1961</v>
      </c>
      <c r="E187" s="19">
        <v>0</v>
      </c>
      <c r="F187" s="45" t="e">
        <f t="shared" si="57"/>
        <v>#DIV/0!</v>
      </c>
      <c r="G187" s="31"/>
      <c r="H187" s="45">
        <f t="shared" si="23"/>
        <v>0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2"/>
        <v>#DIV/0!</v>
      </c>
      <c r="X187" s="19"/>
      <c r="Y187" s="75" t="e">
        <f t="shared" si="61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>
        <v>0</v>
      </c>
      <c r="D188" s="19"/>
      <c r="E188" s="19">
        <v>0</v>
      </c>
      <c r="F188" s="45" t="e">
        <f t="shared" si="57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2"/>
        <v>#DIV/0!</v>
      </c>
      <c r="X188" s="19"/>
      <c r="Y188" s="75" t="e">
        <f t="shared" si="61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>
        <v>1004</v>
      </c>
      <c r="D189" s="19"/>
      <c r="E189" s="19">
        <v>1238</v>
      </c>
      <c r="F189" s="45">
        <f t="shared" si="57"/>
        <v>1.2330677290836654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>
        <v>185</v>
      </c>
      <c r="W189" s="18">
        <f t="shared" si="62"/>
        <v>14.94345718901454</v>
      </c>
      <c r="X189" s="19">
        <v>64</v>
      </c>
      <c r="Y189" s="75">
        <f t="shared" si="61"/>
        <v>5.1696284329563813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>
        <v>0</v>
      </c>
      <c r="D190" s="19"/>
      <c r="E190" s="19">
        <v>0</v>
      </c>
      <c r="F190" s="45" t="e">
        <f t="shared" si="57"/>
        <v>#DIV/0!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/>
      <c r="W190" s="18" t="e">
        <f t="shared" si="62"/>
        <v>#DIV/0!</v>
      </c>
      <c r="X190" s="19"/>
      <c r="Y190" s="75" t="e">
        <f t="shared" si="61"/>
        <v>#DIV/0!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>
        <v>0</v>
      </c>
      <c r="D191" s="19"/>
      <c r="E191" s="19">
        <v>0</v>
      </c>
      <c r="F191" s="45" t="e">
        <f t="shared" si="57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2"/>
        <v>#DIV/0!</v>
      </c>
      <c r="X191" s="19"/>
      <c r="Y191" s="75" t="e">
        <f t="shared" si="61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>
        <v>349</v>
      </c>
      <c r="D192" s="19"/>
      <c r="E192" s="19">
        <v>521</v>
      </c>
      <c r="F192" s="45">
        <f t="shared" si="57"/>
        <v>1.4928366762177649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>
        <v>78</v>
      </c>
      <c r="W192" s="18">
        <f t="shared" si="62"/>
        <v>14.971209213051823</v>
      </c>
      <c r="X192" s="19">
        <v>26</v>
      </c>
      <c r="Y192" s="75">
        <f t="shared" si="61"/>
        <v>4.9904030710172744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2519.8000000000002</v>
      </c>
      <c r="D193" s="29">
        <f t="shared" ref="D193:E193" si="63">D183+D184+D185+D186+D187+D188+D189+D190+D191+D192</f>
        <v>2018</v>
      </c>
      <c r="E193" s="29">
        <f t="shared" si="63"/>
        <v>2925.8</v>
      </c>
      <c r="F193" s="46">
        <f t="shared" si="57"/>
        <v>1.1611238987221209</v>
      </c>
      <c r="G193" s="91">
        <f>G183+G184+G185+G186+G187+G188+G189+G190+G191+G192</f>
        <v>0</v>
      </c>
      <c r="H193" s="46">
        <f t="shared" si="23"/>
        <v>0</v>
      </c>
      <c r="I193" s="91">
        <f t="shared" ref="I193:T193" si="64">I183+I184+I185+I186+I187+I188+I189+I190+I191+I192</f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29">
        <f t="shared" si="64"/>
        <v>0</v>
      </c>
      <c r="P193" s="29">
        <f t="shared" si="64"/>
        <v>0</v>
      </c>
      <c r="Q193" s="29">
        <f t="shared" si="64"/>
        <v>0</v>
      </c>
      <c r="R193" s="29">
        <f t="shared" si="64"/>
        <v>0</v>
      </c>
      <c r="S193" s="29">
        <f t="shared" si="64"/>
        <v>0</v>
      </c>
      <c r="T193" s="29">
        <f t="shared" si="64"/>
        <v>0</v>
      </c>
      <c r="U193" s="47" t="e">
        <f t="shared" si="24"/>
        <v>#DIV/0!</v>
      </c>
      <c r="V193" s="29">
        <f>V183+V184+V185+V186+V187+V188+V189+V190+V191+V192</f>
        <v>438</v>
      </c>
      <c r="W193" s="88">
        <f>V193/E193*100</f>
        <v>14.970264543030964</v>
      </c>
      <c r="X193" s="29">
        <f>X183+X184+X185+X186+X187+X188+X189+X190+X191+X192</f>
        <v>140</v>
      </c>
      <c r="Y193" s="88">
        <f t="shared" si="61"/>
        <v>4.7850160639824999</v>
      </c>
      <c r="Z193" s="29">
        <f t="shared" ref="Z193:AE193" si="65">Z183+Z184+Z185+Z186+Z187+Z188+Z189+Z190+Z191+Z192</f>
        <v>0</v>
      </c>
      <c r="AA193" s="29">
        <f t="shared" si="65"/>
        <v>0</v>
      </c>
      <c r="AB193" s="29">
        <f t="shared" si="65"/>
        <v>0</v>
      </c>
      <c r="AC193" s="29">
        <f t="shared" si="65"/>
        <v>0</v>
      </c>
      <c r="AD193" s="29">
        <f t="shared" si="65"/>
        <v>0</v>
      </c>
      <c r="AE193" s="29">
        <f t="shared" si="65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>
        <v>0</v>
      </c>
      <c r="D195" s="19"/>
      <c r="E195" s="19">
        <v>0</v>
      </c>
      <c r="F195" s="45" t="e">
        <f t="shared" ref="F195:F209" si="66">E195/C195</f>
        <v>#DIV/0!</v>
      </c>
      <c r="G195" s="31"/>
      <c r="H195" s="45" t="e">
        <f t="shared" ref="H195:H209" si="67">G195/D195*100</f>
        <v>#DIV/0!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8">O195/G195*100</f>
        <v>#DIV/0!</v>
      </c>
      <c r="V195" s="19"/>
      <c r="W195" s="18" t="e">
        <f t="shared" ref="W195:W209" si="69">V195/E195*100</f>
        <v>#DIV/0!</v>
      </c>
      <c r="X195" s="19"/>
      <c r="Y195" s="18" t="e">
        <f t="shared" ref="Y195:Y210" si="70">X195/E195*100</f>
        <v>#DIV/0!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>
        <v>121.26</v>
      </c>
      <c r="D196" s="19">
        <v>88</v>
      </c>
      <c r="E196" s="19">
        <v>47.813404358505572</v>
      </c>
      <c r="F196" s="45">
        <f t="shared" si="66"/>
        <v>0.39430483554762963</v>
      </c>
      <c r="G196" s="31"/>
      <c r="H196" s="45">
        <f t="shared" si="67"/>
        <v>0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8"/>
        <v>#DIV/0!</v>
      </c>
      <c r="V196" s="19">
        <v>7</v>
      </c>
      <c r="W196" s="18">
        <f t="shared" si="69"/>
        <v>14.640245960136832</v>
      </c>
      <c r="X196" s="19">
        <v>6</v>
      </c>
      <c r="Y196" s="18">
        <f t="shared" si="70"/>
        <v>12.548782251545857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>
        <v>0</v>
      </c>
      <c r="D197" s="19"/>
      <c r="E197" s="19">
        <v>0</v>
      </c>
      <c r="F197" s="45" t="e">
        <f t="shared" si="66"/>
        <v>#DIV/0!</v>
      </c>
      <c r="G197" s="31"/>
      <c r="H197" s="45" t="e">
        <f t="shared" si="67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8"/>
        <v>#DIV/0!</v>
      </c>
      <c r="V197" s="19"/>
      <c r="W197" s="18" t="e">
        <f t="shared" si="69"/>
        <v>#DIV/0!</v>
      </c>
      <c r="X197" s="19">
        <v>0</v>
      </c>
      <c r="Y197" s="18" t="e">
        <f t="shared" si="70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>
        <v>392.5</v>
      </c>
      <c r="D198" s="19">
        <v>115</v>
      </c>
      <c r="E198" s="19">
        <v>142</v>
      </c>
      <c r="F198" s="45">
        <f t="shared" si="66"/>
        <v>0.36178343949044584</v>
      </c>
      <c r="G198" s="31"/>
      <c r="H198" s="45">
        <f t="shared" si="67"/>
        <v>0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8"/>
        <v>#DIV/0!</v>
      </c>
      <c r="V198" s="19">
        <v>21</v>
      </c>
      <c r="W198" s="18">
        <f t="shared" si="69"/>
        <v>14.788732394366196</v>
      </c>
      <c r="X198" s="19">
        <v>21</v>
      </c>
      <c r="Y198" s="18">
        <f t="shared" si="70"/>
        <v>14.788732394366196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>
        <v>0</v>
      </c>
      <c r="D199" s="19"/>
      <c r="E199" s="19">
        <v>0</v>
      </c>
      <c r="F199" s="45" t="e">
        <f t="shared" si="66"/>
        <v>#DIV/0!</v>
      </c>
      <c r="G199" s="31"/>
      <c r="H199" s="45" t="e">
        <f t="shared" si="67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8"/>
        <v>#DIV/0!</v>
      </c>
      <c r="V199" s="19"/>
      <c r="W199" s="18" t="e">
        <f t="shared" si="69"/>
        <v>#DIV/0!</v>
      </c>
      <c r="X199" s="19"/>
      <c r="Y199" s="18" t="e">
        <f t="shared" si="7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>
        <v>609.02899999999988</v>
      </c>
      <c r="D200" s="19">
        <v>179</v>
      </c>
      <c r="E200" s="19">
        <v>434</v>
      </c>
      <c r="F200" s="45">
        <f t="shared" si="66"/>
        <v>0.71260974436356905</v>
      </c>
      <c r="G200" s="31"/>
      <c r="H200" s="45">
        <f t="shared" si="67"/>
        <v>0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8"/>
        <v>#DIV/0!</v>
      </c>
      <c r="V200" s="19">
        <v>65</v>
      </c>
      <c r="W200" s="18">
        <f t="shared" si="69"/>
        <v>14.976958525345621</v>
      </c>
      <c r="X200" s="19">
        <v>21</v>
      </c>
      <c r="Y200" s="18">
        <f t="shared" si="70"/>
        <v>4.838709677419355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>
        <v>114.30000000000001</v>
      </c>
      <c r="D201" s="19">
        <v>56</v>
      </c>
      <c r="E201" s="19">
        <v>155.00083110639437</v>
      </c>
      <c r="F201" s="45">
        <f t="shared" si="66"/>
        <v>1.3560877612107993</v>
      </c>
      <c r="G201" s="31"/>
      <c r="H201" s="45">
        <f t="shared" si="67"/>
        <v>0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8"/>
        <v>#DIV/0!</v>
      </c>
      <c r="V201" s="19">
        <v>23</v>
      </c>
      <c r="W201" s="18">
        <f t="shared" si="69"/>
        <v>14.838630113029867</v>
      </c>
      <c r="X201" s="19">
        <v>23</v>
      </c>
      <c r="Y201" s="18">
        <f t="shared" si="70"/>
        <v>14.838630113029867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>
        <v>0</v>
      </c>
      <c r="D202" s="19"/>
      <c r="E202" s="19">
        <v>0</v>
      </c>
      <c r="F202" s="45" t="e">
        <f t="shared" si="66"/>
        <v>#DIV/0!</v>
      </c>
      <c r="G202" s="31"/>
      <c r="H202" s="45" t="e">
        <f t="shared" si="67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8"/>
        <v>#DIV/0!</v>
      </c>
      <c r="V202" s="19">
        <v>0</v>
      </c>
      <c r="W202" s="18" t="e">
        <f t="shared" si="69"/>
        <v>#DIV/0!</v>
      </c>
      <c r="X202" s="19">
        <v>0</v>
      </c>
      <c r="Y202" s="18" t="e">
        <f t="shared" si="70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>
        <v>145.43</v>
      </c>
      <c r="D203" s="19">
        <v>50</v>
      </c>
      <c r="E203" s="19">
        <v>237</v>
      </c>
      <c r="F203" s="45">
        <f t="shared" si="66"/>
        <v>1.6296500034380801</v>
      </c>
      <c r="G203" s="31"/>
      <c r="H203" s="45">
        <f t="shared" si="67"/>
        <v>0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8"/>
        <v>#DIV/0!</v>
      </c>
      <c r="V203" s="19">
        <v>35</v>
      </c>
      <c r="W203" s="18">
        <f t="shared" si="69"/>
        <v>14.767932489451477</v>
      </c>
      <c r="X203" s="19">
        <v>35</v>
      </c>
      <c r="Y203" s="18">
        <f t="shared" si="70"/>
        <v>14.767932489451477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>
        <v>505.88300000000004</v>
      </c>
      <c r="D204" s="19">
        <v>21</v>
      </c>
      <c r="E204" s="19">
        <v>290</v>
      </c>
      <c r="F204" s="45">
        <f t="shared" si="66"/>
        <v>0.57325508072024556</v>
      </c>
      <c r="G204" s="31"/>
      <c r="H204" s="45">
        <f t="shared" si="67"/>
        <v>0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8"/>
        <v>#DIV/0!</v>
      </c>
      <c r="V204" s="19">
        <v>43</v>
      </c>
      <c r="W204" s="18">
        <f t="shared" si="69"/>
        <v>14.827586206896552</v>
      </c>
      <c r="X204" s="19">
        <v>4</v>
      </c>
      <c r="Y204" s="18">
        <f t="shared" si="70"/>
        <v>1.3793103448275863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>
        <v>569.76199999999994</v>
      </c>
      <c r="D205" s="19">
        <v>71</v>
      </c>
      <c r="E205" s="19">
        <v>153</v>
      </c>
      <c r="F205" s="45">
        <f t="shared" si="66"/>
        <v>0.26853317701075191</v>
      </c>
      <c r="G205" s="31"/>
      <c r="H205" s="45">
        <f t="shared" si="67"/>
        <v>0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8"/>
        <v>#DIV/0!</v>
      </c>
      <c r="V205" s="19">
        <v>22</v>
      </c>
      <c r="W205" s="18">
        <f t="shared" si="69"/>
        <v>14.37908496732026</v>
      </c>
      <c r="X205" s="19">
        <v>3</v>
      </c>
      <c r="Y205" s="18">
        <f t="shared" si="70"/>
        <v>1.9607843137254901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>
        <v>47.904000000000003</v>
      </c>
      <c r="D206" s="19">
        <v>1069</v>
      </c>
      <c r="E206" s="19">
        <v>30.141461238148352</v>
      </c>
      <c r="F206" s="45">
        <f t="shared" si="66"/>
        <v>0.62920552016842746</v>
      </c>
      <c r="G206" s="31"/>
      <c r="H206" s="45">
        <f t="shared" si="67"/>
        <v>0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8"/>
        <v>#DIV/0!</v>
      </c>
      <c r="V206" s="19">
        <v>4</v>
      </c>
      <c r="W206" s="18">
        <f t="shared" si="69"/>
        <v>13.270756743994299</v>
      </c>
      <c r="X206" s="19">
        <v>4</v>
      </c>
      <c r="Y206" s="18">
        <f t="shared" si="70"/>
        <v>13.270756743994299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>
        <v>1621.2169999999999</v>
      </c>
      <c r="D207" s="19"/>
      <c r="E207" s="19">
        <v>364.26215223563327</v>
      </c>
      <c r="F207" s="45">
        <f t="shared" si="66"/>
        <v>0.22468438971194682</v>
      </c>
      <c r="G207" s="31"/>
      <c r="H207" s="45" t="e">
        <f t="shared" si="67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8"/>
        <v>#DIV/0!</v>
      </c>
      <c r="V207" s="19">
        <v>54</v>
      </c>
      <c r="W207" s="18">
        <f t="shared" si="69"/>
        <v>14.824488261703502</v>
      </c>
      <c r="X207" s="19">
        <v>54</v>
      </c>
      <c r="Y207" s="18">
        <f t="shared" si="70"/>
        <v>14.824488261703502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>
        <v>78.575999999999993</v>
      </c>
      <c r="D208" s="19"/>
      <c r="E208" s="19">
        <v>36.858380487804872</v>
      </c>
      <c r="F208" s="45">
        <f t="shared" si="66"/>
        <v>0.46907936886332818</v>
      </c>
      <c r="G208" s="31"/>
      <c r="H208" s="45" t="e">
        <f t="shared" si="67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8"/>
        <v>#DIV/0!</v>
      </c>
      <c r="V208" s="19">
        <v>5</v>
      </c>
      <c r="W208" s="18">
        <f t="shared" si="69"/>
        <v>13.56543595737833</v>
      </c>
      <c r="X208" s="19">
        <v>5</v>
      </c>
      <c r="Y208" s="18">
        <f t="shared" si="70"/>
        <v>13.56543595737833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>
        <v>12.665000000000001</v>
      </c>
      <c r="D209" s="19"/>
      <c r="E209" s="19">
        <v>5.6086947368421045</v>
      </c>
      <c r="F209" s="45">
        <f t="shared" si="66"/>
        <v>0.44284995948220324</v>
      </c>
      <c r="G209" s="31"/>
      <c r="H209" s="45" t="e">
        <f t="shared" si="67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8"/>
        <v>#DIV/0!</v>
      </c>
      <c r="V209" s="19">
        <v>0</v>
      </c>
      <c r="W209" s="18">
        <f t="shared" si="69"/>
        <v>0</v>
      </c>
      <c r="X209" s="19">
        <v>0</v>
      </c>
      <c r="Y209" s="18">
        <f t="shared" si="70"/>
        <v>0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4218.5259999999998</v>
      </c>
      <c r="D210" s="29">
        <f t="shared" ref="D210:E210" si="71">D195+D196+D197+D198+D199+D200+D201+D202+D203+D204+D205+D206+D207+D208+D209</f>
        <v>1649</v>
      </c>
      <c r="E210" s="29">
        <f t="shared" si="71"/>
        <v>1895.6849241633286</v>
      </c>
      <c r="F210" s="46">
        <f t="shared" si="57"/>
        <v>0.44937139753632632</v>
      </c>
      <c r="G210" s="29">
        <f>G195+G196+G197+G198+G199+G200+G201+G202+G203+G204+G205+G206+G207+G208+G209</f>
        <v>0</v>
      </c>
      <c r="H210" s="46">
        <f t="shared" si="23"/>
        <v>0</v>
      </c>
      <c r="I210" s="29">
        <f t="shared" ref="I210:T210" si="72">I195+I196+I197+I198+I199+I200+I201+I202+I203+I204+I205+I206+I207+I208+I209</f>
        <v>0</v>
      </c>
      <c r="J210" s="29">
        <f t="shared" si="72"/>
        <v>0</v>
      </c>
      <c r="K210" s="29">
        <f t="shared" si="72"/>
        <v>0</v>
      </c>
      <c r="L210" s="29">
        <f t="shared" si="72"/>
        <v>0</v>
      </c>
      <c r="M210" s="29">
        <f t="shared" si="72"/>
        <v>0</v>
      </c>
      <c r="N210" s="29">
        <f t="shared" si="72"/>
        <v>0</v>
      </c>
      <c r="O210" s="29">
        <f t="shared" si="72"/>
        <v>0</v>
      </c>
      <c r="P210" s="29">
        <f t="shared" si="72"/>
        <v>0</v>
      </c>
      <c r="Q210" s="29">
        <f t="shared" si="72"/>
        <v>0</v>
      </c>
      <c r="R210" s="29">
        <f t="shared" si="72"/>
        <v>0</v>
      </c>
      <c r="S210" s="29">
        <f t="shared" si="72"/>
        <v>0</v>
      </c>
      <c r="T210" s="29">
        <f t="shared" si="72"/>
        <v>0</v>
      </c>
      <c r="U210" s="29" t="e">
        <f>SUM(U195:U209)</f>
        <v>#DIV/0!</v>
      </c>
      <c r="V210" s="29">
        <f>V195+V196+V197+V198+V199+V200+V201+V202+V203+V204+V205+V206+V207+V208+V209</f>
        <v>279</v>
      </c>
      <c r="W210" s="88">
        <f>V210/E210*100</f>
        <v>14.717635638904406</v>
      </c>
      <c r="X210" s="29">
        <f>X195+X196+X197+X198+X199+X200+X201+X202+X203+X204+X205+X206+X207+X208+X209</f>
        <v>176</v>
      </c>
      <c r="Y210" s="88">
        <f t="shared" si="70"/>
        <v>9.2842432704199833</v>
      </c>
      <c r="Z210" s="29">
        <f t="shared" ref="Z210:AE210" si="73">Z195+Z196+Z197+Z198+Z199+Z200+Z201+Z202+Z203+Z204+Z205+Z206+Z207+Z208+Z209</f>
        <v>0</v>
      </c>
      <c r="AA210" s="29">
        <f t="shared" si="73"/>
        <v>0</v>
      </c>
      <c r="AB210" s="29">
        <f t="shared" si="73"/>
        <v>0</v>
      </c>
      <c r="AC210" s="29">
        <f t="shared" si="73"/>
        <v>0</v>
      </c>
      <c r="AD210" s="29">
        <f t="shared" si="73"/>
        <v>0</v>
      </c>
      <c r="AE210" s="29">
        <f t="shared" si="7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>
        <v>0</v>
      </c>
      <c r="D212" s="19"/>
      <c r="E212" s="19">
        <v>0</v>
      </c>
      <c r="F212" s="45" t="e">
        <f t="shared" si="57"/>
        <v>#DIV/0!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4">O212/G212*100</f>
        <v>#DIV/0!</v>
      </c>
      <c r="V212" s="19"/>
      <c r="W212" s="18" t="e">
        <f t="shared" ref="W212:W240" si="75">V212/E212*100</f>
        <v>#DIV/0!</v>
      </c>
      <c r="X212" s="19"/>
      <c r="Y212" s="18" t="e">
        <f t="shared" ref="Y212:Y241" si="76">X212/E212*100</f>
        <v>#DIV/0!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>
        <v>0</v>
      </c>
      <c r="D213" s="19"/>
      <c r="E213" s="19">
        <v>0</v>
      </c>
      <c r="F213" s="45" t="e">
        <f t="shared" si="57"/>
        <v>#DIV/0!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4"/>
        <v>#DIV/0!</v>
      </c>
      <c r="V213" s="19"/>
      <c r="W213" s="18" t="e">
        <f t="shared" si="75"/>
        <v>#DIV/0!</v>
      </c>
      <c r="X213" s="19"/>
      <c r="Y213" s="18" t="e">
        <f t="shared" si="76"/>
        <v>#DIV/0!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>
        <v>48.2</v>
      </c>
      <c r="D214" s="19">
        <v>55</v>
      </c>
      <c r="E214" s="19">
        <v>53</v>
      </c>
      <c r="F214" s="45">
        <f t="shared" si="57"/>
        <v>1.0995850622406638</v>
      </c>
      <c r="G214" s="31"/>
      <c r="H214" s="45">
        <f t="shared" si="23"/>
        <v>0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4"/>
        <v>#DIV/0!</v>
      </c>
      <c r="V214" s="19">
        <v>7</v>
      </c>
      <c r="W214" s="18">
        <f t="shared" si="75"/>
        <v>13.20754716981132</v>
      </c>
      <c r="X214" s="19">
        <v>1</v>
      </c>
      <c r="Y214" s="18">
        <f t="shared" si="76"/>
        <v>1.8867924528301887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>
        <v>0</v>
      </c>
      <c r="D215" s="19"/>
      <c r="E215" s="19">
        <v>0</v>
      </c>
      <c r="F215" s="45" t="e">
        <f t="shared" si="57"/>
        <v>#DIV/0!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4"/>
        <v>#DIV/0!</v>
      </c>
      <c r="V215" s="19"/>
      <c r="W215" s="18" t="e">
        <f t="shared" si="75"/>
        <v>#DIV/0!</v>
      </c>
      <c r="X215" s="19"/>
      <c r="Y215" s="18" t="e">
        <f t="shared" si="76"/>
        <v>#DIV/0!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>
        <v>36</v>
      </c>
      <c r="D216" s="19"/>
      <c r="E216" s="19">
        <v>2</v>
      </c>
      <c r="F216" s="45">
        <f t="shared" si="57"/>
        <v>5.5555555555555552E-2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4"/>
        <v>#DIV/0!</v>
      </c>
      <c r="V216" s="19"/>
      <c r="W216" s="18">
        <f t="shared" si="75"/>
        <v>0</v>
      </c>
      <c r="X216" s="19">
        <v>0</v>
      </c>
      <c r="Y216" s="18">
        <f t="shared" si="76"/>
        <v>0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185</v>
      </c>
      <c r="C217" s="19">
        <v>43.4</v>
      </c>
      <c r="D217" s="19">
        <v>11</v>
      </c>
      <c r="E217" s="19">
        <v>11</v>
      </c>
      <c r="F217" s="45">
        <f t="shared" si="57"/>
        <v>0.25345622119815669</v>
      </c>
      <c r="G217" s="31"/>
      <c r="H217" s="45">
        <f t="shared" si="23"/>
        <v>0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4"/>
        <v>#DIV/0!</v>
      </c>
      <c r="V217" s="19">
        <v>1</v>
      </c>
      <c r="W217" s="18">
        <f t="shared" si="75"/>
        <v>9.0909090909090917</v>
      </c>
      <c r="X217" s="19">
        <v>1</v>
      </c>
      <c r="Y217" s="18">
        <f t="shared" si="76"/>
        <v>9.0909090909090917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>
        <v>97.9</v>
      </c>
      <c r="D218" s="19">
        <v>84</v>
      </c>
      <c r="E218" s="19">
        <v>78</v>
      </c>
      <c r="F218" s="45">
        <f t="shared" si="57"/>
        <v>0.79673135852911126</v>
      </c>
      <c r="G218" s="31"/>
      <c r="H218" s="45">
        <f t="shared" ref="H218:H292" si="77">G218/D218*100</f>
        <v>0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4"/>
        <v>#DIV/0!</v>
      </c>
      <c r="V218" s="19">
        <v>11</v>
      </c>
      <c r="W218" s="18">
        <f t="shared" si="75"/>
        <v>14.102564102564102</v>
      </c>
      <c r="X218" s="19">
        <v>10</v>
      </c>
      <c r="Y218" s="18">
        <f t="shared" si="76"/>
        <v>12.820512820512819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>
        <v>68.643000000000001</v>
      </c>
      <c r="D219" s="19">
        <v>22</v>
      </c>
      <c r="E219" s="19">
        <v>55</v>
      </c>
      <c r="F219" s="45">
        <f t="shared" si="57"/>
        <v>0.80124703174395062</v>
      </c>
      <c r="G219" s="31"/>
      <c r="H219" s="45">
        <f t="shared" si="77"/>
        <v>0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4"/>
        <v>#DIV/0!</v>
      </c>
      <c r="V219" s="19">
        <v>8</v>
      </c>
      <c r="W219" s="18">
        <f t="shared" si="75"/>
        <v>14.545454545454545</v>
      </c>
      <c r="X219" s="19">
        <v>8</v>
      </c>
      <c r="Y219" s="18">
        <f t="shared" si="76"/>
        <v>14.545454545454545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>
        <v>53.9</v>
      </c>
      <c r="D220" s="19">
        <v>38</v>
      </c>
      <c r="E220" s="19">
        <v>48</v>
      </c>
      <c r="F220" s="45">
        <f t="shared" si="57"/>
        <v>0.89053803339517623</v>
      </c>
      <c r="G220" s="31"/>
      <c r="H220" s="45">
        <f t="shared" si="77"/>
        <v>0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4"/>
        <v>#DIV/0!</v>
      </c>
      <c r="V220" s="19">
        <v>7</v>
      </c>
      <c r="W220" s="18">
        <f t="shared" si="75"/>
        <v>14.583333333333334</v>
      </c>
      <c r="X220" s="19">
        <v>5</v>
      </c>
      <c r="Y220" s="18">
        <f t="shared" si="76"/>
        <v>10.416666666666668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>
        <v>0</v>
      </c>
      <c r="D221" s="19"/>
      <c r="E221" s="19">
        <v>0</v>
      </c>
      <c r="F221" s="45" t="e">
        <f t="shared" si="57"/>
        <v>#DIV/0!</v>
      </c>
      <c r="G221" s="31"/>
      <c r="H221" s="45" t="e">
        <f t="shared" si="77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4"/>
        <v>#DIV/0!</v>
      </c>
      <c r="V221" s="19"/>
      <c r="W221" s="18" t="e">
        <f t="shared" si="75"/>
        <v>#DIV/0!</v>
      </c>
      <c r="X221" s="19"/>
      <c r="Y221" s="18" t="e">
        <f t="shared" si="76"/>
        <v>#DIV/0!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402</v>
      </c>
      <c r="C222" s="19">
        <v>0</v>
      </c>
      <c r="D222" s="19"/>
      <c r="E222" s="19">
        <v>0</v>
      </c>
      <c r="F222" s="45" t="e">
        <f t="shared" si="57"/>
        <v>#DIV/0!</v>
      </c>
      <c r="G222" s="31"/>
      <c r="H222" s="45" t="e">
        <f t="shared" si="77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4"/>
        <v>#DIV/0!</v>
      </c>
      <c r="V222" s="19"/>
      <c r="W222" s="18" t="e">
        <f t="shared" si="75"/>
        <v>#DIV/0!</v>
      </c>
      <c r="X222" s="19"/>
      <c r="Y222" s="18" t="e">
        <f t="shared" si="76"/>
        <v>#DIV/0!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>
        <v>37.5</v>
      </c>
      <c r="D223" s="19">
        <v>12</v>
      </c>
      <c r="E223" s="19">
        <v>26</v>
      </c>
      <c r="F223" s="45">
        <f t="shared" si="57"/>
        <v>0.69333333333333336</v>
      </c>
      <c r="G223" s="31"/>
      <c r="H223" s="45">
        <f t="shared" si="77"/>
        <v>0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4"/>
        <v>#DIV/0!</v>
      </c>
      <c r="V223" s="19">
        <v>3</v>
      </c>
      <c r="W223" s="18">
        <f t="shared" si="75"/>
        <v>11.538461538461538</v>
      </c>
      <c r="X223" s="19">
        <v>2</v>
      </c>
      <c r="Y223" s="18">
        <f t="shared" si="76"/>
        <v>7.6923076923076925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>
        <v>0</v>
      </c>
      <c r="D224" s="19"/>
      <c r="E224" s="19">
        <v>0</v>
      </c>
      <c r="F224" s="45" t="e">
        <f t="shared" si="57"/>
        <v>#DIV/0!</v>
      </c>
      <c r="G224" s="31"/>
      <c r="H224" s="45" t="e">
        <f t="shared" si="77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4"/>
        <v>#DIV/0!</v>
      </c>
      <c r="V224" s="19"/>
      <c r="W224" s="18" t="e">
        <f t="shared" si="75"/>
        <v>#DIV/0!</v>
      </c>
      <c r="X224" s="19"/>
      <c r="Y224" s="18" t="e">
        <f t="shared" si="76"/>
        <v>#DIV/0!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>
        <v>0</v>
      </c>
      <c r="D225" s="19"/>
      <c r="E225" s="19">
        <v>0</v>
      </c>
      <c r="F225" s="45" t="e">
        <f t="shared" si="57"/>
        <v>#DIV/0!</v>
      </c>
      <c r="G225" s="31"/>
      <c r="H225" s="45" t="e">
        <f t="shared" si="77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4"/>
        <v>#DIV/0!</v>
      </c>
      <c r="V225" s="19"/>
      <c r="W225" s="18" t="e">
        <f t="shared" si="75"/>
        <v>#DIV/0!</v>
      </c>
      <c r="X225" s="19"/>
      <c r="Y225" s="18" t="e">
        <f t="shared" si="76"/>
        <v>#DIV/0!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>
        <v>0</v>
      </c>
      <c r="D226" s="19"/>
      <c r="E226" s="19">
        <v>0</v>
      </c>
      <c r="F226" s="45" t="e">
        <f t="shared" si="57"/>
        <v>#DIV/0!</v>
      </c>
      <c r="G226" s="31"/>
      <c r="H226" s="45" t="e">
        <f t="shared" si="77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4"/>
        <v>#DIV/0!</v>
      </c>
      <c r="V226" s="19"/>
      <c r="W226" s="18" t="e">
        <f t="shared" si="75"/>
        <v>#DIV/0!</v>
      </c>
      <c r="X226" s="19"/>
      <c r="Y226" s="18" t="e">
        <f t="shared" si="76"/>
        <v>#DIV/0!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>
        <v>123.5</v>
      </c>
      <c r="D227" s="19">
        <v>36</v>
      </c>
      <c r="E227" s="19">
        <v>48</v>
      </c>
      <c r="F227" s="45">
        <f t="shared" si="57"/>
        <v>0.38866396761133604</v>
      </c>
      <c r="G227" s="31"/>
      <c r="H227" s="45">
        <f t="shared" si="77"/>
        <v>0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4"/>
        <v>#DIV/0!</v>
      </c>
      <c r="V227" s="19">
        <v>7</v>
      </c>
      <c r="W227" s="18">
        <f t="shared" si="75"/>
        <v>14.583333333333334</v>
      </c>
      <c r="X227" s="19">
        <v>7</v>
      </c>
      <c r="Y227" s="18">
        <f t="shared" si="76"/>
        <v>14.583333333333334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>
        <v>234.29299999999998</v>
      </c>
      <c r="D228" s="19">
        <v>206</v>
      </c>
      <c r="E228" s="19">
        <v>30</v>
      </c>
      <c r="F228" s="45">
        <f t="shared" si="57"/>
        <v>0.1280447986068726</v>
      </c>
      <c r="G228" s="31"/>
      <c r="H228" s="45">
        <f t="shared" si="77"/>
        <v>0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4"/>
        <v>#DIV/0!</v>
      </c>
      <c r="V228" s="19"/>
      <c r="W228" s="18">
        <f t="shared" si="75"/>
        <v>0</v>
      </c>
      <c r="X228" s="19"/>
      <c r="Y228" s="18">
        <f t="shared" si="76"/>
        <v>0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>
        <v>176.79999999999998</v>
      </c>
      <c r="D229" s="19">
        <v>10</v>
      </c>
      <c r="E229" s="19">
        <v>145</v>
      </c>
      <c r="F229" s="45">
        <f t="shared" si="57"/>
        <v>0.82013574660633493</v>
      </c>
      <c r="G229" s="31"/>
      <c r="H229" s="45">
        <f t="shared" si="77"/>
        <v>0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4"/>
        <v>#DIV/0!</v>
      </c>
      <c r="V229" s="19">
        <v>21</v>
      </c>
      <c r="W229" s="18">
        <f t="shared" si="75"/>
        <v>14.482758620689657</v>
      </c>
      <c r="X229" s="19">
        <v>10</v>
      </c>
      <c r="Y229" s="18">
        <f t="shared" si="76"/>
        <v>6.8965517241379306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>
        <v>470.1</v>
      </c>
      <c r="D230" s="19">
        <v>697</v>
      </c>
      <c r="E230" s="19">
        <v>940</v>
      </c>
      <c r="F230" s="45">
        <f t="shared" si="57"/>
        <v>1.9995745586045521</v>
      </c>
      <c r="G230" s="31"/>
      <c r="H230" s="45">
        <f t="shared" si="77"/>
        <v>0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4"/>
        <v>#DIV/0!</v>
      </c>
      <c r="V230" s="19">
        <v>141</v>
      </c>
      <c r="W230" s="18">
        <f t="shared" si="75"/>
        <v>15</v>
      </c>
      <c r="X230" s="19">
        <v>25</v>
      </c>
      <c r="Y230" s="18">
        <f t="shared" si="76"/>
        <v>2.6595744680851063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>
        <v>327.5</v>
      </c>
      <c r="D231" s="19">
        <v>367</v>
      </c>
      <c r="E231" s="19">
        <v>340</v>
      </c>
      <c r="F231" s="45">
        <f t="shared" si="57"/>
        <v>1.0381679389312977</v>
      </c>
      <c r="G231" s="31"/>
      <c r="H231" s="45">
        <f t="shared" si="77"/>
        <v>0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4"/>
        <v>#DIV/0!</v>
      </c>
      <c r="V231" s="19">
        <v>51</v>
      </c>
      <c r="W231" s="18">
        <f t="shared" si="75"/>
        <v>15</v>
      </c>
      <c r="X231" s="19">
        <v>20</v>
      </c>
      <c r="Y231" s="18">
        <f t="shared" si="76"/>
        <v>5.8823529411764701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>
        <v>1369.35</v>
      </c>
      <c r="D232" s="19">
        <v>329</v>
      </c>
      <c r="E232" s="19">
        <v>187</v>
      </c>
      <c r="F232" s="45">
        <f t="shared" si="57"/>
        <v>0.13656114214773435</v>
      </c>
      <c r="G232" s="31"/>
      <c r="H232" s="45">
        <f t="shared" si="77"/>
        <v>0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4"/>
        <v>#DIV/0!</v>
      </c>
      <c r="V232" s="19">
        <v>28</v>
      </c>
      <c r="W232" s="18">
        <f t="shared" si="75"/>
        <v>14.973262032085561</v>
      </c>
      <c r="X232" s="19">
        <v>12</v>
      </c>
      <c r="Y232" s="18">
        <f t="shared" si="76"/>
        <v>6.4171122994652414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>
        <v>0</v>
      </c>
      <c r="D233" s="19"/>
      <c r="E233" s="19">
        <v>0</v>
      </c>
      <c r="F233" s="45" t="e">
        <f t="shared" ref="F233:F241" si="78">E233/C233</f>
        <v>#DIV/0!</v>
      </c>
      <c r="G233" s="31"/>
      <c r="H233" s="45" t="e">
        <f t="shared" si="77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4"/>
        <v>#DIV/0!</v>
      </c>
      <c r="V233" s="19"/>
      <c r="W233" s="18" t="e">
        <f t="shared" si="75"/>
        <v>#DIV/0!</v>
      </c>
      <c r="X233" s="19"/>
      <c r="Y233" s="18" t="e">
        <f t="shared" si="76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>
        <v>0</v>
      </c>
      <c r="D234" s="19"/>
      <c r="E234" s="19">
        <v>0</v>
      </c>
      <c r="F234" s="45" t="e">
        <f t="shared" si="78"/>
        <v>#DIV/0!</v>
      </c>
      <c r="G234" s="31"/>
      <c r="H234" s="45" t="e">
        <f t="shared" si="77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4"/>
        <v>#DIV/0!</v>
      </c>
      <c r="V234" s="19"/>
      <c r="W234" s="18" t="e">
        <f t="shared" si="75"/>
        <v>#DIV/0!</v>
      </c>
      <c r="X234" s="19"/>
      <c r="Y234" s="18" t="e">
        <f t="shared" si="76"/>
        <v>#DIV/0!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>
        <v>50.680999999999997</v>
      </c>
      <c r="D235" s="19">
        <v>662</v>
      </c>
      <c r="E235" s="19">
        <v>91</v>
      </c>
      <c r="F235" s="45">
        <f t="shared" si="78"/>
        <v>1.7955446814388036</v>
      </c>
      <c r="G235" s="31"/>
      <c r="H235" s="45">
        <f t="shared" si="77"/>
        <v>0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4"/>
        <v>#DIV/0!</v>
      </c>
      <c r="V235" s="19">
        <v>13</v>
      </c>
      <c r="W235" s="18">
        <f t="shared" si="75"/>
        <v>14.285714285714285</v>
      </c>
      <c r="X235" s="19">
        <v>12</v>
      </c>
      <c r="Y235" s="18">
        <f t="shared" si="76"/>
        <v>13.186813186813188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>
        <v>72.626999999999995</v>
      </c>
      <c r="D236" s="19"/>
      <c r="E236" s="19">
        <v>84</v>
      </c>
      <c r="F236" s="45">
        <f t="shared" si="78"/>
        <v>1.1565946548804165</v>
      </c>
      <c r="G236" s="31"/>
      <c r="H236" s="45" t="e">
        <f t="shared" si="77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4"/>
        <v>#DIV/0!</v>
      </c>
      <c r="V236" s="19">
        <v>12</v>
      </c>
      <c r="W236" s="18">
        <f t="shared" si="75"/>
        <v>14.285714285714285</v>
      </c>
      <c r="X236" s="19">
        <v>12</v>
      </c>
      <c r="Y236" s="18">
        <f t="shared" si="76"/>
        <v>14.285714285714285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>
        <v>37.655999999999999</v>
      </c>
      <c r="D237" s="19"/>
      <c r="E237" s="19">
        <v>18</v>
      </c>
      <c r="F237" s="45">
        <f t="shared" si="78"/>
        <v>0.47801147227533464</v>
      </c>
      <c r="G237" s="31"/>
      <c r="H237" s="45" t="e">
        <f t="shared" si="77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4"/>
        <v>#DIV/0!</v>
      </c>
      <c r="V237" s="19">
        <v>2</v>
      </c>
      <c r="W237" s="18">
        <f t="shared" si="75"/>
        <v>11.111111111111111</v>
      </c>
      <c r="X237" s="19">
        <v>2</v>
      </c>
      <c r="Y237" s="18">
        <f t="shared" si="76"/>
        <v>11.111111111111111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>
        <v>544.63599999999997</v>
      </c>
      <c r="D238" s="19"/>
      <c r="E238" s="19">
        <v>175</v>
      </c>
      <c r="F238" s="45">
        <f t="shared" si="78"/>
        <v>0.32131552082491793</v>
      </c>
      <c r="G238" s="31"/>
      <c r="H238" s="45" t="e">
        <f t="shared" si="77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4"/>
        <v>#DIV/0!</v>
      </c>
      <c r="V238" s="19">
        <v>25</v>
      </c>
      <c r="W238" s="18">
        <f t="shared" si="75"/>
        <v>14.285714285714285</v>
      </c>
      <c r="X238" s="19">
        <v>25</v>
      </c>
      <c r="Y238" s="18">
        <f t="shared" si="76"/>
        <v>14.285714285714285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>
        <v>205.36799999999999</v>
      </c>
      <c r="D239" s="19"/>
      <c r="E239" s="19">
        <v>47</v>
      </c>
      <c r="F239" s="45">
        <f t="shared" si="78"/>
        <v>0.22885746562268708</v>
      </c>
      <c r="G239" s="31"/>
      <c r="H239" s="45" t="e">
        <f t="shared" si="77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4"/>
        <v>#DIV/0!</v>
      </c>
      <c r="V239" s="19">
        <v>7</v>
      </c>
      <c r="W239" s="18">
        <f t="shared" si="75"/>
        <v>14.893617021276595</v>
      </c>
      <c r="X239" s="19">
        <v>7</v>
      </c>
      <c r="Y239" s="18">
        <f t="shared" si="76"/>
        <v>14.893617021276595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>
        <v>37.494</v>
      </c>
      <c r="D240" s="19"/>
      <c r="E240" s="19">
        <v>8</v>
      </c>
      <c r="F240" s="45">
        <f t="shared" si="78"/>
        <v>0.21336747212887394</v>
      </c>
      <c r="G240" s="31"/>
      <c r="H240" s="45" t="e">
        <f t="shared" si="77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4"/>
        <v>#DIV/0!</v>
      </c>
      <c r="V240" s="19">
        <v>1</v>
      </c>
      <c r="W240" s="18">
        <f t="shared" si="75"/>
        <v>12.5</v>
      </c>
      <c r="X240" s="19">
        <v>1</v>
      </c>
      <c r="Y240" s="18">
        <f t="shared" si="76"/>
        <v>12.5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4035.5479999999998</v>
      </c>
      <c r="D241" s="29">
        <f t="shared" ref="D241:E241" si="79">D212+D213+D214+D215+D216+D217+D218+D219+D220+D221+D222+D223+D224+D225+D226+D227+D228+D229+D230+D231+D232+D233+D234+D235+D236+D237+D238+D239+D240</f>
        <v>2529</v>
      </c>
      <c r="E241" s="29">
        <f t="shared" si="79"/>
        <v>2386</v>
      </c>
      <c r="F241" s="46">
        <f t="shared" si="78"/>
        <v>0.59124560034969231</v>
      </c>
      <c r="G241" s="29">
        <f>G212+G213+G214+G215+G216+G217+G218+G219+G220+G221+G222+G223+G224+G225+G226+G227+G228+G229+G230+G231+G232+G233+G234+G235+G236+G237+G238+G239+G240</f>
        <v>0</v>
      </c>
      <c r="H241" s="46">
        <f t="shared" si="77"/>
        <v>0</v>
      </c>
      <c r="I241" s="29">
        <f t="shared" ref="I241:T241" si="80">I212+I213+I214+I215+I216+I217+I218+I219+I220+I221+I222+I223+I224+I225+I226+I227+I228+I229+I230+I231+I232+I233+I234+I235+I236+I237+I238+I239+I240</f>
        <v>0</v>
      </c>
      <c r="J241" s="29">
        <f t="shared" si="80"/>
        <v>0</v>
      </c>
      <c r="K241" s="29">
        <f t="shared" si="80"/>
        <v>0</v>
      </c>
      <c r="L241" s="29">
        <f t="shared" si="80"/>
        <v>0</v>
      </c>
      <c r="M241" s="29">
        <f t="shared" si="80"/>
        <v>0</v>
      </c>
      <c r="N241" s="29">
        <f t="shared" si="80"/>
        <v>0</v>
      </c>
      <c r="O241" s="29">
        <f t="shared" si="80"/>
        <v>0</v>
      </c>
      <c r="P241" s="29">
        <f t="shared" si="80"/>
        <v>0</v>
      </c>
      <c r="Q241" s="29">
        <f t="shared" si="80"/>
        <v>0</v>
      </c>
      <c r="R241" s="29">
        <f t="shared" si="80"/>
        <v>0</v>
      </c>
      <c r="S241" s="29">
        <f t="shared" si="80"/>
        <v>0</v>
      </c>
      <c r="T241" s="29">
        <f t="shared" si="80"/>
        <v>0</v>
      </c>
      <c r="U241" s="47" t="e">
        <f t="shared" si="74"/>
        <v>#DIV/0!</v>
      </c>
      <c r="V241" s="29">
        <f>V212+V213+V214+V215+V216+V217+V218+V219+V220+V221+V222+V223+V224+V225+V226+V227+V228+V229+V230+V231+V232+V233+V234+V235+V236+V237+V238+V239+V240</f>
        <v>345</v>
      </c>
      <c r="W241" s="88">
        <f>V241/E241*100</f>
        <v>14.459346186085497</v>
      </c>
      <c r="X241" s="29">
        <f>X212+X213+X214+X215+X216+X217+X218+X219+X220+X221+X222+X223+X224+X225+X226+X227+X228+X229+X230+X231+X232+X233+X234+X235+X236+X237+X238+X239+X240</f>
        <v>160</v>
      </c>
      <c r="Y241" s="88">
        <f t="shared" si="76"/>
        <v>6.7057837384744339</v>
      </c>
      <c r="Z241" s="29">
        <f t="shared" ref="Z241:AE241" si="81">Z212+Z213+Z214+Z215+Z216+Z217+Z218+Z219+Z220+Z221+Z222+Z223+Z224+Z225+Z226+Z227+Z228+Z229+Z230+Z231+Z232+Z233+Z234+Z235+Z236+Z237+Z238+Z239+Z240</f>
        <v>0</v>
      </c>
      <c r="AA241" s="29">
        <f t="shared" si="81"/>
        <v>0</v>
      </c>
      <c r="AB241" s="29">
        <f t="shared" si="81"/>
        <v>0</v>
      </c>
      <c r="AC241" s="29">
        <f t="shared" si="81"/>
        <v>0</v>
      </c>
      <c r="AD241" s="29">
        <f t="shared" si="81"/>
        <v>0</v>
      </c>
      <c r="AE241" s="29">
        <f t="shared" si="81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103" t="s">
        <v>661</v>
      </c>
      <c r="C243" s="19"/>
      <c r="D243" s="19"/>
      <c r="E243" s="19"/>
      <c r="F243" s="45" t="e">
        <f t="shared" ref="F243:F292" si="82">E243/C243</f>
        <v>#DIV/0!</v>
      </c>
      <c r="G243" s="31"/>
      <c r="H243" s="45" t="e">
        <f t="shared" ref="H243:H291" si="83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4">O243/G243*100</f>
        <v>#DIV/0!</v>
      </c>
      <c r="V243" s="19"/>
      <c r="W243" s="18" t="e">
        <f t="shared" ref="W243:W291" si="85">V243/E243*100</f>
        <v>#DIV/0!</v>
      </c>
      <c r="X243" s="19">
        <v>30</v>
      </c>
      <c r="Y243" s="18" t="e">
        <f t="shared" ref="Y243:Y292" si="86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104" t="s">
        <v>662</v>
      </c>
      <c r="C244" s="19"/>
      <c r="D244" s="19"/>
      <c r="E244" s="19"/>
      <c r="F244" s="45" t="e">
        <f t="shared" si="82"/>
        <v>#DIV/0!</v>
      </c>
      <c r="G244" s="31"/>
      <c r="H244" s="45" t="e">
        <f t="shared" si="83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4"/>
        <v>#DIV/0!</v>
      </c>
      <c r="V244" s="19"/>
      <c r="W244" s="18" t="e">
        <f t="shared" si="85"/>
        <v>#DIV/0!</v>
      </c>
      <c r="X244" s="19">
        <v>50</v>
      </c>
      <c r="Y244" s="18" t="e">
        <f t="shared" si="86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104" t="s">
        <v>663</v>
      </c>
      <c r="C245" s="19"/>
      <c r="D245" s="19"/>
      <c r="E245" s="19"/>
      <c r="F245" s="45" t="e">
        <f t="shared" si="82"/>
        <v>#DIV/0!</v>
      </c>
      <c r="G245" s="31"/>
      <c r="H245" s="45" t="e">
        <f t="shared" si="83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4"/>
        <v>#DIV/0!</v>
      </c>
      <c r="V245" s="19"/>
      <c r="W245" s="18" t="e">
        <f t="shared" si="85"/>
        <v>#DIV/0!</v>
      </c>
      <c r="X245" s="19"/>
      <c r="Y245" s="18" t="e">
        <f t="shared" si="86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104" t="s">
        <v>664</v>
      </c>
      <c r="C246" s="19"/>
      <c r="D246" s="19"/>
      <c r="E246" s="19"/>
      <c r="F246" s="45" t="e">
        <f t="shared" si="82"/>
        <v>#DIV/0!</v>
      </c>
      <c r="G246" s="31"/>
      <c r="H246" s="45" t="e">
        <f t="shared" si="83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4"/>
        <v>#DIV/0!</v>
      </c>
      <c r="V246" s="19"/>
      <c r="W246" s="18" t="e">
        <f t="shared" si="85"/>
        <v>#DIV/0!</v>
      </c>
      <c r="X246" s="19">
        <v>50</v>
      </c>
      <c r="Y246" s="18" t="e">
        <f t="shared" si="86"/>
        <v>#DIV/0!</v>
      </c>
      <c r="Z246" s="19"/>
      <c r="AA246" s="19"/>
      <c r="AB246" s="19"/>
      <c r="AC246" s="19"/>
      <c r="AD246" s="19"/>
      <c r="AE246" s="19"/>
    </row>
    <row r="247" spans="1:31" s="84" customFormat="1" ht="25.5" x14ac:dyDescent="0.25">
      <c r="A247" s="17"/>
      <c r="B247" s="104" t="s">
        <v>636</v>
      </c>
      <c r="C247" s="19"/>
      <c r="D247" s="19"/>
      <c r="E247" s="19"/>
      <c r="F247" s="45" t="e">
        <f t="shared" si="82"/>
        <v>#DIV/0!</v>
      </c>
      <c r="G247" s="31"/>
      <c r="H247" s="45" t="e">
        <f t="shared" si="83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4"/>
        <v>#DIV/0!</v>
      </c>
      <c r="V247" s="19"/>
      <c r="W247" s="18" t="e">
        <f t="shared" si="85"/>
        <v>#DIV/0!</v>
      </c>
      <c r="X247" s="19"/>
      <c r="Y247" s="18" t="e">
        <f t="shared" si="86"/>
        <v>#DIV/0!</v>
      </c>
      <c r="Z247" s="19"/>
      <c r="AA247" s="19"/>
      <c r="AB247" s="19"/>
      <c r="AC247" s="19"/>
      <c r="AD247" s="19"/>
      <c r="AE247" s="19"/>
    </row>
    <row r="248" spans="1:31" s="84" customFormat="1" ht="25.5" x14ac:dyDescent="0.25">
      <c r="A248" s="17"/>
      <c r="B248" s="104" t="s">
        <v>665</v>
      </c>
      <c r="C248" s="19"/>
      <c r="D248" s="19"/>
      <c r="E248" s="19"/>
      <c r="F248" s="45" t="e">
        <f t="shared" si="82"/>
        <v>#DIV/0!</v>
      </c>
      <c r="G248" s="31"/>
      <c r="H248" s="45" t="e">
        <f t="shared" si="83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4"/>
        <v>#DIV/0!</v>
      </c>
      <c r="V248" s="19"/>
      <c r="W248" s="18" t="e">
        <f t="shared" si="85"/>
        <v>#DIV/0!</v>
      </c>
      <c r="X248" s="19"/>
      <c r="Y248" s="18" t="e">
        <f t="shared" si="86"/>
        <v>#DIV/0!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104" t="s">
        <v>666</v>
      </c>
      <c r="C249" s="19"/>
      <c r="D249" s="19"/>
      <c r="E249" s="19"/>
      <c r="F249" s="45" t="e">
        <f t="shared" si="82"/>
        <v>#DIV/0!</v>
      </c>
      <c r="G249" s="31"/>
      <c r="H249" s="45" t="e">
        <f t="shared" si="83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4"/>
        <v>#DIV/0!</v>
      </c>
      <c r="V249" s="19"/>
      <c r="W249" s="18" t="e">
        <f t="shared" si="85"/>
        <v>#DIV/0!</v>
      </c>
      <c r="X249" s="19"/>
      <c r="Y249" s="18" t="e">
        <f t="shared" si="86"/>
        <v>#DIV/0!</v>
      </c>
      <c r="Z249" s="19"/>
      <c r="AA249" s="19"/>
      <c r="AB249" s="19"/>
      <c r="AC249" s="19"/>
      <c r="AD249" s="19"/>
      <c r="AE249" s="19"/>
    </row>
    <row r="250" spans="1:31" s="84" customFormat="1" ht="25.5" x14ac:dyDescent="0.25">
      <c r="A250" s="17"/>
      <c r="B250" s="104" t="s">
        <v>667</v>
      </c>
      <c r="C250" s="19"/>
      <c r="D250" s="19"/>
      <c r="E250" s="19"/>
      <c r="F250" s="45" t="e">
        <f t="shared" si="82"/>
        <v>#DIV/0!</v>
      </c>
      <c r="G250" s="31"/>
      <c r="H250" s="45" t="e">
        <f t="shared" si="83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4"/>
        <v>#DIV/0!</v>
      </c>
      <c r="V250" s="19"/>
      <c r="W250" s="18" t="e">
        <f t="shared" si="85"/>
        <v>#DIV/0!</v>
      </c>
      <c r="X250" s="19">
        <v>50</v>
      </c>
      <c r="Y250" s="18" t="e">
        <f t="shared" si="86"/>
        <v>#DIV/0!</v>
      </c>
      <c r="Z250" s="19"/>
      <c r="AA250" s="19"/>
      <c r="AB250" s="19"/>
      <c r="AC250" s="19"/>
      <c r="AD250" s="19"/>
      <c r="AE250" s="19"/>
    </row>
    <row r="251" spans="1:31" s="84" customFormat="1" ht="25.5" x14ac:dyDescent="0.25">
      <c r="A251" s="17"/>
      <c r="B251" s="104" t="s">
        <v>668</v>
      </c>
      <c r="C251" s="19"/>
      <c r="D251" s="19"/>
      <c r="E251" s="19"/>
      <c r="F251" s="45" t="e">
        <f t="shared" si="82"/>
        <v>#DIV/0!</v>
      </c>
      <c r="G251" s="31"/>
      <c r="H251" s="45" t="e">
        <f t="shared" si="83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4"/>
        <v>#DIV/0!</v>
      </c>
      <c r="V251" s="19"/>
      <c r="W251" s="18" t="e">
        <f t="shared" si="85"/>
        <v>#DIV/0!</v>
      </c>
      <c r="X251" s="19">
        <v>60</v>
      </c>
      <c r="Y251" s="18" t="e">
        <f t="shared" si="86"/>
        <v>#DIV/0!</v>
      </c>
      <c r="Z251" s="19"/>
      <c r="AA251" s="19"/>
      <c r="AB251" s="19"/>
      <c r="AC251" s="19"/>
      <c r="AD251" s="19"/>
      <c r="AE251" s="19"/>
    </row>
    <row r="252" spans="1:31" s="84" customFormat="1" ht="25.5" x14ac:dyDescent="0.25">
      <c r="A252" s="17"/>
      <c r="B252" s="104" t="s">
        <v>669</v>
      </c>
      <c r="C252" s="19"/>
      <c r="D252" s="19"/>
      <c r="E252" s="19"/>
      <c r="F252" s="45" t="e">
        <f t="shared" si="82"/>
        <v>#DIV/0!</v>
      </c>
      <c r="G252" s="31"/>
      <c r="H252" s="45" t="e">
        <f t="shared" si="83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4"/>
        <v>#DIV/0!</v>
      </c>
      <c r="V252" s="19"/>
      <c r="W252" s="18" t="e">
        <f t="shared" si="85"/>
        <v>#DIV/0!</v>
      </c>
      <c r="X252" s="19">
        <v>90</v>
      </c>
      <c r="Y252" s="18" t="e">
        <f t="shared" si="86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104" t="s">
        <v>670</v>
      </c>
      <c r="C253" s="19"/>
      <c r="D253" s="19"/>
      <c r="E253" s="19"/>
      <c r="F253" s="45" t="e">
        <f t="shared" si="82"/>
        <v>#DIV/0!</v>
      </c>
      <c r="G253" s="31"/>
      <c r="H253" s="45" t="e">
        <f t="shared" si="83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4"/>
        <v>#DIV/0!</v>
      </c>
      <c r="V253" s="19"/>
      <c r="W253" s="18" t="e">
        <f t="shared" si="85"/>
        <v>#DIV/0!</v>
      </c>
      <c r="X253" s="19">
        <v>100</v>
      </c>
      <c r="Y253" s="18" t="e">
        <f t="shared" si="86"/>
        <v>#DIV/0!</v>
      </c>
      <c r="Z253" s="19"/>
      <c r="AA253" s="19"/>
      <c r="AB253" s="19"/>
      <c r="AC253" s="19"/>
      <c r="AD253" s="19"/>
      <c r="AE253" s="19"/>
    </row>
    <row r="254" spans="1:31" s="84" customFormat="1" ht="25.5" x14ac:dyDescent="0.25">
      <c r="A254" s="17"/>
      <c r="B254" s="104" t="s">
        <v>671</v>
      </c>
      <c r="C254" s="19"/>
      <c r="D254" s="19"/>
      <c r="E254" s="19"/>
      <c r="F254" s="45" t="e">
        <f t="shared" si="82"/>
        <v>#DIV/0!</v>
      </c>
      <c r="G254" s="31"/>
      <c r="H254" s="45" t="e">
        <f t="shared" si="83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4"/>
        <v>#DIV/0!</v>
      </c>
      <c r="V254" s="19"/>
      <c r="W254" s="18" t="e">
        <f t="shared" si="85"/>
        <v>#DIV/0!</v>
      </c>
      <c r="X254" s="19">
        <v>110</v>
      </c>
      <c r="Y254" s="18" t="e">
        <f t="shared" si="86"/>
        <v>#DIV/0!</v>
      </c>
      <c r="Z254" s="19"/>
      <c r="AA254" s="19"/>
      <c r="AB254" s="19"/>
      <c r="AC254" s="19"/>
      <c r="AD254" s="19"/>
      <c r="AE254" s="19"/>
    </row>
    <row r="255" spans="1:31" s="84" customFormat="1" ht="25.5" x14ac:dyDescent="0.25">
      <c r="A255" s="17"/>
      <c r="B255" s="104" t="s">
        <v>672</v>
      </c>
      <c r="C255" s="19"/>
      <c r="D255" s="19"/>
      <c r="E255" s="19"/>
      <c r="F255" s="45" t="e">
        <f t="shared" si="82"/>
        <v>#DIV/0!</v>
      </c>
      <c r="G255" s="31"/>
      <c r="H255" s="45" t="e">
        <f t="shared" si="83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4"/>
        <v>#DIV/0!</v>
      </c>
      <c r="V255" s="19"/>
      <c r="W255" s="18" t="e">
        <f t="shared" si="85"/>
        <v>#DIV/0!</v>
      </c>
      <c r="X255" s="19">
        <v>118</v>
      </c>
      <c r="Y255" s="18" t="e">
        <f t="shared" si="86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104" t="s">
        <v>673</v>
      </c>
      <c r="C256" s="19"/>
      <c r="D256" s="19"/>
      <c r="E256" s="19"/>
      <c r="F256" s="45" t="e">
        <f t="shared" si="82"/>
        <v>#DIV/0!</v>
      </c>
      <c r="G256" s="31"/>
      <c r="H256" s="45" t="e">
        <f t="shared" si="83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4"/>
        <v>#DIV/0!</v>
      </c>
      <c r="V256" s="19"/>
      <c r="W256" s="18" t="e">
        <f t="shared" si="85"/>
        <v>#DIV/0!</v>
      </c>
      <c r="X256" s="19">
        <v>50</v>
      </c>
      <c r="Y256" s="18" t="e">
        <f t="shared" si="86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104" t="s">
        <v>674</v>
      </c>
      <c r="C257" s="19"/>
      <c r="D257" s="19"/>
      <c r="E257" s="19"/>
      <c r="F257" s="45" t="e">
        <f t="shared" si="82"/>
        <v>#DIV/0!</v>
      </c>
      <c r="G257" s="31"/>
      <c r="H257" s="45" t="e">
        <f t="shared" si="83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4"/>
        <v>#DIV/0!</v>
      </c>
      <c r="V257" s="19"/>
      <c r="W257" s="18" t="e">
        <f t="shared" si="85"/>
        <v>#DIV/0!</v>
      </c>
      <c r="X257" s="19">
        <v>100</v>
      </c>
      <c r="Y257" s="18" t="e">
        <f t="shared" si="86"/>
        <v>#DIV/0!</v>
      </c>
      <c r="Z257" s="19"/>
      <c r="AA257" s="19"/>
      <c r="AB257" s="19"/>
      <c r="AC257" s="19"/>
      <c r="AD257" s="19"/>
      <c r="AE257" s="19"/>
    </row>
    <row r="258" spans="1:31" s="84" customFormat="1" ht="25.5" x14ac:dyDescent="0.25">
      <c r="A258" s="17"/>
      <c r="B258" s="104" t="s">
        <v>675</v>
      </c>
      <c r="C258" s="19"/>
      <c r="D258" s="19"/>
      <c r="E258" s="19"/>
      <c r="F258" s="45" t="e">
        <f t="shared" si="82"/>
        <v>#DIV/0!</v>
      </c>
      <c r="G258" s="31"/>
      <c r="H258" s="45" t="e">
        <f t="shared" si="83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4"/>
        <v>#DIV/0!</v>
      </c>
      <c r="V258" s="19"/>
      <c r="W258" s="18" t="e">
        <f t="shared" si="85"/>
        <v>#DIV/0!</v>
      </c>
      <c r="X258" s="19"/>
      <c r="Y258" s="18" t="e">
        <f t="shared" si="86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104" t="s">
        <v>676</v>
      </c>
      <c r="C259" s="19"/>
      <c r="D259" s="19"/>
      <c r="E259" s="19"/>
      <c r="F259" s="45" t="e">
        <f t="shared" si="82"/>
        <v>#DIV/0!</v>
      </c>
      <c r="G259" s="31"/>
      <c r="H259" s="45" t="e">
        <f t="shared" si="83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4"/>
        <v>#DIV/0!</v>
      </c>
      <c r="V259" s="19"/>
      <c r="W259" s="18" t="e">
        <f t="shared" si="85"/>
        <v>#DIV/0!</v>
      </c>
      <c r="X259" s="19">
        <v>80</v>
      </c>
      <c r="Y259" s="18" t="e">
        <f t="shared" si="86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104" t="s">
        <v>677</v>
      </c>
      <c r="C260" s="19"/>
      <c r="D260" s="19"/>
      <c r="E260" s="19"/>
      <c r="F260" s="45" t="e">
        <f t="shared" si="82"/>
        <v>#DIV/0!</v>
      </c>
      <c r="G260" s="31"/>
      <c r="H260" s="45" t="e">
        <f t="shared" si="83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4"/>
        <v>#DIV/0!</v>
      </c>
      <c r="V260" s="19"/>
      <c r="W260" s="18" t="e">
        <f t="shared" si="85"/>
        <v>#DIV/0!</v>
      </c>
      <c r="X260" s="19">
        <v>50</v>
      </c>
      <c r="Y260" s="18" t="e">
        <f t="shared" si="86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104" t="s">
        <v>678</v>
      </c>
      <c r="C261" s="19"/>
      <c r="D261" s="19"/>
      <c r="E261" s="19"/>
      <c r="F261" s="45" t="e">
        <f t="shared" si="82"/>
        <v>#DIV/0!</v>
      </c>
      <c r="G261" s="31"/>
      <c r="H261" s="45" t="e">
        <f t="shared" si="83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4"/>
        <v>#DIV/0!</v>
      </c>
      <c r="V261" s="19"/>
      <c r="W261" s="18" t="e">
        <f t="shared" si="85"/>
        <v>#DIV/0!</v>
      </c>
      <c r="X261" s="19">
        <v>40</v>
      </c>
      <c r="Y261" s="18" t="e">
        <f t="shared" si="86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104" t="s">
        <v>679</v>
      </c>
      <c r="C262" s="19"/>
      <c r="D262" s="19"/>
      <c r="E262" s="19"/>
      <c r="F262" s="45" t="e">
        <f t="shared" si="82"/>
        <v>#DIV/0!</v>
      </c>
      <c r="G262" s="31"/>
      <c r="H262" s="45" t="e">
        <f t="shared" si="83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4"/>
        <v>#DIV/0!</v>
      </c>
      <c r="V262" s="19"/>
      <c r="W262" s="18" t="e">
        <f t="shared" si="85"/>
        <v>#DIV/0!</v>
      </c>
      <c r="X262" s="19">
        <v>50</v>
      </c>
      <c r="Y262" s="18" t="e">
        <f t="shared" si="86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104" t="s">
        <v>680</v>
      </c>
      <c r="C263" s="19"/>
      <c r="D263" s="19"/>
      <c r="E263" s="19"/>
      <c r="F263" s="45" t="e">
        <f t="shared" si="82"/>
        <v>#DIV/0!</v>
      </c>
      <c r="G263" s="31"/>
      <c r="H263" s="45" t="e">
        <f t="shared" si="83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4"/>
        <v>#DIV/0!</v>
      </c>
      <c r="V263" s="19"/>
      <c r="W263" s="18" t="e">
        <f t="shared" si="85"/>
        <v>#DIV/0!</v>
      </c>
      <c r="X263" s="19">
        <v>30</v>
      </c>
      <c r="Y263" s="18" t="e">
        <f t="shared" si="86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104" t="s">
        <v>237</v>
      </c>
      <c r="C264" s="19"/>
      <c r="D264" s="19"/>
      <c r="E264" s="19"/>
      <c r="F264" s="45" t="e">
        <f t="shared" si="82"/>
        <v>#DIV/0!</v>
      </c>
      <c r="G264" s="31"/>
      <c r="H264" s="45" t="e">
        <f t="shared" si="83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4"/>
        <v>#DIV/0!</v>
      </c>
      <c r="V264" s="19"/>
      <c r="W264" s="18" t="e">
        <f t="shared" si="85"/>
        <v>#DIV/0!</v>
      </c>
      <c r="X264" s="19">
        <v>50</v>
      </c>
      <c r="Y264" s="18" t="e">
        <f t="shared" si="86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104" t="s">
        <v>238</v>
      </c>
      <c r="C265" s="19"/>
      <c r="D265" s="19"/>
      <c r="E265" s="19"/>
      <c r="F265" s="45" t="e">
        <f t="shared" si="82"/>
        <v>#DIV/0!</v>
      </c>
      <c r="G265" s="31"/>
      <c r="H265" s="45" t="e">
        <f t="shared" si="83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4"/>
        <v>#DIV/0!</v>
      </c>
      <c r="V265" s="19"/>
      <c r="W265" s="18" t="e">
        <f t="shared" si="85"/>
        <v>#DIV/0!</v>
      </c>
      <c r="X265" s="19">
        <v>20</v>
      </c>
      <c r="Y265" s="18" t="e">
        <f t="shared" si="86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104" t="s">
        <v>416</v>
      </c>
      <c r="C266" s="19"/>
      <c r="D266" s="19"/>
      <c r="E266" s="19"/>
      <c r="F266" s="45" t="e">
        <f t="shared" si="82"/>
        <v>#DIV/0!</v>
      </c>
      <c r="G266" s="31"/>
      <c r="H266" s="45" t="e">
        <f t="shared" si="83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4"/>
        <v>#DIV/0!</v>
      </c>
      <c r="V266" s="19"/>
      <c r="W266" s="18" t="e">
        <f t="shared" si="85"/>
        <v>#DIV/0!</v>
      </c>
      <c r="X266" s="19">
        <v>20</v>
      </c>
      <c r="Y266" s="18" t="e">
        <f t="shared" si="86"/>
        <v>#DIV/0!</v>
      </c>
      <c r="Z266" s="19"/>
      <c r="AA266" s="19"/>
      <c r="AB266" s="19"/>
      <c r="AC266" s="19"/>
      <c r="AD266" s="19"/>
      <c r="AE266" s="19"/>
    </row>
    <row r="267" spans="1:31" s="84" customFormat="1" ht="25.5" x14ac:dyDescent="0.25">
      <c r="A267" s="17"/>
      <c r="B267" s="104" t="s">
        <v>681</v>
      </c>
      <c r="C267" s="19"/>
      <c r="D267" s="19"/>
      <c r="E267" s="19"/>
      <c r="F267" s="45" t="e">
        <f t="shared" si="82"/>
        <v>#DIV/0!</v>
      </c>
      <c r="G267" s="31"/>
      <c r="H267" s="45" t="e">
        <f t="shared" si="83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4"/>
        <v>#DIV/0!</v>
      </c>
      <c r="V267" s="19"/>
      <c r="W267" s="18" t="e">
        <f t="shared" si="85"/>
        <v>#DIV/0!</v>
      </c>
      <c r="X267" s="19">
        <v>106</v>
      </c>
      <c r="Y267" s="18" t="e">
        <f t="shared" si="86"/>
        <v>#DIV/0!</v>
      </c>
      <c r="Z267" s="19"/>
      <c r="AA267" s="19"/>
      <c r="AB267" s="19"/>
      <c r="AC267" s="19"/>
      <c r="AD267" s="19"/>
      <c r="AE267" s="19"/>
    </row>
    <row r="268" spans="1:31" s="84" customFormat="1" ht="25.5" x14ac:dyDescent="0.25">
      <c r="A268" s="17"/>
      <c r="B268" s="104" t="s">
        <v>682</v>
      </c>
      <c r="C268" s="19"/>
      <c r="D268" s="19"/>
      <c r="E268" s="19"/>
      <c r="F268" s="45" t="e">
        <f t="shared" si="82"/>
        <v>#DIV/0!</v>
      </c>
      <c r="G268" s="31"/>
      <c r="H268" s="45" t="e">
        <f t="shared" si="83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4"/>
        <v>#DIV/0!</v>
      </c>
      <c r="V268" s="19"/>
      <c r="W268" s="18" t="e">
        <f t="shared" si="85"/>
        <v>#DIV/0!</v>
      </c>
      <c r="X268" s="19">
        <v>115</v>
      </c>
      <c r="Y268" s="18" t="e">
        <f t="shared" si="86"/>
        <v>#DIV/0!</v>
      </c>
      <c r="Z268" s="19"/>
      <c r="AA268" s="19"/>
      <c r="AB268" s="19"/>
      <c r="AC268" s="19"/>
      <c r="AD268" s="19"/>
      <c r="AE268" s="19"/>
    </row>
    <row r="269" spans="1:31" s="84" customFormat="1" ht="25.5" x14ac:dyDescent="0.25">
      <c r="A269" s="17"/>
      <c r="B269" s="104" t="s">
        <v>683</v>
      </c>
      <c r="C269" s="19"/>
      <c r="D269" s="19"/>
      <c r="E269" s="19"/>
      <c r="F269" s="45" t="e">
        <f t="shared" si="82"/>
        <v>#DIV/0!</v>
      </c>
      <c r="G269" s="31"/>
      <c r="H269" s="45" t="e">
        <f t="shared" si="83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4"/>
        <v>#DIV/0!</v>
      </c>
      <c r="V269" s="19"/>
      <c r="W269" s="18" t="e">
        <f t="shared" si="85"/>
        <v>#DIV/0!</v>
      </c>
      <c r="X269" s="19"/>
      <c r="Y269" s="18" t="e">
        <f t="shared" si="86"/>
        <v>#DIV/0!</v>
      </c>
      <c r="Z269" s="19"/>
      <c r="AA269" s="19"/>
      <c r="AB269" s="19"/>
      <c r="AC269" s="19"/>
      <c r="AD269" s="19"/>
      <c r="AE269" s="19"/>
    </row>
    <row r="270" spans="1:31" s="84" customFormat="1" ht="25.5" x14ac:dyDescent="0.25">
      <c r="A270" s="17"/>
      <c r="B270" s="104" t="s">
        <v>684</v>
      </c>
      <c r="C270" s="19"/>
      <c r="D270" s="19"/>
      <c r="E270" s="19"/>
      <c r="F270" s="45" t="e">
        <f t="shared" si="82"/>
        <v>#DIV/0!</v>
      </c>
      <c r="G270" s="31"/>
      <c r="H270" s="45" t="e">
        <f t="shared" si="83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4"/>
        <v>#DIV/0!</v>
      </c>
      <c r="V270" s="19"/>
      <c r="W270" s="18" t="e">
        <f t="shared" si="85"/>
        <v>#DIV/0!</v>
      </c>
      <c r="X270" s="19">
        <v>113</v>
      </c>
      <c r="Y270" s="18" t="e">
        <f t="shared" si="86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104" t="s">
        <v>685</v>
      </c>
      <c r="C271" s="19"/>
      <c r="D271" s="19"/>
      <c r="E271" s="19"/>
      <c r="F271" s="45" t="e">
        <f t="shared" si="82"/>
        <v>#DIV/0!</v>
      </c>
      <c r="G271" s="31"/>
      <c r="H271" s="45" t="e">
        <f t="shared" si="83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4"/>
        <v>#DIV/0!</v>
      </c>
      <c r="V271" s="19"/>
      <c r="W271" s="18" t="e">
        <f t="shared" si="85"/>
        <v>#DIV/0!</v>
      </c>
      <c r="X271" s="19">
        <v>100</v>
      </c>
      <c r="Y271" s="18" t="e">
        <f t="shared" si="86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104" t="s">
        <v>686</v>
      </c>
      <c r="C272" s="19"/>
      <c r="D272" s="19"/>
      <c r="E272" s="19"/>
      <c r="F272" s="45" t="e">
        <f t="shared" si="82"/>
        <v>#DIV/0!</v>
      </c>
      <c r="G272" s="31"/>
      <c r="H272" s="45" t="e">
        <f t="shared" si="83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4"/>
        <v>#DIV/0!</v>
      </c>
      <c r="V272" s="19"/>
      <c r="W272" s="18" t="e">
        <f t="shared" si="85"/>
        <v>#DIV/0!</v>
      </c>
      <c r="X272" s="19">
        <v>50</v>
      </c>
      <c r="Y272" s="18" t="e">
        <f t="shared" si="86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104" t="s">
        <v>687</v>
      </c>
      <c r="C273" s="19"/>
      <c r="D273" s="19"/>
      <c r="E273" s="19"/>
      <c r="F273" s="45" t="e">
        <f t="shared" si="82"/>
        <v>#DIV/0!</v>
      </c>
      <c r="G273" s="31"/>
      <c r="H273" s="45" t="e">
        <f t="shared" si="83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4"/>
        <v>#DIV/0!</v>
      </c>
      <c r="V273" s="19"/>
      <c r="W273" s="18" t="e">
        <f t="shared" si="85"/>
        <v>#DIV/0!</v>
      </c>
      <c r="X273" s="19">
        <v>133</v>
      </c>
      <c r="Y273" s="18" t="e">
        <f t="shared" si="86"/>
        <v>#DIV/0!</v>
      </c>
      <c r="Z273" s="19"/>
      <c r="AA273" s="19"/>
      <c r="AB273" s="19"/>
      <c r="AC273" s="19"/>
      <c r="AD273" s="19"/>
      <c r="AE273" s="19"/>
    </row>
    <row r="274" spans="1:31" s="84" customFormat="1" ht="25.5" x14ac:dyDescent="0.25">
      <c r="A274" s="17"/>
      <c r="B274" s="104" t="s">
        <v>688</v>
      </c>
      <c r="C274" s="19"/>
      <c r="D274" s="19"/>
      <c r="E274" s="19"/>
      <c r="F274" s="45" t="e">
        <f t="shared" si="82"/>
        <v>#DIV/0!</v>
      </c>
      <c r="G274" s="31"/>
      <c r="H274" s="45" t="e">
        <f t="shared" si="83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4"/>
        <v>#DIV/0!</v>
      </c>
      <c r="V274" s="19"/>
      <c r="W274" s="18" t="e">
        <f t="shared" si="85"/>
        <v>#DIV/0!</v>
      </c>
      <c r="X274" s="19">
        <v>25</v>
      </c>
      <c r="Y274" s="18" t="e">
        <f t="shared" si="86"/>
        <v>#DIV/0!</v>
      </c>
      <c r="Z274" s="19"/>
      <c r="AA274" s="19"/>
      <c r="AB274" s="19"/>
      <c r="AC274" s="19"/>
      <c r="AD274" s="19"/>
      <c r="AE274" s="19"/>
    </row>
    <row r="275" spans="1:31" s="84" customFormat="1" ht="25.5" x14ac:dyDescent="0.25">
      <c r="A275" s="17"/>
      <c r="B275" s="103" t="s">
        <v>689</v>
      </c>
      <c r="C275" s="19"/>
      <c r="D275" s="19"/>
      <c r="E275" s="19"/>
      <c r="F275" s="45" t="e">
        <f t="shared" si="82"/>
        <v>#DIV/0!</v>
      </c>
      <c r="G275" s="31"/>
      <c r="H275" s="45" t="e">
        <f t="shared" si="83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4"/>
        <v>#DIV/0!</v>
      </c>
      <c r="V275" s="19"/>
      <c r="W275" s="18" t="e">
        <f t="shared" si="85"/>
        <v>#DIV/0!</v>
      </c>
      <c r="X275" s="19">
        <v>25</v>
      </c>
      <c r="Y275" s="18" t="e">
        <f t="shared" si="86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104" t="s">
        <v>690</v>
      </c>
      <c r="C276" s="19"/>
      <c r="D276" s="19"/>
      <c r="E276" s="19"/>
      <c r="F276" s="45" t="e">
        <f t="shared" si="82"/>
        <v>#DIV/0!</v>
      </c>
      <c r="G276" s="31"/>
      <c r="H276" s="45" t="e">
        <f t="shared" si="83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4"/>
        <v>#DIV/0!</v>
      </c>
      <c r="V276" s="19"/>
      <c r="W276" s="18" t="e">
        <f t="shared" si="85"/>
        <v>#DIV/0!</v>
      </c>
      <c r="X276" s="19">
        <v>10</v>
      </c>
      <c r="Y276" s="18" t="e">
        <f t="shared" si="86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104" t="s">
        <v>691</v>
      </c>
      <c r="C277" s="19"/>
      <c r="D277" s="19"/>
      <c r="E277" s="19"/>
      <c r="F277" s="45" t="e">
        <f t="shared" si="82"/>
        <v>#DIV/0!</v>
      </c>
      <c r="G277" s="31"/>
      <c r="H277" s="45" t="e">
        <f t="shared" si="83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4"/>
        <v>#DIV/0!</v>
      </c>
      <c r="V277" s="19"/>
      <c r="W277" s="18" t="e">
        <f t="shared" si="85"/>
        <v>#DIV/0!</v>
      </c>
      <c r="X277" s="19">
        <v>100</v>
      </c>
      <c r="Y277" s="18" t="e">
        <f t="shared" si="86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104" t="s">
        <v>692</v>
      </c>
      <c r="C278" s="19"/>
      <c r="D278" s="19"/>
      <c r="E278" s="19"/>
      <c r="F278" s="45" t="e">
        <f t="shared" si="82"/>
        <v>#DIV/0!</v>
      </c>
      <c r="G278" s="31"/>
      <c r="H278" s="45" t="e">
        <f t="shared" si="83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4"/>
        <v>#DIV/0!</v>
      </c>
      <c r="V278" s="19"/>
      <c r="W278" s="18" t="e">
        <f t="shared" si="85"/>
        <v>#DIV/0!</v>
      </c>
      <c r="X278" s="19">
        <v>6</v>
      </c>
      <c r="Y278" s="18" t="e">
        <f t="shared" si="86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104" t="s">
        <v>693</v>
      </c>
      <c r="C279" s="19"/>
      <c r="D279" s="19"/>
      <c r="E279" s="19"/>
      <c r="F279" s="45" t="e">
        <f t="shared" si="82"/>
        <v>#DIV/0!</v>
      </c>
      <c r="G279" s="31"/>
      <c r="H279" s="45" t="e">
        <f t="shared" si="83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4"/>
        <v>#DIV/0!</v>
      </c>
      <c r="V279" s="19"/>
      <c r="W279" s="18" t="e">
        <f t="shared" si="85"/>
        <v>#DIV/0!</v>
      </c>
      <c r="X279" s="19">
        <v>100</v>
      </c>
      <c r="Y279" s="18" t="e">
        <f t="shared" si="86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104" t="s">
        <v>694</v>
      </c>
      <c r="C280" s="19"/>
      <c r="D280" s="19"/>
      <c r="E280" s="19"/>
      <c r="F280" s="45" t="e">
        <f t="shared" si="82"/>
        <v>#DIV/0!</v>
      </c>
      <c r="G280" s="31"/>
      <c r="H280" s="45" t="e">
        <f t="shared" si="83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4"/>
        <v>#DIV/0!</v>
      </c>
      <c r="V280" s="19"/>
      <c r="W280" s="18" t="e">
        <f t="shared" si="85"/>
        <v>#DIV/0!</v>
      </c>
      <c r="X280" s="19">
        <v>50</v>
      </c>
      <c r="Y280" s="18" t="e">
        <f t="shared" si="86"/>
        <v>#DIV/0!</v>
      </c>
      <c r="Z280" s="19"/>
      <c r="AA280" s="19"/>
      <c r="AB280" s="19"/>
      <c r="AC280" s="19"/>
      <c r="AD280" s="19"/>
      <c r="AE280" s="19"/>
    </row>
    <row r="281" spans="1:31" s="84" customFormat="1" ht="25.5" x14ac:dyDescent="0.25">
      <c r="A281" s="17"/>
      <c r="B281" s="104" t="s">
        <v>695</v>
      </c>
      <c r="C281" s="19"/>
      <c r="D281" s="19"/>
      <c r="E281" s="19"/>
      <c r="F281" s="45" t="e">
        <f t="shared" si="82"/>
        <v>#DIV/0!</v>
      </c>
      <c r="G281" s="31"/>
      <c r="H281" s="45" t="e">
        <f t="shared" si="83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5"/>
        <v>#DIV/0!</v>
      </c>
      <c r="X281" s="19">
        <v>164</v>
      </c>
      <c r="Y281" s="18" t="e">
        <f t="shared" si="86"/>
        <v>#DIV/0!</v>
      </c>
      <c r="Z281" s="19"/>
      <c r="AA281" s="19"/>
      <c r="AB281" s="19"/>
      <c r="AC281" s="19"/>
      <c r="AD281" s="19"/>
      <c r="AE281" s="19"/>
    </row>
    <row r="282" spans="1:31" s="84" customFormat="1" ht="25.5" x14ac:dyDescent="0.25">
      <c r="A282" s="17"/>
      <c r="B282" s="104" t="s">
        <v>696</v>
      </c>
      <c r="C282" s="19"/>
      <c r="D282" s="19"/>
      <c r="E282" s="19"/>
      <c r="F282" s="45" t="e">
        <f t="shared" si="82"/>
        <v>#DIV/0!</v>
      </c>
      <c r="G282" s="31"/>
      <c r="H282" s="45" t="e">
        <f t="shared" si="83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5"/>
        <v>#DIV/0!</v>
      </c>
      <c r="X282" s="19">
        <v>158</v>
      </c>
      <c r="Y282" s="18" t="e">
        <f t="shared" si="86"/>
        <v>#DIV/0!</v>
      </c>
      <c r="Z282" s="19"/>
      <c r="AA282" s="19"/>
      <c r="AB282" s="19"/>
      <c r="AC282" s="19"/>
      <c r="AD282" s="19"/>
      <c r="AE282" s="19"/>
    </row>
    <row r="283" spans="1:31" s="84" customFormat="1" ht="25.5" x14ac:dyDescent="0.25">
      <c r="A283" s="17"/>
      <c r="B283" s="104" t="s">
        <v>697</v>
      </c>
      <c r="C283" s="19"/>
      <c r="D283" s="19"/>
      <c r="E283" s="19"/>
      <c r="F283" s="45" t="e">
        <f t="shared" si="82"/>
        <v>#DIV/0!</v>
      </c>
      <c r="G283" s="31"/>
      <c r="H283" s="45" t="e">
        <f t="shared" si="83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5"/>
        <v>#DIV/0!</v>
      </c>
      <c r="X283" s="19">
        <v>50</v>
      </c>
      <c r="Y283" s="18" t="e">
        <f t="shared" si="86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104" t="s">
        <v>698</v>
      </c>
      <c r="C284" s="19"/>
      <c r="D284" s="19"/>
      <c r="E284" s="19"/>
      <c r="F284" s="45" t="e">
        <f t="shared" si="82"/>
        <v>#DIV/0!</v>
      </c>
      <c r="G284" s="31"/>
      <c r="H284" s="45" t="e">
        <f t="shared" si="83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7">O284/G284*100</f>
        <v>#DIV/0!</v>
      </c>
      <c r="V284" s="19"/>
      <c r="W284" s="18" t="e">
        <f t="shared" si="85"/>
        <v>#DIV/0!</v>
      </c>
      <c r="X284" s="19">
        <v>100</v>
      </c>
      <c r="Y284" s="18" t="e">
        <f t="shared" si="86"/>
        <v>#DIV/0!</v>
      </c>
      <c r="Z284" s="19"/>
      <c r="AA284" s="19"/>
      <c r="AB284" s="19"/>
      <c r="AC284" s="19"/>
      <c r="AD284" s="19"/>
      <c r="AE284" s="19"/>
    </row>
    <row r="285" spans="1:31" s="84" customFormat="1" ht="25.5" x14ac:dyDescent="0.25">
      <c r="A285" s="17"/>
      <c r="B285" s="104" t="s">
        <v>699</v>
      </c>
      <c r="C285" s="19"/>
      <c r="D285" s="19"/>
      <c r="E285" s="19"/>
      <c r="F285" s="45" t="e">
        <f t="shared" si="82"/>
        <v>#DIV/0!</v>
      </c>
      <c r="G285" s="31"/>
      <c r="H285" s="45" t="e">
        <f t="shared" si="83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7"/>
        <v>#DIV/0!</v>
      </c>
      <c r="V285" s="19"/>
      <c r="W285" s="18" t="e">
        <f t="shared" si="85"/>
        <v>#DIV/0!</v>
      </c>
      <c r="X285" s="19">
        <v>40</v>
      </c>
      <c r="Y285" s="18" t="e">
        <f t="shared" si="86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105" t="s">
        <v>700</v>
      </c>
      <c r="C286" s="19"/>
      <c r="D286" s="19"/>
      <c r="E286" s="19"/>
      <c r="F286" s="45" t="e">
        <f t="shared" si="82"/>
        <v>#DIV/0!</v>
      </c>
      <c r="G286" s="31"/>
      <c r="H286" s="45" t="e">
        <f t="shared" si="83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7"/>
        <v>#DIV/0!</v>
      </c>
      <c r="V286" s="19"/>
      <c r="W286" s="18" t="e">
        <f t="shared" si="85"/>
        <v>#DIV/0!</v>
      </c>
      <c r="X286" s="19"/>
      <c r="Y286" s="18" t="e">
        <f t="shared" si="86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105" t="s">
        <v>701</v>
      </c>
      <c r="C287" s="19"/>
      <c r="D287" s="19"/>
      <c r="E287" s="19"/>
      <c r="F287" s="45" t="e">
        <f t="shared" si="82"/>
        <v>#DIV/0!</v>
      </c>
      <c r="G287" s="31"/>
      <c r="H287" s="45" t="e">
        <f t="shared" si="83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7"/>
        <v>#DIV/0!</v>
      </c>
      <c r="V287" s="19"/>
      <c r="W287" s="18" t="e">
        <f t="shared" si="85"/>
        <v>#DIV/0!</v>
      </c>
      <c r="X287" s="19"/>
      <c r="Y287" s="18" t="e">
        <f t="shared" si="86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105" t="s">
        <v>702</v>
      </c>
      <c r="C288" s="19"/>
      <c r="D288" s="19"/>
      <c r="E288" s="19"/>
      <c r="F288" s="45" t="e">
        <f t="shared" si="82"/>
        <v>#DIV/0!</v>
      </c>
      <c r="G288" s="31"/>
      <c r="H288" s="45" t="e">
        <f t="shared" si="83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7"/>
        <v>#DIV/0!</v>
      </c>
      <c r="V288" s="19"/>
      <c r="W288" s="18" t="e">
        <f t="shared" si="85"/>
        <v>#DIV/0!</v>
      </c>
      <c r="X288" s="19"/>
      <c r="Y288" s="18" t="e">
        <f t="shared" si="86"/>
        <v>#DIV/0!</v>
      </c>
      <c r="Z288" s="19"/>
      <c r="AA288" s="19"/>
      <c r="AB288" s="19"/>
      <c r="AC288" s="19"/>
      <c r="AD288" s="19"/>
      <c r="AE288" s="19"/>
    </row>
    <row r="289" spans="1:31" s="84" customFormat="1" ht="25.5" x14ac:dyDescent="0.25">
      <c r="A289" s="21"/>
      <c r="B289" s="105" t="s">
        <v>642</v>
      </c>
      <c r="C289" s="19"/>
      <c r="D289" s="19"/>
      <c r="E289" s="19"/>
      <c r="F289" s="45" t="e">
        <f t="shared" si="82"/>
        <v>#DIV/0!</v>
      </c>
      <c r="G289" s="31"/>
      <c r="H289" s="45" t="e">
        <f t="shared" si="83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7"/>
        <v>#DIV/0!</v>
      </c>
      <c r="V289" s="19"/>
      <c r="W289" s="18" t="e">
        <f t="shared" si="85"/>
        <v>#DIV/0!</v>
      </c>
      <c r="X289" s="19">
        <v>100</v>
      </c>
      <c r="Y289" s="18" t="e">
        <f t="shared" si="86"/>
        <v>#DIV/0!</v>
      </c>
      <c r="Z289" s="19"/>
      <c r="AA289" s="19"/>
      <c r="AB289" s="19"/>
      <c r="AC289" s="19"/>
      <c r="AD289" s="19"/>
      <c r="AE289" s="19"/>
    </row>
    <row r="290" spans="1:31" s="84" customFormat="1" ht="25.5" x14ac:dyDescent="0.25">
      <c r="A290" s="21"/>
      <c r="B290" s="105" t="s">
        <v>703</v>
      </c>
      <c r="C290" s="19"/>
      <c r="D290" s="19"/>
      <c r="E290" s="19"/>
      <c r="F290" s="45" t="e">
        <f t="shared" si="82"/>
        <v>#DIV/0!</v>
      </c>
      <c r="G290" s="31"/>
      <c r="H290" s="45" t="e">
        <f t="shared" si="83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7"/>
        <v>#DIV/0!</v>
      </c>
      <c r="V290" s="19"/>
      <c r="W290" s="18" t="e">
        <f t="shared" si="85"/>
        <v>#DIV/0!</v>
      </c>
      <c r="X290" s="19">
        <v>100</v>
      </c>
      <c r="Y290" s="18" t="e">
        <f t="shared" si="86"/>
        <v>#DIV/0!</v>
      </c>
      <c r="Z290" s="19"/>
      <c r="AA290" s="19"/>
      <c r="AB290" s="19"/>
      <c r="AC290" s="19"/>
      <c r="AD290" s="19"/>
      <c r="AE290" s="19"/>
    </row>
    <row r="291" spans="1:31" s="84" customFormat="1" ht="25.5" x14ac:dyDescent="0.25">
      <c r="A291" s="21"/>
      <c r="B291" s="105" t="s">
        <v>704</v>
      </c>
      <c r="C291" s="19"/>
      <c r="D291" s="19"/>
      <c r="E291" s="19"/>
      <c r="F291" s="45" t="e">
        <f t="shared" si="82"/>
        <v>#DIV/0!</v>
      </c>
      <c r="G291" s="31"/>
      <c r="H291" s="45" t="e">
        <f t="shared" si="83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7"/>
        <v>#DIV/0!</v>
      </c>
      <c r="V291" s="19"/>
      <c r="W291" s="18" t="e">
        <f t="shared" si="85"/>
        <v>#DIV/0!</v>
      </c>
      <c r="X291" s="19">
        <v>100</v>
      </c>
      <c r="Y291" s="18" t="e">
        <f t="shared" si="86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0</v>
      </c>
      <c r="D292" s="29">
        <f>SUM(D243:D291)</f>
        <v>0</v>
      </c>
      <c r="E292" s="29">
        <f>SUM(E243:E291)</f>
        <v>0</v>
      </c>
      <c r="F292" s="46" t="e">
        <f t="shared" si="82"/>
        <v>#DIV/0!</v>
      </c>
      <c r="G292" s="29">
        <f>SUM(G243:G291)</f>
        <v>0</v>
      </c>
      <c r="H292" s="46" t="e">
        <f t="shared" si="77"/>
        <v>#DIV/0!</v>
      </c>
      <c r="I292" s="29">
        <f t="shared" ref="I292:T292" si="88">SUM(I243:I291)</f>
        <v>0</v>
      </c>
      <c r="J292" s="29">
        <f t="shared" si="88"/>
        <v>0</v>
      </c>
      <c r="K292" s="29">
        <f t="shared" si="88"/>
        <v>0</v>
      </c>
      <c r="L292" s="29">
        <f t="shared" si="88"/>
        <v>0</v>
      </c>
      <c r="M292" s="29">
        <f t="shared" si="88"/>
        <v>0</v>
      </c>
      <c r="N292" s="29">
        <f t="shared" si="88"/>
        <v>0</v>
      </c>
      <c r="O292" s="29">
        <f t="shared" si="88"/>
        <v>0</v>
      </c>
      <c r="P292" s="29">
        <f t="shared" si="88"/>
        <v>0</v>
      </c>
      <c r="Q292" s="29">
        <f t="shared" si="88"/>
        <v>0</v>
      </c>
      <c r="R292" s="29">
        <f t="shared" si="88"/>
        <v>0</v>
      </c>
      <c r="S292" s="29">
        <f t="shared" si="88"/>
        <v>0</v>
      </c>
      <c r="T292" s="29">
        <f t="shared" si="88"/>
        <v>0</v>
      </c>
      <c r="U292" s="47" t="e">
        <f t="shared" si="87"/>
        <v>#DIV/0!</v>
      </c>
      <c r="V292" s="29">
        <f>SUM(V243:V291)</f>
        <v>0</v>
      </c>
      <c r="W292" s="88" t="e">
        <f>V292/E292*100</f>
        <v>#DIV/0!</v>
      </c>
      <c r="X292" s="29">
        <f>SUM(X243:X291)</f>
        <v>2893</v>
      </c>
      <c r="Y292" s="88" t="e">
        <f t="shared" si="86"/>
        <v>#DIV/0!</v>
      </c>
      <c r="Z292" s="29">
        <f t="shared" ref="Z292:AD292" si="89">SUM(Z243:Z291)</f>
        <v>0</v>
      </c>
      <c r="AA292" s="29">
        <f t="shared" si="89"/>
        <v>0</v>
      </c>
      <c r="AB292" s="29">
        <f t="shared" si="89"/>
        <v>0</v>
      </c>
      <c r="AC292" s="29">
        <f t="shared" si="89"/>
        <v>0</v>
      </c>
      <c r="AD292" s="29">
        <f t="shared" si="8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19">
        <v>0</v>
      </c>
      <c r="D294" s="19"/>
      <c r="E294" s="19">
        <v>0</v>
      </c>
      <c r="F294" s="45" t="e">
        <f t="shared" ref="F294:F337" si="90">E294/C294</f>
        <v>#DIV/0!</v>
      </c>
      <c r="G294" s="31"/>
      <c r="H294" s="45" t="e">
        <f t="shared" ref="H294:H337" si="91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2">O294/G294*100</f>
        <v>#DIV/0!</v>
      </c>
      <c r="V294" s="96"/>
      <c r="W294" s="18" t="e">
        <f t="shared" ref="W294:W313" si="93">V294/E294*100</f>
        <v>#DIV/0!</v>
      </c>
      <c r="X294" s="19"/>
      <c r="Y294" s="18" t="e">
        <f t="shared" ref="Y294:Y314" si="94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19">
        <v>0</v>
      </c>
      <c r="D295" s="19"/>
      <c r="E295" s="19">
        <v>0</v>
      </c>
      <c r="F295" s="45" t="e">
        <f t="shared" si="90"/>
        <v>#DIV/0!</v>
      </c>
      <c r="G295" s="31"/>
      <c r="H295" s="45" t="e">
        <f t="shared" si="91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2"/>
        <v>#DIV/0!</v>
      </c>
      <c r="V295" s="19"/>
      <c r="W295" s="18" t="e">
        <f t="shared" si="93"/>
        <v>#DIV/0!</v>
      </c>
      <c r="X295" s="19"/>
      <c r="Y295" s="18" t="e">
        <f t="shared" si="94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19">
        <v>0</v>
      </c>
      <c r="D296" s="19"/>
      <c r="E296" s="19">
        <v>0</v>
      </c>
      <c r="F296" s="45" t="e">
        <f t="shared" si="90"/>
        <v>#DIV/0!</v>
      </c>
      <c r="G296" s="31"/>
      <c r="H296" s="45" t="e">
        <f t="shared" si="91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2"/>
        <v>#DIV/0!</v>
      </c>
      <c r="V296" s="19"/>
      <c r="W296" s="18" t="e">
        <f t="shared" si="93"/>
        <v>#DIV/0!</v>
      </c>
      <c r="X296" s="19"/>
      <c r="Y296" s="18" t="e">
        <f t="shared" si="94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19">
        <v>54</v>
      </c>
      <c r="D297" s="19">
        <v>264</v>
      </c>
      <c r="E297" s="19">
        <v>178</v>
      </c>
      <c r="F297" s="45">
        <f t="shared" si="90"/>
        <v>3.2962962962962963</v>
      </c>
      <c r="G297" s="31"/>
      <c r="H297" s="45">
        <f t="shared" si="91"/>
        <v>0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2"/>
        <v>#DIV/0!</v>
      </c>
      <c r="V297" s="19">
        <v>26</v>
      </c>
      <c r="W297" s="18">
        <f t="shared" si="93"/>
        <v>14.606741573033707</v>
      </c>
      <c r="X297" s="19">
        <v>10</v>
      </c>
      <c r="Y297" s="18">
        <f t="shared" si="94"/>
        <v>5.6179775280898872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19">
        <v>0</v>
      </c>
      <c r="D298" s="19"/>
      <c r="E298" s="19">
        <v>0</v>
      </c>
      <c r="F298" s="45" t="e">
        <f t="shared" si="90"/>
        <v>#DIV/0!</v>
      </c>
      <c r="G298" s="31"/>
      <c r="H298" s="45" t="e">
        <f t="shared" si="91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2"/>
        <v>#DIV/0!</v>
      </c>
      <c r="V298" s="19"/>
      <c r="W298" s="18" t="e">
        <f t="shared" si="93"/>
        <v>#DIV/0!</v>
      </c>
      <c r="X298" s="19"/>
      <c r="Y298" s="18" t="e">
        <f t="shared" si="94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19">
        <v>0</v>
      </c>
      <c r="D299" s="19"/>
      <c r="E299" s="19">
        <v>0</v>
      </c>
      <c r="F299" s="45" t="e">
        <f t="shared" si="90"/>
        <v>#DIV/0!</v>
      </c>
      <c r="G299" s="31"/>
      <c r="H299" s="45" t="e">
        <f t="shared" si="91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2"/>
        <v>#DIV/0!</v>
      </c>
      <c r="V299" s="19"/>
      <c r="W299" s="18" t="e">
        <f t="shared" si="93"/>
        <v>#DIV/0!</v>
      </c>
      <c r="X299" s="19"/>
      <c r="Y299" s="18" t="e">
        <f t="shared" si="94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19">
        <v>0</v>
      </c>
      <c r="D300" s="19"/>
      <c r="E300" s="19">
        <v>0</v>
      </c>
      <c r="F300" s="45" t="e">
        <f t="shared" si="90"/>
        <v>#DIV/0!</v>
      </c>
      <c r="G300" s="31"/>
      <c r="H300" s="45" t="e">
        <f t="shared" si="91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2"/>
        <v>#DIV/0!</v>
      </c>
      <c r="V300" s="19"/>
      <c r="W300" s="18" t="e">
        <f t="shared" si="93"/>
        <v>#DIV/0!</v>
      </c>
      <c r="X300" s="19"/>
      <c r="Y300" s="18" t="e">
        <f t="shared" si="94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19">
        <v>45.3</v>
      </c>
      <c r="D301" s="19">
        <v>25</v>
      </c>
      <c r="E301" s="19">
        <v>24</v>
      </c>
      <c r="F301" s="45">
        <f t="shared" si="90"/>
        <v>0.5298013245033113</v>
      </c>
      <c r="G301" s="31"/>
      <c r="H301" s="45">
        <f t="shared" si="91"/>
        <v>0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2"/>
        <v>#DIV/0!</v>
      </c>
      <c r="V301" s="19">
        <v>3</v>
      </c>
      <c r="W301" s="18">
        <f t="shared" si="93"/>
        <v>12.5</v>
      </c>
      <c r="X301" s="19">
        <v>3</v>
      </c>
      <c r="Y301" s="18">
        <f t="shared" si="94"/>
        <v>12.5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19">
        <v>0</v>
      </c>
      <c r="D302" s="19"/>
      <c r="E302" s="19">
        <v>0</v>
      </c>
      <c r="F302" s="45" t="e">
        <f t="shared" si="90"/>
        <v>#DIV/0!</v>
      </c>
      <c r="G302" s="31"/>
      <c r="H302" s="45" t="e">
        <f t="shared" si="91"/>
        <v>#DIV/0!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2"/>
        <v>#DIV/0!</v>
      </c>
      <c r="V302" s="19"/>
      <c r="W302" s="18" t="e">
        <f t="shared" si="93"/>
        <v>#DIV/0!</v>
      </c>
      <c r="X302" s="19"/>
      <c r="Y302" s="18" t="e">
        <f t="shared" si="94"/>
        <v>#DIV/0!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19">
        <v>1900</v>
      </c>
      <c r="D303" s="19">
        <v>110</v>
      </c>
      <c r="E303" s="19">
        <v>79</v>
      </c>
      <c r="F303" s="45">
        <f t="shared" si="90"/>
        <v>4.1578947368421056E-2</v>
      </c>
      <c r="G303" s="31"/>
      <c r="H303" s="45">
        <f t="shared" si="91"/>
        <v>0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2"/>
        <v>#DIV/0!</v>
      </c>
      <c r="V303" s="19">
        <v>11</v>
      </c>
      <c r="W303" s="18">
        <f t="shared" si="93"/>
        <v>13.924050632911392</v>
      </c>
      <c r="X303" s="19">
        <v>10</v>
      </c>
      <c r="Y303" s="18">
        <f t="shared" si="94"/>
        <v>12.658227848101266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19">
        <v>0</v>
      </c>
      <c r="D304" s="19"/>
      <c r="E304" s="19">
        <v>0</v>
      </c>
      <c r="F304" s="45" t="e">
        <f t="shared" si="90"/>
        <v>#DIV/0!</v>
      </c>
      <c r="G304" s="31"/>
      <c r="H304" s="45" t="e">
        <f t="shared" si="91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2"/>
        <v>#DIV/0!</v>
      </c>
      <c r="V304" s="19"/>
      <c r="W304" s="18" t="e">
        <f t="shared" si="93"/>
        <v>#DIV/0!</v>
      </c>
      <c r="X304" s="19"/>
      <c r="Y304" s="18" t="e">
        <f t="shared" si="94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19">
        <v>0</v>
      </c>
      <c r="D305" s="19"/>
      <c r="E305" s="19">
        <v>0</v>
      </c>
      <c r="F305" s="45" t="e">
        <f t="shared" si="90"/>
        <v>#DIV/0!</v>
      </c>
      <c r="G305" s="31"/>
      <c r="H305" s="45" t="e">
        <f t="shared" si="91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2"/>
        <v>#DIV/0!</v>
      </c>
      <c r="V305" s="19">
        <v>2</v>
      </c>
      <c r="W305" s="18" t="e">
        <f t="shared" si="93"/>
        <v>#DIV/0!</v>
      </c>
      <c r="X305" s="19">
        <v>2</v>
      </c>
      <c r="Y305" s="18" t="e">
        <f t="shared" si="94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19">
        <v>0</v>
      </c>
      <c r="D306" s="19"/>
      <c r="E306" s="19">
        <v>0</v>
      </c>
      <c r="F306" s="45" t="e">
        <f t="shared" si="90"/>
        <v>#DIV/0!</v>
      </c>
      <c r="G306" s="31"/>
      <c r="H306" s="45" t="e">
        <f t="shared" si="91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2"/>
        <v>#DIV/0!</v>
      </c>
      <c r="V306" s="19"/>
      <c r="W306" s="18" t="e">
        <f t="shared" si="93"/>
        <v>#DIV/0!</v>
      </c>
      <c r="X306" s="19"/>
      <c r="Y306" s="18" t="e">
        <f t="shared" si="94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19">
        <v>860.76</v>
      </c>
      <c r="D307" s="19">
        <v>1474</v>
      </c>
      <c r="E307" s="19">
        <v>1531</v>
      </c>
      <c r="F307" s="45">
        <f t="shared" si="90"/>
        <v>1.7786607184348715</v>
      </c>
      <c r="G307" s="31"/>
      <c r="H307" s="45">
        <f t="shared" si="91"/>
        <v>0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2"/>
        <v>#DIV/0!</v>
      </c>
      <c r="V307" s="19">
        <v>229</v>
      </c>
      <c r="W307" s="18">
        <f t="shared" si="93"/>
        <v>14.957544088830829</v>
      </c>
      <c r="X307" s="19">
        <v>45</v>
      </c>
      <c r="Y307" s="18">
        <f t="shared" si="94"/>
        <v>2.9392553886348791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19">
        <v>190.50000000000003</v>
      </c>
      <c r="D308" s="19">
        <v>227</v>
      </c>
      <c r="E308" s="19">
        <v>90</v>
      </c>
      <c r="F308" s="45">
        <f t="shared" si="90"/>
        <v>0.4724409448818897</v>
      </c>
      <c r="G308" s="31"/>
      <c r="H308" s="45">
        <f t="shared" si="91"/>
        <v>0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2"/>
        <v>#DIV/0!</v>
      </c>
      <c r="V308" s="19">
        <v>13</v>
      </c>
      <c r="W308" s="18">
        <f t="shared" si="93"/>
        <v>14.444444444444443</v>
      </c>
      <c r="X308" s="19">
        <v>5</v>
      </c>
      <c r="Y308" s="18">
        <f t="shared" si="94"/>
        <v>5.5555555555555554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19">
        <v>999.221</v>
      </c>
      <c r="D309" s="19">
        <v>50</v>
      </c>
      <c r="E309" s="19">
        <v>11</v>
      </c>
      <c r="F309" s="45">
        <f t="shared" si="90"/>
        <v>1.1008575680455074E-2</v>
      </c>
      <c r="G309" s="31"/>
      <c r="H309" s="45">
        <f t="shared" si="91"/>
        <v>0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2"/>
        <v>#DIV/0!</v>
      </c>
      <c r="V309" s="19">
        <v>1</v>
      </c>
      <c r="W309" s="18">
        <f t="shared" si="93"/>
        <v>9.0909090909090917</v>
      </c>
      <c r="X309" s="19">
        <v>1</v>
      </c>
      <c r="Y309" s="18">
        <f t="shared" si="94"/>
        <v>9.0909090909090917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19">
        <v>0</v>
      </c>
      <c r="D310" s="19"/>
      <c r="E310" s="19">
        <v>0</v>
      </c>
      <c r="F310" s="45" t="e">
        <f t="shared" si="90"/>
        <v>#DIV/0!</v>
      </c>
      <c r="G310" s="31"/>
      <c r="H310" s="45" t="e">
        <f t="shared" si="91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2"/>
        <v>#DIV/0!</v>
      </c>
      <c r="V310" s="19"/>
      <c r="W310" s="18" t="e">
        <f t="shared" si="93"/>
        <v>#DIV/0!</v>
      </c>
      <c r="X310" s="19">
        <v>0</v>
      </c>
      <c r="Y310" s="18" t="e">
        <f t="shared" si="94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19">
        <v>0</v>
      </c>
      <c r="D311" s="19"/>
      <c r="E311" s="19">
        <v>0</v>
      </c>
      <c r="F311" s="45" t="e">
        <f t="shared" si="90"/>
        <v>#DIV/0!</v>
      </c>
      <c r="G311" s="31"/>
      <c r="H311" s="45" t="e">
        <f t="shared" si="91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2"/>
        <v>#DIV/0!</v>
      </c>
      <c r="V311" s="19"/>
      <c r="W311" s="18" t="e">
        <f t="shared" si="93"/>
        <v>#DIV/0!</v>
      </c>
      <c r="X311" s="19"/>
      <c r="Y311" s="18" t="e">
        <f t="shared" si="94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19">
        <v>2123.194</v>
      </c>
      <c r="D312" s="19">
        <v>1275</v>
      </c>
      <c r="E312" s="19">
        <v>495</v>
      </c>
      <c r="F312" s="45">
        <f t="shared" si="90"/>
        <v>0.23313931746227617</v>
      </c>
      <c r="G312" s="31"/>
      <c r="H312" s="45">
        <f t="shared" si="91"/>
        <v>0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2"/>
        <v>#DIV/0!</v>
      </c>
      <c r="V312" s="19">
        <v>74</v>
      </c>
      <c r="W312" s="18">
        <f t="shared" si="93"/>
        <v>14.949494949494948</v>
      </c>
      <c r="X312" s="19">
        <v>70</v>
      </c>
      <c r="Y312" s="18">
        <f t="shared" si="94"/>
        <v>14.14141414141414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19">
        <v>2035.13</v>
      </c>
      <c r="D313" s="19"/>
      <c r="E313" s="19">
        <v>69</v>
      </c>
      <c r="F313" s="45">
        <f t="shared" si="90"/>
        <v>3.3904468019242011E-2</v>
      </c>
      <c r="G313" s="31"/>
      <c r="H313" s="45" t="e">
        <f t="shared" si="9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2"/>
        <v>#DIV/0!</v>
      </c>
      <c r="V313" s="19">
        <v>10</v>
      </c>
      <c r="W313" s="18">
        <f t="shared" si="93"/>
        <v>14.492753623188406</v>
      </c>
      <c r="X313" s="19">
        <v>10</v>
      </c>
      <c r="Y313" s="18">
        <f t="shared" si="94"/>
        <v>14.492753623188406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8208.1049999999996</v>
      </c>
      <c r="D314" s="29">
        <f>SUM(D294:D313)</f>
        <v>3425</v>
      </c>
      <c r="E314" s="29">
        <f>SUM(E294:E313)</f>
        <v>2477</v>
      </c>
      <c r="F314" s="46">
        <f t="shared" si="90"/>
        <v>0.30177489201222452</v>
      </c>
      <c r="G314" s="29">
        <f>SUM(G294:G313)</f>
        <v>0</v>
      </c>
      <c r="H314" s="46">
        <f t="shared" si="91"/>
        <v>0</v>
      </c>
      <c r="I314" s="29">
        <f t="shared" ref="I314:T314" si="95">SUM(I294:I313)</f>
        <v>0</v>
      </c>
      <c r="J314" s="29">
        <f t="shared" si="95"/>
        <v>0</v>
      </c>
      <c r="K314" s="29">
        <f t="shared" si="95"/>
        <v>0</v>
      </c>
      <c r="L314" s="29">
        <f t="shared" si="95"/>
        <v>0</v>
      </c>
      <c r="M314" s="29">
        <f t="shared" si="95"/>
        <v>0</v>
      </c>
      <c r="N314" s="29">
        <f t="shared" si="95"/>
        <v>0</v>
      </c>
      <c r="O314" s="29">
        <f t="shared" si="95"/>
        <v>0</v>
      </c>
      <c r="P314" s="29">
        <f t="shared" si="95"/>
        <v>0</v>
      </c>
      <c r="Q314" s="29">
        <f t="shared" si="95"/>
        <v>0</v>
      </c>
      <c r="R314" s="29">
        <f t="shared" si="95"/>
        <v>0</v>
      </c>
      <c r="S314" s="29">
        <f t="shared" si="95"/>
        <v>0</v>
      </c>
      <c r="T314" s="29">
        <f t="shared" si="95"/>
        <v>0</v>
      </c>
      <c r="U314" s="47" t="e">
        <f t="shared" si="87"/>
        <v>#DIV/0!</v>
      </c>
      <c r="V314" s="29">
        <f>SUM(V294:V313)</f>
        <v>369</v>
      </c>
      <c r="W314" s="88">
        <f>V314/E314*100</f>
        <v>14.897052886556317</v>
      </c>
      <c r="X314" s="29">
        <f>SUM(X294:X313)</f>
        <v>156</v>
      </c>
      <c r="Y314" s="88">
        <f t="shared" si="94"/>
        <v>6.2979410577311263</v>
      </c>
      <c r="Z314" s="29">
        <f t="shared" ref="Z314:AE314" si="96">SUM(Z294:Z313)</f>
        <v>0</v>
      </c>
      <c r="AA314" s="29">
        <f t="shared" si="96"/>
        <v>0</v>
      </c>
      <c r="AB314" s="29">
        <f t="shared" si="96"/>
        <v>0</v>
      </c>
      <c r="AC314" s="29">
        <f t="shared" si="96"/>
        <v>0</v>
      </c>
      <c r="AD314" s="29">
        <f t="shared" si="96"/>
        <v>0</v>
      </c>
      <c r="AE314" s="29">
        <f t="shared" si="96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42.3</v>
      </c>
      <c r="D316" s="19">
        <v>21</v>
      </c>
      <c r="E316" s="19">
        <v>15.509999999999998</v>
      </c>
      <c r="F316" s="45">
        <f t="shared" ref="F316:F328" si="97">E316/C316</f>
        <v>0.36666666666666664</v>
      </c>
      <c r="G316" s="31"/>
      <c r="H316" s="45">
        <f t="shared" ref="H316:H328" si="98">G316/D316*100</f>
        <v>0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99">O316/G316*100</f>
        <v>#DIV/0!</v>
      </c>
      <c r="V316" s="19"/>
      <c r="W316" s="18">
        <f t="shared" ref="W316:W329" si="100">V316/E316*100</f>
        <v>0</v>
      </c>
      <c r="X316" s="19"/>
      <c r="Y316" s="18">
        <f t="shared" ref="Y316:Y330" si="101">X316/E316*100</f>
        <v>0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0</v>
      </c>
      <c r="D317" s="19"/>
      <c r="E317" s="19">
        <v>0</v>
      </c>
      <c r="F317" s="45" t="e">
        <f t="shared" si="97"/>
        <v>#DIV/0!</v>
      </c>
      <c r="G317" s="31"/>
      <c r="H317" s="45" t="e">
        <f t="shared" si="98"/>
        <v>#DIV/0!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99"/>
        <v>#DIV/0!</v>
      </c>
      <c r="V317" s="19"/>
      <c r="W317" s="18" t="e">
        <f t="shared" si="100"/>
        <v>#DIV/0!</v>
      </c>
      <c r="X317" s="19"/>
      <c r="Y317" s="18" t="e">
        <f t="shared" si="101"/>
        <v>#DIV/0!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338.23</v>
      </c>
      <c r="D318" s="19">
        <v>52</v>
      </c>
      <c r="E318" s="19">
        <v>52.191362091684589</v>
      </c>
      <c r="F318" s="45">
        <f t="shared" si="97"/>
        <v>0.15430731186377492</v>
      </c>
      <c r="G318" s="31"/>
      <c r="H318" s="45">
        <f t="shared" si="98"/>
        <v>0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99"/>
        <v>#DIV/0!</v>
      </c>
      <c r="V318" s="19">
        <v>7</v>
      </c>
      <c r="W318" s="18">
        <f t="shared" si="100"/>
        <v>13.412181095605625</v>
      </c>
      <c r="X318" s="19">
        <v>7</v>
      </c>
      <c r="Y318" s="18">
        <f t="shared" si="101"/>
        <v>13.412181095605625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1303.8</v>
      </c>
      <c r="D319" s="19">
        <v>822</v>
      </c>
      <c r="E319" s="19">
        <v>636.67979751495636</v>
      </c>
      <c r="F319" s="45">
        <f t="shared" si="97"/>
        <v>0.48832627513035465</v>
      </c>
      <c r="G319" s="31"/>
      <c r="H319" s="45">
        <f t="shared" si="98"/>
        <v>0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99"/>
        <v>#DIV/0!</v>
      </c>
      <c r="V319" s="19">
        <v>95</v>
      </c>
      <c r="W319" s="18">
        <f t="shared" si="100"/>
        <v>14.921158229112544</v>
      </c>
      <c r="X319" s="19">
        <v>94</v>
      </c>
      <c r="Y319" s="18">
        <f t="shared" si="101"/>
        <v>14.764093405648202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296.27999999999997</v>
      </c>
      <c r="D320" s="19">
        <v>96</v>
      </c>
      <c r="E320" s="19">
        <v>118</v>
      </c>
      <c r="F320" s="45">
        <f t="shared" si="97"/>
        <v>0.39827190495477255</v>
      </c>
      <c r="G320" s="31"/>
      <c r="H320" s="45">
        <f t="shared" si="98"/>
        <v>0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99"/>
        <v>#DIV/0!</v>
      </c>
      <c r="V320" s="19">
        <v>17</v>
      </c>
      <c r="W320" s="18">
        <f t="shared" si="100"/>
        <v>14.40677966101695</v>
      </c>
      <c r="X320" s="19">
        <v>17</v>
      </c>
      <c r="Y320" s="18">
        <f t="shared" si="101"/>
        <v>14.40677966101695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>
        <v>93</v>
      </c>
      <c r="E321" s="19">
        <v>306.10000000000002</v>
      </c>
      <c r="F321" s="45">
        <f t="shared" si="97"/>
        <v>0.7234696289293312</v>
      </c>
      <c r="G321" s="31"/>
      <c r="H321" s="45">
        <f t="shared" si="98"/>
        <v>0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99"/>
        <v>#DIV/0!</v>
      </c>
      <c r="V321" s="19">
        <v>45</v>
      </c>
      <c r="W321" s="18">
        <f t="shared" si="100"/>
        <v>14.70107807905913</v>
      </c>
      <c r="X321" s="19">
        <v>15</v>
      </c>
      <c r="Y321" s="18">
        <f t="shared" si="101"/>
        <v>4.9003593596863766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723</v>
      </c>
      <c r="D322" s="19">
        <v>117</v>
      </c>
      <c r="E322" s="19">
        <v>148.12874999999997</v>
      </c>
      <c r="F322" s="45">
        <f t="shared" si="97"/>
        <v>0.20488070539419082</v>
      </c>
      <c r="G322" s="31"/>
      <c r="H322" s="45">
        <f t="shared" si="98"/>
        <v>0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99"/>
        <v>#DIV/0!</v>
      </c>
      <c r="V322" s="19">
        <v>22</v>
      </c>
      <c r="W322" s="18">
        <f t="shared" si="100"/>
        <v>14.851944676506083</v>
      </c>
      <c r="X322" s="19">
        <v>18</v>
      </c>
      <c r="Y322" s="18">
        <f t="shared" si="101"/>
        <v>12.151591098959523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879</v>
      </c>
      <c r="D323" s="19">
        <v>296</v>
      </c>
      <c r="E323" s="19">
        <v>259.91270064770481</v>
      </c>
      <c r="F323" s="45">
        <f t="shared" si="97"/>
        <v>0.2956913545480146</v>
      </c>
      <c r="G323" s="31"/>
      <c r="H323" s="45">
        <f t="shared" si="98"/>
        <v>0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99"/>
        <v>#DIV/0!</v>
      </c>
      <c r="V323" s="19">
        <v>38</v>
      </c>
      <c r="W323" s="18">
        <f t="shared" si="100"/>
        <v>14.620293623706596</v>
      </c>
      <c r="X323" s="19">
        <v>26</v>
      </c>
      <c r="Y323" s="18">
        <f t="shared" si="101"/>
        <v>10.003358795167671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>
        <v>233.19399999999999</v>
      </c>
      <c r="D324" s="19"/>
      <c r="E324" s="19">
        <v>19.549197604790418</v>
      </c>
      <c r="F324" s="45">
        <f t="shared" si="97"/>
        <v>8.3832335329341312E-2</v>
      </c>
      <c r="G324" s="31"/>
      <c r="H324" s="45" t="e">
        <f t="shared" si="98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99"/>
        <v>#DIV/0!</v>
      </c>
      <c r="V324" s="19"/>
      <c r="W324" s="18">
        <f t="shared" si="100"/>
        <v>0</v>
      </c>
      <c r="X324" s="19"/>
      <c r="Y324" s="18">
        <f t="shared" si="101"/>
        <v>0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241.26900000000001</v>
      </c>
      <c r="D325" s="19">
        <v>13</v>
      </c>
      <c r="E325" s="19">
        <v>28.091866267465065</v>
      </c>
      <c r="F325" s="45">
        <f t="shared" si="97"/>
        <v>0.11643379906852959</v>
      </c>
      <c r="G325" s="31"/>
      <c r="H325" s="45">
        <f t="shared" si="98"/>
        <v>0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99"/>
        <v>#DIV/0!</v>
      </c>
      <c r="V325" s="19"/>
      <c r="W325" s="18">
        <f t="shared" si="100"/>
        <v>0</v>
      </c>
      <c r="X325" s="19"/>
      <c r="Y325" s="18">
        <f t="shared" si="101"/>
        <v>0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130.79599999999999</v>
      </c>
      <c r="D326" s="19">
        <v>116</v>
      </c>
      <c r="E326" s="19">
        <v>58.032354948805448</v>
      </c>
      <c r="F326" s="45">
        <f t="shared" si="97"/>
        <v>0.44368600682593851</v>
      </c>
      <c r="G326" s="31"/>
      <c r="H326" s="45">
        <f t="shared" si="98"/>
        <v>0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99"/>
        <v>#DIV/0!</v>
      </c>
      <c r="V326" s="19">
        <v>8</v>
      </c>
      <c r="W326" s="18">
        <f t="shared" si="100"/>
        <v>13.785413338916507</v>
      </c>
      <c r="X326" s="19">
        <v>2</v>
      </c>
      <c r="Y326" s="18">
        <f t="shared" si="101"/>
        <v>3.4463533347291269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1081.2299999999998</v>
      </c>
      <c r="D327" s="19">
        <v>936</v>
      </c>
      <c r="E327" s="19">
        <v>626.45331801772227</v>
      </c>
      <c r="F327" s="45">
        <f t="shared" si="97"/>
        <v>0.57938950826163016</v>
      </c>
      <c r="G327" s="31"/>
      <c r="H327" s="45">
        <f t="shared" si="98"/>
        <v>0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99"/>
        <v>#DIV/0!</v>
      </c>
      <c r="V327" s="19">
        <v>93</v>
      </c>
      <c r="W327" s="18">
        <f t="shared" si="100"/>
        <v>14.845479675050433</v>
      </c>
      <c r="X327" s="19">
        <v>31</v>
      </c>
      <c r="Y327" s="18">
        <f t="shared" si="101"/>
        <v>4.9484932250168105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0</v>
      </c>
      <c r="D328" s="19"/>
      <c r="E328" s="19">
        <v>0</v>
      </c>
      <c r="F328" s="45" t="e">
        <f t="shared" si="97"/>
        <v>#DIV/0!</v>
      </c>
      <c r="G328" s="31"/>
      <c r="H328" s="45" t="e">
        <f t="shared" si="98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99"/>
        <v>#DIV/0!</v>
      </c>
      <c r="V328" s="19"/>
      <c r="W328" s="18" t="e">
        <f t="shared" si="100"/>
        <v>#DIV/0!</v>
      </c>
      <c r="X328" s="19"/>
      <c r="Y328" s="18" t="e">
        <f t="shared" si="101"/>
        <v>#DIV/0!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940.12299999999993</v>
      </c>
      <c r="D329" s="19"/>
      <c r="E329" s="19">
        <v>320.39704753469147</v>
      </c>
      <c r="F329" s="45">
        <f t="shared" si="90"/>
        <v>0.34080332843116429</v>
      </c>
      <c r="G329" s="31"/>
      <c r="H329" s="45" t="e">
        <f t="shared" si="9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99"/>
        <v>#DIV/0!</v>
      </c>
      <c r="V329" s="19">
        <v>48</v>
      </c>
      <c r="W329" s="18">
        <f t="shared" si="100"/>
        <v>14.981411460978814</v>
      </c>
      <c r="X329" s="19">
        <v>16</v>
      </c>
      <c r="Y329" s="18">
        <f t="shared" si="101"/>
        <v>4.9938038203262707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6632.3220000000001</v>
      </c>
      <c r="D330" s="29">
        <f>SUM(D316:D329)</f>
        <v>2562</v>
      </c>
      <c r="E330" s="29">
        <f>SUM(E316:E329)</f>
        <v>2589.0463946278205</v>
      </c>
      <c r="F330" s="46">
        <f t="shared" si="90"/>
        <v>0.39036801811308625</v>
      </c>
      <c r="G330" s="29">
        <f>SUM(G316:G329)</f>
        <v>0</v>
      </c>
      <c r="H330" s="46">
        <f t="shared" si="91"/>
        <v>0</v>
      </c>
      <c r="I330" s="29">
        <f t="shared" ref="I330:Q330" si="102">SUM(I316:I329)</f>
        <v>0</v>
      </c>
      <c r="J330" s="29">
        <f t="shared" si="102"/>
        <v>0</v>
      </c>
      <c r="K330" s="29">
        <f t="shared" si="102"/>
        <v>0</v>
      </c>
      <c r="L330" s="29">
        <f t="shared" si="102"/>
        <v>0</v>
      </c>
      <c r="M330" s="29">
        <f t="shared" si="102"/>
        <v>0</v>
      </c>
      <c r="N330" s="29">
        <f t="shared" si="102"/>
        <v>0</v>
      </c>
      <c r="O330" s="29">
        <f t="shared" si="102"/>
        <v>0</v>
      </c>
      <c r="P330" s="29">
        <f t="shared" si="102"/>
        <v>0</v>
      </c>
      <c r="Q330" s="29">
        <f t="shared" si="102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99"/>
        <v>#DIV/0!</v>
      </c>
      <c r="V330" s="29">
        <f>SUM(V316:V329)</f>
        <v>373</v>
      </c>
      <c r="W330" s="88">
        <f>V330/E330*100</f>
        <v>14.406848821788662</v>
      </c>
      <c r="X330" s="29">
        <f>SUM(X316:X329)</f>
        <v>226</v>
      </c>
      <c r="Y330" s="88">
        <f t="shared" si="101"/>
        <v>8.7290826641400479</v>
      </c>
      <c r="Z330" s="29">
        <f t="shared" ref="Z330:AE330" si="103">SUM(Z316:Z329)</f>
        <v>0</v>
      </c>
      <c r="AA330" s="29">
        <f t="shared" si="103"/>
        <v>0</v>
      </c>
      <c r="AB330" s="29">
        <f t="shared" si="103"/>
        <v>0</v>
      </c>
      <c r="AC330" s="29">
        <f t="shared" si="103"/>
        <v>0</v>
      </c>
      <c r="AD330" s="29">
        <f t="shared" si="103"/>
        <v>0</v>
      </c>
      <c r="AE330" s="29">
        <f t="shared" si="103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>
        <v>57.5</v>
      </c>
      <c r="D332" s="19">
        <v>113</v>
      </c>
      <c r="E332" s="19">
        <v>152</v>
      </c>
      <c r="F332" s="45">
        <f t="shared" si="90"/>
        <v>2.6434782608695651</v>
      </c>
      <c r="G332" s="31"/>
      <c r="H332" s="45">
        <f t="shared" si="91"/>
        <v>0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99"/>
        <v>#DIV/0!</v>
      </c>
      <c r="V332" s="19">
        <v>22</v>
      </c>
      <c r="W332" s="18">
        <f>V332/E332*100</f>
        <v>14.473684210526317</v>
      </c>
      <c r="X332" s="19">
        <v>15</v>
      </c>
      <c r="Y332" s="18">
        <f>X332/E332*100</f>
        <v>9.8684210526315788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0</v>
      </c>
      <c r="D333" s="19"/>
      <c r="E333" s="19">
        <v>0</v>
      </c>
      <c r="F333" s="45" t="e">
        <f t="shared" si="90"/>
        <v>#DIV/0!</v>
      </c>
      <c r="G333" s="31"/>
      <c r="H333" s="45" t="e">
        <f t="shared" si="91"/>
        <v>#DIV/0!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99"/>
        <v>#DIV/0!</v>
      </c>
      <c r="V333" s="19"/>
      <c r="W333" s="18" t="e">
        <f t="shared" ref="W333:W336" si="104">V333/E333*100</f>
        <v>#DIV/0!</v>
      </c>
      <c r="X333" s="19"/>
      <c r="Y333" s="18" t="e">
        <f t="shared" ref="Y333:Y336" si="105">X333/E333*100</f>
        <v>#DIV/0!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>
        <v>0</v>
      </c>
      <c r="D334" s="19"/>
      <c r="E334" s="19">
        <v>0</v>
      </c>
      <c r="F334" s="45" t="e">
        <f t="shared" si="90"/>
        <v>#DIV/0!</v>
      </c>
      <c r="G334" s="31"/>
      <c r="H334" s="45" t="e">
        <f t="shared" si="9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99"/>
        <v>#DIV/0!</v>
      </c>
      <c r="V334" s="19"/>
      <c r="W334" s="18" t="e">
        <f t="shared" si="104"/>
        <v>#DIV/0!</v>
      </c>
      <c r="X334" s="19"/>
      <c r="Y334" s="18" t="e">
        <f t="shared" si="105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>
        <v>55.7</v>
      </c>
      <c r="D335" s="19">
        <v>4</v>
      </c>
      <c r="E335" s="19">
        <v>141</v>
      </c>
      <c r="F335" s="45">
        <f t="shared" si="90"/>
        <v>2.5314183123877916</v>
      </c>
      <c r="G335" s="31"/>
      <c r="H335" s="45">
        <f t="shared" si="91"/>
        <v>0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99"/>
        <v>#DIV/0!</v>
      </c>
      <c r="V335" s="19">
        <v>21</v>
      </c>
      <c r="W335" s="18">
        <f t="shared" si="104"/>
        <v>14.893617021276595</v>
      </c>
      <c r="X335" s="19">
        <v>4</v>
      </c>
      <c r="Y335" s="18">
        <f t="shared" si="105"/>
        <v>2.8368794326241136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>
        <v>843.06999999999994</v>
      </c>
      <c r="D336" s="19">
        <v>183</v>
      </c>
      <c r="E336" s="19">
        <v>939</v>
      </c>
      <c r="F336" s="45">
        <f t="shared" si="90"/>
        <v>1.1137865183199498</v>
      </c>
      <c r="G336" s="31"/>
      <c r="H336" s="45">
        <f t="shared" si="91"/>
        <v>0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99"/>
        <v>#DIV/0!</v>
      </c>
      <c r="V336" s="19">
        <v>140</v>
      </c>
      <c r="W336" s="18">
        <f t="shared" si="104"/>
        <v>14.909478168264112</v>
      </c>
      <c r="X336" s="19">
        <v>30</v>
      </c>
      <c r="Y336" s="18">
        <f t="shared" si="105"/>
        <v>3.1948881789137378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956.27</v>
      </c>
      <c r="D337" s="29">
        <f>SUM(D332:D336)</f>
        <v>300</v>
      </c>
      <c r="E337" s="29">
        <f>SUM(E332:E336)</f>
        <v>1232</v>
      </c>
      <c r="F337" s="88">
        <f t="shared" si="90"/>
        <v>1.2883390674181978</v>
      </c>
      <c r="G337" s="29">
        <f>SUM(G332:G336)</f>
        <v>0</v>
      </c>
      <c r="H337" s="88">
        <f t="shared" si="91"/>
        <v>0</v>
      </c>
      <c r="I337" s="29">
        <f t="shared" ref="I337:T337" si="106">SUM(I332:I336)</f>
        <v>0</v>
      </c>
      <c r="J337" s="29">
        <f t="shared" si="106"/>
        <v>0</v>
      </c>
      <c r="K337" s="29">
        <f t="shared" si="106"/>
        <v>0</v>
      </c>
      <c r="L337" s="29">
        <f t="shared" si="106"/>
        <v>0</v>
      </c>
      <c r="M337" s="29">
        <f t="shared" si="106"/>
        <v>0</v>
      </c>
      <c r="N337" s="29">
        <f t="shared" si="106"/>
        <v>0</v>
      </c>
      <c r="O337" s="29">
        <f t="shared" si="106"/>
        <v>0</v>
      </c>
      <c r="P337" s="29">
        <f t="shared" si="106"/>
        <v>0</v>
      </c>
      <c r="Q337" s="29">
        <f t="shared" si="106"/>
        <v>0</v>
      </c>
      <c r="R337" s="29">
        <f t="shared" si="106"/>
        <v>0</v>
      </c>
      <c r="S337" s="29">
        <f t="shared" si="106"/>
        <v>0</v>
      </c>
      <c r="T337" s="29">
        <f t="shared" si="106"/>
        <v>0</v>
      </c>
      <c r="U337" s="88" t="e">
        <f t="shared" si="99"/>
        <v>#DIV/0!</v>
      </c>
      <c r="V337" s="29">
        <f>SUM(V332:V336)</f>
        <v>183</v>
      </c>
      <c r="W337" s="88">
        <f>V337/E337*100</f>
        <v>14.853896103896103</v>
      </c>
      <c r="X337" s="29">
        <f>SUM(X332:X336)</f>
        <v>49</v>
      </c>
      <c r="Y337" s="88">
        <f>X337/E337*100</f>
        <v>3.9772727272727271</v>
      </c>
      <c r="Z337" s="29">
        <f t="shared" ref="Z337:AE337" si="107">SUM(Z332:Z336)</f>
        <v>0</v>
      </c>
      <c r="AA337" s="29">
        <f t="shared" si="107"/>
        <v>0</v>
      </c>
      <c r="AB337" s="29">
        <f t="shared" si="107"/>
        <v>0</v>
      </c>
      <c r="AC337" s="29">
        <f t="shared" si="107"/>
        <v>0</v>
      </c>
      <c r="AD337" s="29">
        <f t="shared" si="107"/>
        <v>0</v>
      </c>
      <c r="AE337" s="29">
        <f t="shared" si="107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104" t="s">
        <v>705</v>
      </c>
      <c r="C339" s="19"/>
      <c r="D339" s="19"/>
      <c r="E339" s="27"/>
      <c r="F339" s="45" t="e">
        <f t="shared" ref="F339:F371" si="108">E339/C339</f>
        <v>#DIV/0!</v>
      </c>
      <c r="G339" s="31"/>
      <c r="H339" s="45" t="e">
        <f t="shared" ref="H339:H361" si="109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0">O339/G339*100</f>
        <v>#DIV/0!</v>
      </c>
      <c r="V339" s="19"/>
      <c r="W339" s="18" t="e">
        <f t="shared" ref="W339:W361" si="111">V339/E339*100</f>
        <v>#DIV/0!</v>
      </c>
      <c r="X339" s="19">
        <v>8</v>
      </c>
      <c r="Y339" s="18" t="e">
        <f t="shared" ref="Y339:Y361" si="112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104" t="s">
        <v>706</v>
      </c>
      <c r="C340" s="19"/>
      <c r="D340" s="19"/>
      <c r="E340" s="27"/>
      <c r="F340" s="45" t="e">
        <f t="shared" si="108"/>
        <v>#DIV/0!</v>
      </c>
      <c r="G340" s="31"/>
      <c r="H340" s="45" t="e">
        <f t="shared" si="109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0"/>
        <v>#DIV/0!</v>
      </c>
      <c r="V340" s="19"/>
      <c r="W340" s="18" t="e">
        <f t="shared" si="111"/>
        <v>#DIV/0!</v>
      </c>
      <c r="X340" s="19">
        <v>60</v>
      </c>
      <c r="Y340" s="18" t="e">
        <f t="shared" si="112"/>
        <v>#DIV/0!</v>
      </c>
      <c r="Z340" s="19"/>
      <c r="AA340" s="19"/>
      <c r="AB340" s="19"/>
      <c r="AC340" s="19"/>
      <c r="AD340" s="19"/>
      <c r="AE340" s="19"/>
    </row>
    <row r="341" spans="1:31" s="84" customFormat="1" ht="25.5" x14ac:dyDescent="0.25">
      <c r="A341" s="17"/>
      <c r="B341" s="104" t="s">
        <v>707</v>
      </c>
      <c r="C341" s="19"/>
      <c r="D341" s="19"/>
      <c r="E341" s="27"/>
      <c r="F341" s="45" t="e">
        <f t="shared" si="108"/>
        <v>#DIV/0!</v>
      </c>
      <c r="G341" s="31"/>
      <c r="H341" s="45" t="e">
        <f t="shared" si="109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0"/>
        <v>#DIV/0!</v>
      </c>
      <c r="V341" s="19"/>
      <c r="W341" s="18" t="e">
        <f t="shared" si="111"/>
        <v>#DIV/0!</v>
      </c>
      <c r="X341" s="19"/>
      <c r="Y341" s="18" t="e">
        <f t="shared" si="112"/>
        <v>#DIV/0!</v>
      </c>
      <c r="Z341" s="19"/>
      <c r="AA341" s="19"/>
      <c r="AB341" s="19"/>
      <c r="AC341" s="19"/>
      <c r="AD341" s="19"/>
      <c r="AE341" s="19"/>
    </row>
    <row r="342" spans="1:31" s="84" customFormat="1" ht="25.5" x14ac:dyDescent="0.25">
      <c r="A342" s="17"/>
      <c r="B342" s="104" t="s">
        <v>708</v>
      </c>
      <c r="C342" s="19"/>
      <c r="D342" s="19"/>
      <c r="E342" s="27"/>
      <c r="F342" s="45" t="e">
        <f t="shared" si="108"/>
        <v>#DIV/0!</v>
      </c>
      <c r="G342" s="31"/>
      <c r="H342" s="45" t="e">
        <f t="shared" si="109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0"/>
        <v>#DIV/0!</v>
      </c>
      <c r="V342" s="19"/>
      <c r="W342" s="18" t="e">
        <f t="shared" si="111"/>
        <v>#DIV/0!</v>
      </c>
      <c r="X342" s="19">
        <v>7</v>
      </c>
      <c r="Y342" s="18" t="e">
        <f t="shared" si="112"/>
        <v>#DIV/0!</v>
      </c>
      <c r="Z342" s="19"/>
      <c r="AA342" s="19"/>
      <c r="AB342" s="19"/>
      <c r="AC342" s="19"/>
      <c r="AD342" s="19"/>
      <c r="AE342" s="19"/>
    </row>
    <row r="343" spans="1:31" s="84" customFormat="1" ht="25.5" x14ac:dyDescent="0.25">
      <c r="A343" s="17"/>
      <c r="B343" s="104" t="s">
        <v>709</v>
      </c>
      <c r="C343" s="19"/>
      <c r="D343" s="19"/>
      <c r="E343" s="27"/>
      <c r="F343" s="45" t="e">
        <f t="shared" si="108"/>
        <v>#DIV/0!</v>
      </c>
      <c r="G343" s="31"/>
      <c r="H343" s="45" t="e">
        <f t="shared" si="109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0"/>
        <v>#DIV/0!</v>
      </c>
      <c r="V343" s="19"/>
      <c r="W343" s="18" t="e">
        <f t="shared" si="111"/>
        <v>#DIV/0!</v>
      </c>
      <c r="X343" s="19">
        <v>60</v>
      </c>
      <c r="Y343" s="18" t="e">
        <f t="shared" si="112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104" t="s">
        <v>710</v>
      </c>
      <c r="C344" s="19"/>
      <c r="D344" s="19"/>
      <c r="E344" s="27"/>
      <c r="F344" s="45" t="e">
        <f t="shared" si="108"/>
        <v>#DIV/0!</v>
      </c>
      <c r="G344" s="31"/>
      <c r="H344" s="45" t="e">
        <f t="shared" si="109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0"/>
        <v>#DIV/0!</v>
      </c>
      <c r="V344" s="19"/>
      <c r="W344" s="18" t="e">
        <f t="shared" si="111"/>
        <v>#DIV/0!</v>
      </c>
      <c r="X344" s="19"/>
      <c r="Y344" s="18" t="e">
        <f t="shared" si="112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104" t="s">
        <v>711</v>
      </c>
      <c r="C345" s="19"/>
      <c r="D345" s="19"/>
      <c r="E345" s="27"/>
      <c r="F345" s="45" t="e">
        <f t="shared" si="108"/>
        <v>#DIV/0!</v>
      </c>
      <c r="G345" s="31"/>
      <c r="H345" s="45" t="e">
        <f t="shared" si="109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0"/>
        <v>#DIV/0!</v>
      </c>
      <c r="V345" s="19"/>
      <c r="W345" s="18" t="e">
        <f t="shared" si="111"/>
        <v>#DIV/0!</v>
      </c>
      <c r="X345" s="19">
        <v>6</v>
      </c>
      <c r="Y345" s="18" t="e">
        <f t="shared" si="112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104" t="s">
        <v>712</v>
      </c>
      <c r="C346" s="19"/>
      <c r="D346" s="19"/>
      <c r="E346" s="27"/>
      <c r="F346" s="45" t="e">
        <f t="shared" si="108"/>
        <v>#DIV/0!</v>
      </c>
      <c r="G346" s="31"/>
      <c r="H346" s="45" t="e">
        <f t="shared" si="109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0"/>
        <v>#DIV/0!</v>
      </c>
      <c r="V346" s="19"/>
      <c r="W346" s="18" t="e">
        <f t="shared" si="111"/>
        <v>#DIV/0!</v>
      </c>
      <c r="X346" s="19">
        <v>8</v>
      </c>
      <c r="Y346" s="18" t="e">
        <f t="shared" si="112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104" t="s">
        <v>713</v>
      </c>
      <c r="C347" s="19"/>
      <c r="D347" s="19"/>
      <c r="E347" s="27"/>
      <c r="F347" s="45" t="e">
        <f t="shared" si="108"/>
        <v>#DIV/0!</v>
      </c>
      <c r="G347" s="31"/>
      <c r="H347" s="45" t="e">
        <f t="shared" si="109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0"/>
        <v>#DIV/0!</v>
      </c>
      <c r="V347" s="19"/>
      <c r="W347" s="18" t="e">
        <f t="shared" si="111"/>
        <v>#DIV/0!</v>
      </c>
      <c r="X347" s="19">
        <v>80</v>
      </c>
      <c r="Y347" s="18" t="e">
        <f t="shared" si="112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104" t="s">
        <v>714</v>
      </c>
      <c r="C348" s="19"/>
      <c r="D348" s="19"/>
      <c r="E348" s="27"/>
      <c r="F348" s="45" t="e">
        <f t="shared" si="108"/>
        <v>#DIV/0!</v>
      </c>
      <c r="G348" s="31"/>
      <c r="H348" s="45" t="e">
        <f t="shared" si="109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0"/>
        <v>#DIV/0!</v>
      </c>
      <c r="V348" s="19"/>
      <c r="W348" s="18" t="e">
        <f t="shared" si="111"/>
        <v>#DIV/0!</v>
      </c>
      <c r="X348" s="19">
        <v>80</v>
      </c>
      <c r="Y348" s="18" t="e">
        <f t="shared" si="112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104" t="s">
        <v>715</v>
      </c>
      <c r="C349" s="19"/>
      <c r="D349" s="19"/>
      <c r="E349" s="27"/>
      <c r="F349" s="45" t="e">
        <f t="shared" si="108"/>
        <v>#DIV/0!</v>
      </c>
      <c r="G349" s="31"/>
      <c r="H349" s="45" t="e">
        <f t="shared" si="109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0"/>
        <v>#DIV/0!</v>
      </c>
      <c r="V349" s="19"/>
      <c r="W349" s="18" t="e">
        <f t="shared" si="111"/>
        <v>#DIV/0!</v>
      </c>
      <c r="X349" s="19">
        <v>40</v>
      </c>
      <c r="Y349" s="18" t="e">
        <f t="shared" si="112"/>
        <v>#DIV/0!</v>
      </c>
      <c r="Z349" s="19"/>
      <c r="AA349" s="19"/>
      <c r="AB349" s="19"/>
      <c r="AC349" s="19"/>
      <c r="AD349" s="19"/>
      <c r="AE349" s="19"/>
    </row>
    <row r="350" spans="1:31" s="84" customFormat="1" ht="25.5" x14ac:dyDescent="0.25">
      <c r="A350" s="17"/>
      <c r="B350" s="104" t="s">
        <v>716</v>
      </c>
      <c r="C350" s="19"/>
      <c r="D350" s="19"/>
      <c r="E350" s="27"/>
      <c r="F350" s="45" t="e">
        <f t="shared" si="108"/>
        <v>#DIV/0!</v>
      </c>
      <c r="G350" s="31"/>
      <c r="H350" s="45" t="e">
        <f t="shared" si="109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0"/>
        <v>#DIV/0!</v>
      </c>
      <c r="V350" s="19"/>
      <c r="W350" s="18" t="e">
        <f t="shared" si="111"/>
        <v>#DIV/0!</v>
      </c>
      <c r="X350" s="19">
        <v>1</v>
      </c>
      <c r="Y350" s="18" t="e">
        <f t="shared" si="112"/>
        <v>#DIV/0!</v>
      </c>
      <c r="Z350" s="19"/>
      <c r="AA350" s="19"/>
      <c r="AB350" s="19"/>
      <c r="AC350" s="19"/>
      <c r="AD350" s="19"/>
      <c r="AE350" s="19"/>
    </row>
    <row r="351" spans="1:31" s="84" customFormat="1" ht="25.5" x14ac:dyDescent="0.25">
      <c r="A351" s="17"/>
      <c r="B351" s="104" t="s">
        <v>717</v>
      </c>
      <c r="C351" s="19"/>
      <c r="D351" s="19"/>
      <c r="E351" s="27"/>
      <c r="F351" s="45" t="e">
        <f t="shared" si="108"/>
        <v>#DIV/0!</v>
      </c>
      <c r="G351" s="31"/>
      <c r="H351" s="45" t="e">
        <f t="shared" si="109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0"/>
        <v>#DIV/0!</v>
      </c>
      <c r="V351" s="19"/>
      <c r="W351" s="18" t="e">
        <f t="shared" si="111"/>
        <v>#DIV/0!</v>
      </c>
      <c r="X351" s="19">
        <v>25</v>
      </c>
      <c r="Y351" s="18" t="e">
        <f t="shared" si="112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104" t="s">
        <v>718</v>
      </c>
      <c r="C352" s="19"/>
      <c r="D352" s="19"/>
      <c r="E352" s="27"/>
      <c r="F352" s="45" t="e">
        <f t="shared" si="108"/>
        <v>#DIV/0!</v>
      </c>
      <c r="G352" s="31"/>
      <c r="H352" s="45" t="e">
        <f t="shared" si="109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0"/>
        <v>#DIV/0!</v>
      </c>
      <c r="V352" s="19"/>
      <c r="W352" s="18" t="e">
        <f t="shared" si="111"/>
        <v>#DIV/0!</v>
      </c>
      <c r="X352" s="19">
        <v>60</v>
      </c>
      <c r="Y352" s="18" t="e">
        <f t="shared" si="112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104" t="s">
        <v>719</v>
      </c>
      <c r="C353" s="19"/>
      <c r="D353" s="19"/>
      <c r="E353" s="27"/>
      <c r="F353" s="45" t="e">
        <f t="shared" si="108"/>
        <v>#DIV/0!</v>
      </c>
      <c r="G353" s="31"/>
      <c r="H353" s="45" t="e">
        <f t="shared" si="109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0"/>
        <v>#DIV/0!</v>
      </c>
      <c r="V353" s="19"/>
      <c r="W353" s="18" t="e">
        <f t="shared" si="111"/>
        <v>#DIV/0!</v>
      </c>
      <c r="X353" s="19">
        <v>4</v>
      </c>
      <c r="Y353" s="18" t="e">
        <f t="shared" si="112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104" t="s">
        <v>720</v>
      </c>
      <c r="C354" s="19"/>
      <c r="D354" s="19"/>
      <c r="E354" s="27"/>
      <c r="F354" s="45" t="e">
        <f t="shared" si="108"/>
        <v>#DIV/0!</v>
      </c>
      <c r="G354" s="31"/>
      <c r="H354" s="45" t="e">
        <f t="shared" si="109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0"/>
        <v>#DIV/0!</v>
      </c>
      <c r="V354" s="19"/>
      <c r="W354" s="18" t="e">
        <f t="shared" si="111"/>
        <v>#DIV/0!</v>
      </c>
      <c r="X354" s="19">
        <v>2</v>
      </c>
      <c r="Y354" s="18" t="e">
        <f t="shared" si="112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105" t="s">
        <v>721</v>
      </c>
      <c r="C355" s="19"/>
      <c r="D355" s="19"/>
      <c r="E355" s="27"/>
      <c r="F355" s="45" t="e">
        <f t="shared" si="108"/>
        <v>#DIV/0!</v>
      </c>
      <c r="G355" s="31"/>
      <c r="H355" s="45" t="e">
        <f t="shared" si="109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0"/>
        <v>#DIV/0!</v>
      </c>
      <c r="V355" s="19"/>
      <c r="W355" s="18" t="e">
        <f t="shared" si="111"/>
        <v>#DIV/0!</v>
      </c>
      <c r="X355" s="19">
        <v>3</v>
      </c>
      <c r="Y355" s="18" t="e">
        <f t="shared" si="112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105" t="s">
        <v>722</v>
      </c>
      <c r="C356" s="19"/>
      <c r="D356" s="19"/>
      <c r="E356" s="27"/>
      <c r="F356" s="45" t="e">
        <f t="shared" si="108"/>
        <v>#DIV/0!</v>
      </c>
      <c r="G356" s="31"/>
      <c r="H356" s="45" t="e">
        <f t="shared" si="109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0"/>
        <v>#DIV/0!</v>
      </c>
      <c r="V356" s="19"/>
      <c r="W356" s="18" t="e">
        <f t="shared" si="111"/>
        <v>#DIV/0!</v>
      </c>
      <c r="X356" s="19"/>
      <c r="Y356" s="18" t="e">
        <f t="shared" si="112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105" t="s">
        <v>723</v>
      </c>
      <c r="C357" s="19"/>
      <c r="D357" s="19"/>
      <c r="E357" s="27"/>
      <c r="F357" s="45" t="e">
        <f t="shared" si="108"/>
        <v>#DIV/0!</v>
      </c>
      <c r="G357" s="31"/>
      <c r="H357" s="45" t="e">
        <f t="shared" si="109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0"/>
        <v>#DIV/0!</v>
      </c>
      <c r="V357" s="19"/>
      <c r="W357" s="18" t="e">
        <f t="shared" si="111"/>
        <v>#DIV/0!</v>
      </c>
      <c r="X357" s="19">
        <v>2</v>
      </c>
      <c r="Y357" s="18" t="e">
        <f t="shared" si="112"/>
        <v>#DIV/0!</v>
      </c>
      <c r="Z357" s="19"/>
      <c r="AA357" s="19"/>
      <c r="AB357" s="19"/>
      <c r="AC357" s="19"/>
      <c r="AD357" s="19"/>
      <c r="AE357" s="19"/>
    </row>
    <row r="358" spans="1:31" s="84" customFormat="1" ht="25.5" x14ac:dyDescent="0.25">
      <c r="A358" s="21"/>
      <c r="B358" s="105" t="s">
        <v>724</v>
      </c>
      <c r="C358" s="19"/>
      <c r="D358" s="19"/>
      <c r="E358" s="27"/>
      <c r="F358" s="45" t="e">
        <f t="shared" si="108"/>
        <v>#DIV/0!</v>
      </c>
      <c r="G358" s="31"/>
      <c r="H358" s="45" t="e">
        <f t="shared" si="109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0"/>
        <v>#DIV/0!</v>
      </c>
      <c r="V358" s="19"/>
      <c r="W358" s="18" t="e">
        <f t="shared" si="111"/>
        <v>#DIV/0!</v>
      </c>
      <c r="X358" s="19">
        <v>613</v>
      </c>
      <c r="Y358" s="18" t="e">
        <f t="shared" si="112"/>
        <v>#DIV/0!</v>
      </c>
      <c r="Z358" s="19"/>
      <c r="AA358" s="19"/>
      <c r="AB358" s="19"/>
      <c r="AC358" s="19"/>
      <c r="AD358" s="19"/>
      <c r="AE358" s="19"/>
    </row>
    <row r="359" spans="1:31" s="84" customFormat="1" ht="25.5" x14ac:dyDescent="0.25">
      <c r="A359" s="21"/>
      <c r="B359" s="105" t="s">
        <v>703</v>
      </c>
      <c r="C359" s="19"/>
      <c r="D359" s="19"/>
      <c r="E359" s="27"/>
      <c r="F359" s="45" t="e">
        <f t="shared" si="108"/>
        <v>#DIV/0!</v>
      </c>
      <c r="G359" s="31"/>
      <c r="H359" s="45" t="e">
        <f t="shared" si="109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0"/>
        <v>#DIV/0!</v>
      </c>
      <c r="V359" s="19"/>
      <c r="W359" s="18" t="e">
        <f t="shared" si="111"/>
        <v>#DIV/0!</v>
      </c>
      <c r="X359" s="19">
        <v>4</v>
      </c>
      <c r="Y359" s="18" t="e">
        <f t="shared" si="112"/>
        <v>#DIV/0!</v>
      </c>
      <c r="Z359" s="19"/>
      <c r="AA359" s="19"/>
      <c r="AB359" s="19"/>
      <c r="AC359" s="19"/>
      <c r="AD359" s="19"/>
      <c r="AE359" s="19"/>
    </row>
    <row r="360" spans="1:31" s="84" customFormat="1" ht="25.5" x14ac:dyDescent="0.25">
      <c r="A360" s="21"/>
      <c r="B360" s="105" t="s">
        <v>704</v>
      </c>
      <c r="C360" s="19"/>
      <c r="D360" s="19"/>
      <c r="E360" s="27"/>
      <c r="F360" s="45" t="e">
        <f t="shared" si="108"/>
        <v>#DIV/0!</v>
      </c>
      <c r="G360" s="31"/>
      <c r="H360" s="45" t="e">
        <f t="shared" si="109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99"/>
        <v>#DIV/0!</v>
      </c>
      <c r="V360" s="19"/>
      <c r="W360" s="18" t="e">
        <f t="shared" si="111"/>
        <v>#DIV/0!</v>
      </c>
      <c r="X360" s="19">
        <v>2</v>
      </c>
      <c r="Y360" s="18" t="e">
        <f t="shared" si="112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0</v>
      </c>
      <c r="D361" s="29">
        <f>SUM(D339:D360)</f>
        <v>0</v>
      </c>
      <c r="E361" s="97">
        <f>SUM(E339:E360)</f>
        <v>0</v>
      </c>
      <c r="F361" s="88" t="e">
        <f t="shared" si="108"/>
        <v>#DIV/0!</v>
      </c>
      <c r="G361" s="29">
        <f>SUM(G339:G360)</f>
        <v>0</v>
      </c>
      <c r="H361" s="88" t="e">
        <f t="shared" si="109"/>
        <v>#DIV/0!</v>
      </c>
      <c r="I361" s="29">
        <f t="shared" ref="I361:T361" si="113">SUM(I339:I360)</f>
        <v>0</v>
      </c>
      <c r="J361" s="29">
        <f t="shared" si="113"/>
        <v>0</v>
      </c>
      <c r="K361" s="29">
        <f t="shared" si="113"/>
        <v>0</v>
      </c>
      <c r="L361" s="29">
        <f t="shared" si="113"/>
        <v>0</v>
      </c>
      <c r="M361" s="29">
        <f t="shared" si="113"/>
        <v>0</v>
      </c>
      <c r="N361" s="29">
        <f t="shared" si="113"/>
        <v>0</v>
      </c>
      <c r="O361" s="29">
        <f t="shared" si="113"/>
        <v>0</v>
      </c>
      <c r="P361" s="29">
        <f t="shared" si="113"/>
        <v>0</v>
      </c>
      <c r="Q361" s="29">
        <f t="shared" si="113"/>
        <v>0</v>
      </c>
      <c r="R361" s="29">
        <f t="shared" si="113"/>
        <v>0</v>
      </c>
      <c r="S361" s="29">
        <f t="shared" si="113"/>
        <v>0</v>
      </c>
      <c r="T361" s="29">
        <f t="shared" si="113"/>
        <v>0</v>
      </c>
      <c r="U361" s="88" t="e">
        <f t="shared" si="99"/>
        <v>#DIV/0!</v>
      </c>
      <c r="V361" s="29">
        <f>SUM(V339:V360)</f>
        <v>0</v>
      </c>
      <c r="W361" s="88" t="e">
        <f t="shared" si="111"/>
        <v>#DIV/0!</v>
      </c>
      <c r="X361" s="29">
        <f>SUM(X339:X360)</f>
        <v>1065</v>
      </c>
      <c r="Y361" s="88" t="e">
        <f t="shared" si="112"/>
        <v>#DIV/0!</v>
      </c>
      <c r="Z361" s="29">
        <f t="shared" ref="Z361:AE361" si="114">SUM(Z339:Z360)</f>
        <v>0</v>
      </c>
      <c r="AA361" s="29">
        <f t="shared" si="114"/>
        <v>0</v>
      </c>
      <c r="AB361" s="29">
        <f t="shared" si="114"/>
        <v>0</v>
      </c>
      <c r="AC361" s="29">
        <f t="shared" si="114"/>
        <v>0</v>
      </c>
      <c r="AD361" s="29">
        <f t="shared" si="114"/>
        <v>0</v>
      </c>
      <c r="AE361" s="29">
        <f t="shared" si="114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>
        <v>0</v>
      </c>
      <c r="D363" s="19"/>
      <c r="E363" s="19">
        <v>0</v>
      </c>
      <c r="F363" s="45" t="e">
        <f>E363/C363</f>
        <v>#DIV/0!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 t="e">
        <f>V363/E363*100</f>
        <v>#DIV/0!</v>
      </c>
      <c r="X363" s="19"/>
      <c r="Y363" s="18" t="e">
        <f>X363/E363*100</f>
        <v>#DIV/0!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>
        <v>0</v>
      </c>
      <c r="D364" s="19"/>
      <c r="E364" s="19">
        <v>0</v>
      </c>
      <c r="F364" s="45" t="e">
        <f>E364/C364</f>
        <v>#DIV/0!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/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ht="22.5" customHeight="1" x14ac:dyDescent="0.25">
      <c r="A365" s="17"/>
      <c r="B365" s="94" t="s">
        <v>461</v>
      </c>
      <c r="C365" s="19">
        <v>114.24000000000001</v>
      </c>
      <c r="D365" s="19">
        <v>37</v>
      </c>
      <c r="E365" s="19">
        <v>34</v>
      </c>
      <c r="F365" s="45">
        <f>E365/C365</f>
        <v>0.29761904761904762</v>
      </c>
      <c r="G365" s="31"/>
      <c r="H365" s="45">
        <f>G365/D365*100</f>
        <v>0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>
        <v>5</v>
      </c>
      <c r="W365" s="18">
        <f>V365/E365*100</f>
        <v>14.705882352941178</v>
      </c>
      <c r="X365" s="19">
        <v>5</v>
      </c>
      <c r="Y365" s="18">
        <f>X365/E365*100</f>
        <v>14.705882352941178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>
        <v>423</v>
      </c>
      <c r="D366" s="19">
        <v>46</v>
      </c>
      <c r="E366" s="19">
        <v>253.4</v>
      </c>
      <c r="F366" s="45">
        <f>E366/C366</f>
        <v>0.59905437352245861</v>
      </c>
      <c r="G366" s="31"/>
      <c r="H366" s="45">
        <f>G366/D366*100</f>
        <v>0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>
        <v>38</v>
      </c>
      <c r="W366" s="18">
        <f>V366/E366*100</f>
        <v>14.99605367008682</v>
      </c>
      <c r="X366" s="19">
        <v>15</v>
      </c>
      <c r="Y366" s="18">
        <f>X366/E366*100</f>
        <v>5.9194948697711132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>
        <v>0</v>
      </c>
      <c r="D367" s="19"/>
      <c r="E367" s="19">
        <v>0</v>
      </c>
      <c r="F367" s="45" t="e">
        <f>E367/C367</f>
        <v>#DIV/0!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/>
      <c r="W367" s="18" t="e">
        <f>V367/E367*100</f>
        <v>#DIV/0!</v>
      </c>
      <c r="X367" s="19"/>
      <c r="Y367" s="18" t="e">
        <f>X367/E367*100</f>
        <v>#DIV/0!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>
        <v>0</v>
      </c>
      <c r="D368" s="19"/>
      <c r="E368" s="19">
        <v>0</v>
      </c>
      <c r="F368" s="45" t="e">
        <f t="shared" si="108"/>
        <v>#DIV/0!</v>
      </c>
      <c r="G368" s="31"/>
      <c r="H368" s="45" t="e">
        <f t="shared" ref="H368:H371" si="115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99"/>
        <v>#DIV/0!</v>
      </c>
      <c r="V368" s="19"/>
      <c r="W368" s="18" t="e">
        <f t="shared" ref="W368:W370" si="116">V368/E368*100</f>
        <v>#DIV/0!</v>
      </c>
      <c r="X368" s="19"/>
      <c r="Y368" s="18" t="e">
        <f t="shared" ref="Y368:Y371" si="117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>
        <v>0</v>
      </c>
      <c r="D369" s="19"/>
      <c r="E369" s="19">
        <v>0</v>
      </c>
      <c r="F369" s="45" t="e">
        <f t="shared" si="108"/>
        <v>#DIV/0!</v>
      </c>
      <c r="G369" s="31"/>
      <c r="H369" s="45" t="e">
        <f t="shared" si="115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99"/>
        <v>#DIV/0!</v>
      </c>
      <c r="V369" s="19"/>
      <c r="W369" s="18" t="e">
        <f t="shared" si="116"/>
        <v>#DIV/0!</v>
      </c>
      <c r="X369" s="19"/>
      <c r="Y369" s="18" t="e">
        <f t="shared" si="117"/>
        <v>#DIV/0!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>
        <v>0</v>
      </c>
      <c r="D370" s="19"/>
      <c r="E370" s="19">
        <v>0</v>
      </c>
      <c r="F370" s="45" t="e">
        <f t="shared" si="108"/>
        <v>#DIV/0!</v>
      </c>
      <c r="G370" s="31"/>
      <c r="H370" s="45" t="e">
        <f t="shared" si="115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99"/>
        <v>#DIV/0!</v>
      </c>
      <c r="V370" s="19"/>
      <c r="W370" s="18" t="e">
        <f t="shared" si="116"/>
        <v>#DIV/0!</v>
      </c>
      <c r="X370" s="19"/>
      <c r="Y370" s="18" t="e">
        <f t="shared" si="117"/>
        <v>#DIV/0!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537.24</v>
      </c>
      <c r="D371" s="29">
        <f>SUM(D363:D370)</f>
        <v>83</v>
      </c>
      <c r="E371" s="29">
        <f>SUM(E363:E370)</f>
        <v>287.39999999999998</v>
      </c>
      <c r="F371" s="46">
        <f t="shared" si="108"/>
        <v>0.5349564440473531</v>
      </c>
      <c r="G371" s="29">
        <f>SUM(G363:G370)</f>
        <v>0</v>
      </c>
      <c r="H371" s="46">
        <f t="shared" si="115"/>
        <v>0</v>
      </c>
      <c r="I371" s="29">
        <f t="shared" ref="I371:T371" si="118">SUM(I363:I370)</f>
        <v>0</v>
      </c>
      <c r="J371" s="29">
        <f t="shared" si="118"/>
        <v>0</v>
      </c>
      <c r="K371" s="29">
        <f t="shared" si="118"/>
        <v>0</v>
      </c>
      <c r="L371" s="29">
        <f t="shared" si="118"/>
        <v>0</v>
      </c>
      <c r="M371" s="29">
        <f t="shared" si="118"/>
        <v>0</v>
      </c>
      <c r="N371" s="29">
        <f t="shared" si="118"/>
        <v>0</v>
      </c>
      <c r="O371" s="29">
        <f t="shared" si="118"/>
        <v>0</v>
      </c>
      <c r="P371" s="29">
        <f t="shared" si="118"/>
        <v>0</v>
      </c>
      <c r="Q371" s="29">
        <f t="shared" si="118"/>
        <v>0</v>
      </c>
      <c r="R371" s="29">
        <f t="shared" si="118"/>
        <v>0</v>
      </c>
      <c r="S371" s="29">
        <f t="shared" si="118"/>
        <v>0</v>
      </c>
      <c r="T371" s="29">
        <f t="shared" si="118"/>
        <v>0</v>
      </c>
      <c r="U371" s="47" t="e">
        <f t="shared" si="99"/>
        <v>#DIV/0!</v>
      </c>
      <c r="V371" s="29">
        <f>SUM(V363:V370)</f>
        <v>43</v>
      </c>
      <c r="W371" s="88">
        <f>V371/E371*100</f>
        <v>14.961725817675713</v>
      </c>
      <c r="X371" s="29">
        <f>SUM(X363:X370)</f>
        <v>20</v>
      </c>
      <c r="Y371" s="88">
        <f t="shared" si="117"/>
        <v>6.9589422407794022</v>
      </c>
      <c r="Z371" s="29">
        <f t="shared" ref="Z371:AE371" si="119">SUM(Z363:Z370)</f>
        <v>0</v>
      </c>
      <c r="AA371" s="29">
        <f t="shared" si="119"/>
        <v>0</v>
      </c>
      <c r="AB371" s="29">
        <f t="shared" si="119"/>
        <v>0</v>
      </c>
      <c r="AC371" s="29">
        <f t="shared" si="119"/>
        <v>0</v>
      </c>
      <c r="AD371" s="29">
        <f t="shared" si="119"/>
        <v>0</v>
      </c>
      <c r="AE371" s="29">
        <f t="shared" si="119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/>
      <c r="D373" s="19"/>
      <c r="E373" s="19"/>
      <c r="F373" s="45" t="e">
        <f t="shared" ref="F373:F381" si="120">E373/C373</f>
        <v>#DIV/0!</v>
      </c>
      <c r="G373" s="31"/>
      <c r="H373" s="45" t="e">
        <f t="shared" ref="H373:H381" si="121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99"/>
        <v>#DIV/0!</v>
      </c>
      <c r="V373" s="19"/>
      <c r="W373" s="18" t="e">
        <f t="shared" ref="W373:W381" si="122">V373/E373*100</f>
        <v>#DIV/0!</v>
      </c>
      <c r="X373" s="19"/>
      <c r="Y373" s="18" t="e">
        <f t="shared" ref="Y373:Y381" si="123">X373/E373*100</f>
        <v>#DIV/0!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/>
      <c r="D374" s="19"/>
      <c r="E374" s="19"/>
      <c r="F374" s="45" t="e">
        <f t="shared" si="120"/>
        <v>#DIV/0!</v>
      </c>
      <c r="G374" s="31"/>
      <c r="H374" s="45" t="e">
        <f t="shared" si="121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99"/>
        <v>#DIV/0!</v>
      </c>
      <c r="V374" s="19"/>
      <c r="W374" s="18" t="e">
        <f t="shared" si="122"/>
        <v>#DIV/0!</v>
      </c>
      <c r="X374" s="19"/>
      <c r="Y374" s="18" t="e">
        <f t="shared" si="123"/>
        <v>#DIV/0!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/>
      <c r="D375" s="19"/>
      <c r="E375" s="19"/>
      <c r="F375" s="45" t="e">
        <f t="shared" si="120"/>
        <v>#DIV/0!</v>
      </c>
      <c r="G375" s="31"/>
      <c r="H375" s="45" t="e">
        <f t="shared" si="121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99"/>
        <v>#DIV/0!</v>
      </c>
      <c r="V375" s="19"/>
      <c r="W375" s="18" t="e">
        <f t="shared" si="122"/>
        <v>#DIV/0!</v>
      </c>
      <c r="X375" s="19"/>
      <c r="Y375" s="18" t="e">
        <f t="shared" si="123"/>
        <v>#DIV/0!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/>
      <c r="D376" s="19"/>
      <c r="E376" s="19"/>
      <c r="F376" s="45" t="e">
        <f t="shared" si="120"/>
        <v>#DIV/0!</v>
      </c>
      <c r="G376" s="31"/>
      <c r="H376" s="45" t="e">
        <f t="shared" si="121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99"/>
        <v>#DIV/0!</v>
      </c>
      <c r="V376" s="19"/>
      <c r="W376" s="18" t="e">
        <f t="shared" si="122"/>
        <v>#DIV/0!</v>
      </c>
      <c r="X376" s="19"/>
      <c r="Y376" s="18" t="e">
        <f t="shared" si="123"/>
        <v>#DIV/0!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/>
      <c r="D377" s="19"/>
      <c r="E377" s="19"/>
      <c r="F377" s="45" t="e">
        <f t="shared" si="120"/>
        <v>#DIV/0!</v>
      </c>
      <c r="G377" s="31"/>
      <c r="H377" s="45" t="e">
        <f t="shared" si="121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99"/>
        <v>#DIV/0!</v>
      </c>
      <c r="V377" s="19"/>
      <c r="W377" s="18" t="e">
        <f t="shared" si="122"/>
        <v>#DIV/0!</v>
      </c>
      <c r="X377" s="19"/>
      <c r="Y377" s="18" t="e">
        <f t="shared" si="123"/>
        <v>#DIV/0!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/>
      <c r="D378" s="19"/>
      <c r="E378" s="19"/>
      <c r="F378" s="45" t="e">
        <f t="shared" si="120"/>
        <v>#DIV/0!</v>
      </c>
      <c r="G378" s="31"/>
      <c r="H378" s="45" t="e">
        <f t="shared" si="121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99"/>
        <v>#DIV/0!</v>
      </c>
      <c r="V378" s="19"/>
      <c r="W378" s="18" t="e">
        <f t="shared" si="122"/>
        <v>#DIV/0!</v>
      </c>
      <c r="X378" s="19"/>
      <c r="Y378" s="18" t="e">
        <f t="shared" si="123"/>
        <v>#DIV/0!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/>
      <c r="D379" s="19"/>
      <c r="E379" s="19"/>
      <c r="F379" s="45" t="e">
        <f t="shared" si="120"/>
        <v>#DIV/0!</v>
      </c>
      <c r="G379" s="31"/>
      <c r="H379" s="45" t="e">
        <f t="shared" si="121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99"/>
        <v>#DIV/0!</v>
      </c>
      <c r="V379" s="19"/>
      <c r="W379" s="18" t="e">
        <f t="shared" si="122"/>
        <v>#DIV/0!</v>
      </c>
      <c r="X379" s="19"/>
      <c r="Y379" s="18" t="e">
        <f t="shared" si="123"/>
        <v>#DIV/0!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/>
      <c r="D380" s="19"/>
      <c r="E380" s="19"/>
      <c r="F380" s="45" t="e">
        <f t="shared" si="120"/>
        <v>#DIV/0!</v>
      </c>
      <c r="G380" s="31"/>
      <c r="H380" s="45" t="e">
        <f t="shared" si="121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4">O380/G380*100</f>
        <v>#DIV/0!</v>
      </c>
      <c r="V380" s="19"/>
      <c r="W380" s="18" t="e">
        <f t="shared" si="122"/>
        <v>#DIV/0!</v>
      </c>
      <c r="X380" s="19"/>
      <c r="Y380" s="18" t="e">
        <f t="shared" si="123"/>
        <v>#DIV/0!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0</v>
      </c>
      <c r="D381" s="29">
        <f t="shared" ref="D381:E381" si="125">SUM(D373:D380)</f>
        <v>0</v>
      </c>
      <c r="E381" s="29">
        <f t="shared" si="125"/>
        <v>0</v>
      </c>
      <c r="F381" s="88" t="e">
        <f t="shared" si="120"/>
        <v>#DIV/0!</v>
      </c>
      <c r="G381" s="29">
        <f>SUM(G373:G380)</f>
        <v>0</v>
      </c>
      <c r="H381" s="88" t="e">
        <f t="shared" si="121"/>
        <v>#DIV/0!</v>
      </c>
      <c r="I381" s="29">
        <f t="shared" ref="I381:T381" si="126">SUM(I373:I380)</f>
        <v>0</v>
      </c>
      <c r="J381" s="29">
        <f t="shared" si="126"/>
        <v>0</v>
      </c>
      <c r="K381" s="29">
        <f t="shared" si="126"/>
        <v>0</v>
      </c>
      <c r="L381" s="29">
        <f t="shared" si="126"/>
        <v>0</v>
      </c>
      <c r="M381" s="29">
        <f t="shared" si="126"/>
        <v>0</v>
      </c>
      <c r="N381" s="29">
        <f t="shared" si="126"/>
        <v>0</v>
      </c>
      <c r="O381" s="29">
        <f t="shared" si="126"/>
        <v>0</v>
      </c>
      <c r="P381" s="29">
        <f t="shared" si="126"/>
        <v>0</v>
      </c>
      <c r="Q381" s="29">
        <f t="shared" si="126"/>
        <v>0</v>
      </c>
      <c r="R381" s="29">
        <f t="shared" si="126"/>
        <v>0</v>
      </c>
      <c r="S381" s="29">
        <f t="shared" si="126"/>
        <v>0</v>
      </c>
      <c r="T381" s="29">
        <f t="shared" si="126"/>
        <v>0</v>
      </c>
      <c r="U381" s="88" t="e">
        <f t="shared" si="124"/>
        <v>#DIV/0!</v>
      </c>
      <c r="V381" s="29">
        <f>SUM(V373:V380)</f>
        <v>0</v>
      </c>
      <c r="W381" s="88" t="e">
        <f t="shared" si="122"/>
        <v>#DIV/0!</v>
      </c>
      <c r="X381" s="29">
        <f>SUM(X373:X380)</f>
        <v>0</v>
      </c>
      <c r="Y381" s="88" t="e">
        <f t="shared" si="123"/>
        <v>#DIV/0!</v>
      </c>
      <c r="Z381" s="29">
        <f t="shared" ref="Z381:AE381" si="127">SUM(Z373:Z380)</f>
        <v>0</v>
      </c>
      <c r="AA381" s="29">
        <f t="shared" si="127"/>
        <v>0</v>
      </c>
      <c r="AB381" s="29">
        <f t="shared" si="127"/>
        <v>0</v>
      </c>
      <c r="AC381" s="29">
        <f t="shared" si="127"/>
        <v>0</v>
      </c>
      <c r="AD381" s="29">
        <f t="shared" si="127"/>
        <v>0</v>
      </c>
      <c r="AE381" s="29">
        <f t="shared" si="127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80.500000000000014</v>
      </c>
      <c r="D383" s="19">
        <v>123</v>
      </c>
      <c r="E383" s="19">
        <v>128</v>
      </c>
      <c r="F383" s="45">
        <f t="shared" ref="F383:F443" si="128">E383/C383</f>
        <v>1.5900621118012419</v>
      </c>
      <c r="G383" s="31"/>
      <c r="H383" s="45">
        <f t="shared" ref="H383:H422" si="129">G383/D383*100</f>
        <v>0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0">O383/G383*100</f>
        <v>#DIV/0!</v>
      </c>
      <c r="V383" s="19">
        <v>19</v>
      </c>
      <c r="W383" s="18">
        <f t="shared" ref="W383:W422" si="131">V383/E383*100</f>
        <v>14.84375</v>
      </c>
      <c r="X383" s="19">
        <v>19</v>
      </c>
      <c r="Y383" s="18">
        <f t="shared" ref="Y383:Y422" si="132">X383/E383*100</f>
        <v>14.84375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347.4</v>
      </c>
      <c r="D384" s="19">
        <v>537</v>
      </c>
      <c r="E384" s="19">
        <v>687</v>
      </c>
      <c r="F384" s="45">
        <f t="shared" si="128"/>
        <v>1.9775474956822108</v>
      </c>
      <c r="G384" s="31"/>
      <c r="H384" s="45">
        <f t="shared" si="129"/>
        <v>0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0"/>
        <v>#DIV/0!</v>
      </c>
      <c r="V384" s="19">
        <v>103</v>
      </c>
      <c r="W384" s="18">
        <f t="shared" si="131"/>
        <v>14.992721979621543</v>
      </c>
      <c r="X384" s="19">
        <v>11</v>
      </c>
      <c r="Y384" s="18">
        <f t="shared" si="132"/>
        <v>1.6011644832605532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183</v>
      </c>
      <c r="D385" s="19">
        <v>270</v>
      </c>
      <c r="E385" s="19">
        <v>292</v>
      </c>
      <c r="F385" s="45">
        <f t="shared" si="128"/>
        <v>1.5956284153005464</v>
      </c>
      <c r="G385" s="31"/>
      <c r="H385" s="45">
        <f t="shared" si="129"/>
        <v>0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0"/>
        <v>#DIV/0!</v>
      </c>
      <c r="V385" s="19">
        <v>43</v>
      </c>
      <c r="W385" s="18">
        <f t="shared" si="131"/>
        <v>14.726027397260275</v>
      </c>
      <c r="X385" s="19">
        <v>20</v>
      </c>
      <c r="Y385" s="18">
        <f t="shared" si="132"/>
        <v>6.8493150684931505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114.5</v>
      </c>
      <c r="D386" s="19">
        <v>147</v>
      </c>
      <c r="E386" s="19">
        <v>147</v>
      </c>
      <c r="F386" s="45">
        <f t="shared" si="128"/>
        <v>1.2838427947598254</v>
      </c>
      <c r="G386" s="31"/>
      <c r="H386" s="45">
        <f t="shared" si="129"/>
        <v>0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0"/>
        <v>#DIV/0!</v>
      </c>
      <c r="V386" s="19">
        <v>22</v>
      </c>
      <c r="W386" s="18">
        <f t="shared" si="131"/>
        <v>14.965986394557824</v>
      </c>
      <c r="X386" s="19">
        <v>15</v>
      </c>
      <c r="Y386" s="18">
        <f t="shared" si="132"/>
        <v>10.204081632653061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42.5</v>
      </c>
      <c r="D387" s="19">
        <v>39</v>
      </c>
      <c r="E387" s="19">
        <v>51</v>
      </c>
      <c r="F387" s="45">
        <f t="shared" si="128"/>
        <v>1.2</v>
      </c>
      <c r="G387" s="31"/>
      <c r="H387" s="45">
        <f t="shared" si="129"/>
        <v>0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0"/>
        <v>#DIV/0!</v>
      </c>
      <c r="V387" s="19">
        <v>7</v>
      </c>
      <c r="W387" s="18">
        <f t="shared" si="131"/>
        <v>13.725490196078432</v>
      </c>
      <c r="X387" s="19">
        <v>7</v>
      </c>
      <c r="Y387" s="18">
        <f t="shared" si="132"/>
        <v>13.725490196078432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118.56</v>
      </c>
      <c r="D388" s="19">
        <v>92</v>
      </c>
      <c r="E388" s="19">
        <v>101</v>
      </c>
      <c r="F388" s="45">
        <f t="shared" si="128"/>
        <v>0.85188933873144401</v>
      </c>
      <c r="G388" s="31"/>
      <c r="H388" s="45">
        <f t="shared" si="129"/>
        <v>0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0"/>
        <v>#DIV/0!</v>
      </c>
      <c r="V388" s="19">
        <v>15</v>
      </c>
      <c r="W388" s="18">
        <f t="shared" si="131"/>
        <v>14.85148514851485</v>
      </c>
      <c r="X388" s="19">
        <v>14</v>
      </c>
      <c r="Y388" s="18">
        <f t="shared" si="132"/>
        <v>13.861386138613863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70.399999999999991</v>
      </c>
      <c r="D389" s="19">
        <v>89</v>
      </c>
      <c r="E389" s="19">
        <v>91</v>
      </c>
      <c r="F389" s="45">
        <f t="shared" si="128"/>
        <v>1.2926136363636365</v>
      </c>
      <c r="G389" s="31"/>
      <c r="H389" s="45">
        <f t="shared" si="129"/>
        <v>0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0"/>
        <v>#DIV/0!</v>
      </c>
      <c r="V389" s="19">
        <v>13</v>
      </c>
      <c r="W389" s="18">
        <f t="shared" si="131"/>
        <v>14.285714285714285</v>
      </c>
      <c r="X389" s="19">
        <v>12</v>
      </c>
      <c r="Y389" s="18">
        <f t="shared" si="132"/>
        <v>13.186813186813188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>
        <v>1105</v>
      </c>
      <c r="E390" s="19">
        <v>1275</v>
      </c>
      <c r="F390" s="45">
        <f t="shared" si="128"/>
        <v>1.1989843896934362</v>
      </c>
      <c r="G390" s="31"/>
      <c r="H390" s="45">
        <f t="shared" si="129"/>
        <v>0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0"/>
        <v>#DIV/0!</v>
      </c>
      <c r="V390" s="19">
        <v>191</v>
      </c>
      <c r="W390" s="18">
        <f t="shared" si="131"/>
        <v>14.980392156862745</v>
      </c>
      <c r="X390" s="19">
        <v>45</v>
      </c>
      <c r="Y390" s="18">
        <f t="shared" si="132"/>
        <v>3.5294117647058822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109.19</v>
      </c>
      <c r="D391" s="19">
        <v>146</v>
      </c>
      <c r="E391" s="19">
        <v>167</v>
      </c>
      <c r="F391" s="45">
        <f t="shared" si="128"/>
        <v>1.529444088286473</v>
      </c>
      <c r="G391" s="31"/>
      <c r="H391" s="45">
        <f t="shared" si="129"/>
        <v>0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0"/>
        <v>#DIV/0!</v>
      </c>
      <c r="V391" s="19">
        <v>25</v>
      </c>
      <c r="W391" s="18">
        <f t="shared" si="131"/>
        <v>14.97005988023952</v>
      </c>
      <c r="X391" s="19">
        <v>24</v>
      </c>
      <c r="Y391" s="18">
        <f t="shared" si="132"/>
        <v>14.37125748502994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448</v>
      </c>
      <c r="D392" s="19">
        <v>336</v>
      </c>
      <c r="E392" s="19">
        <v>814.2</v>
      </c>
      <c r="F392" s="45">
        <f t="shared" si="128"/>
        <v>1.8174107142857143</v>
      </c>
      <c r="G392" s="31"/>
      <c r="H392" s="45">
        <f t="shared" si="129"/>
        <v>0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0"/>
        <v>#DIV/0!</v>
      </c>
      <c r="V392" s="19">
        <v>122</v>
      </c>
      <c r="W392" s="18">
        <f t="shared" si="131"/>
        <v>14.984033407025299</v>
      </c>
      <c r="X392" s="19">
        <v>50</v>
      </c>
      <c r="Y392" s="18">
        <f t="shared" si="132"/>
        <v>6.1409972979611887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75.600000000000009</v>
      </c>
      <c r="D393" s="19">
        <v>105</v>
      </c>
      <c r="E393" s="19">
        <v>121</v>
      </c>
      <c r="F393" s="45">
        <f t="shared" si="128"/>
        <v>1.6005291005291002</v>
      </c>
      <c r="G393" s="31"/>
      <c r="H393" s="45">
        <f t="shared" si="129"/>
        <v>0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0"/>
        <v>#DIV/0!</v>
      </c>
      <c r="V393" s="19">
        <v>18</v>
      </c>
      <c r="W393" s="18">
        <f t="shared" si="131"/>
        <v>14.87603305785124</v>
      </c>
      <c r="X393" s="19">
        <v>12</v>
      </c>
      <c r="Y393" s="18">
        <f t="shared" si="132"/>
        <v>9.9173553719008272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193.99999999999997</v>
      </c>
      <c r="D394" s="19">
        <v>284</v>
      </c>
      <c r="E394" s="19">
        <v>309</v>
      </c>
      <c r="F394" s="45">
        <f t="shared" si="128"/>
        <v>1.5927835051546395</v>
      </c>
      <c r="G394" s="31"/>
      <c r="H394" s="45">
        <f t="shared" si="129"/>
        <v>0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0"/>
        <v>#DIV/0!</v>
      </c>
      <c r="V394" s="19">
        <v>46</v>
      </c>
      <c r="W394" s="18">
        <f t="shared" si="131"/>
        <v>14.886731391585762</v>
      </c>
      <c r="X394" s="19">
        <v>20</v>
      </c>
      <c r="Y394" s="18">
        <f t="shared" si="132"/>
        <v>6.4724919093851128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190.29999999999998</v>
      </c>
      <c r="D395" s="19"/>
      <c r="E395" s="19">
        <v>195</v>
      </c>
      <c r="F395" s="45">
        <f t="shared" si="128"/>
        <v>1.0246978455070941</v>
      </c>
      <c r="G395" s="31"/>
      <c r="H395" s="45" t="e">
        <f t="shared" si="129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0"/>
        <v>#DIV/0!</v>
      </c>
      <c r="V395" s="19">
        <v>29</v>
      </c>
      <c r="W395" s="18">
        <f t="shared" si="131"/>
        <v>14.871794871794872</v>
      </c>
      <c r="X395" s="19">
        <v>20</v>
      </c>
      <c r="Y395" s="18">
        <f t="shared" si="132"/>
        <v>10.256410256410255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70.100000000000009</v>
      </c>
      <c r="D396" s="19">
        <v>96</v>
      </c>
      <c r="E396" s="19">
        <v>73</v>
      </c>
      <c r="F396" s="45">
        <f t="shared" si="128"/>
        <v>1.0413694721825961</v>
      </c>
      <c r="G396" s="31"/>
      <c r="H396" s="45">
        <f t="shared" si="129"/>
        <v>0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0"/>
        <v>#DIV/0!</v>
      </c>
      <c r="V396" s="19">
        <v>10</v>
      </c>
      <c r="W396" s="18">
        <f t="shared" si="131"/>
        <v>13.698630136986301</v>
      </c>
      <c r="X396" s="19">
        <v>8</v>
      </c>
      <c r="Y396" s="18">
        <f t="shared" si="132"/>
        <v>10.95890410958904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145.49999999999997</v>
      </c>
      <c r="D397" s="19">
        <v>72</v>
      </c>
      <c r="E397" s="19">
        <v>77</v>
      </c>
      <c r="F397" s="45">
        <f t="shared" si="128"/>
        <v>0.52920962199312727</v>
      </c>
      <c r="G397" s="31"/>
      <c r="H397" s="45">
        <f t="shared" si="129"/>
        <v>0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0"/>
        <v>#DIV/0!</v>
      </c>
      <c r="V397" s="19">
        <v>11</v>
      </c>
      <c r="W397" s="18">
        <f t="shared" si="131"/>
        <v>14.285714285714285</v>
      </c>
      <c r="X397" s="19">
        <v>11</v>
      </c>
      <c r="Y397" s="18">
        <f t="shared" si="132"/>
        <v>14.285714285714285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>
        <v>291</v>
      </c>
      <c r="E398" s="19">
        <v>298</v>
      </c>
      <c r="F398" s="45">
        <f t="shared" si="128"/>
        <v>1.0559138260931187</v>
      </c>
      <c r="G398" s="31"/>
      <c r="H398" s="45">
        <f t="shared" si="129"/>
        <v>0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0"/>
        <v>#DIV/0!</v>
      </c>
      <c r="V398" s="19">
        <v>44</v>
      </c>
      <c r="W398" s="18">
        <f t="shared" si="131"/>
        <v>14.76510067114094</v>
      </c>
      <c r="X398" s="19">
        <v>5</v>
      </c>
      <c r="Y398" s="18">
        <f t="shared" si="132"/>
        <v>1.6778523489932886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148.6</v>
      </c>
      <c r="D399" s="19">
        <v>166</v>
      </c>
      <c r="E399" s="19">
        <v>168</v>
      </c>
      <c r="F399" s="45">
        <f t="shared" si="128"/>
        <v>1.1305518169582773</v>
      </c>
      <c r="G399" s="31"/>
      <c r="H399" s="45">
        <f t="shared" si="129"/>
        <v>0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0"/>
        <v>#DIV/0!</v>
      </c>
      <c r="V399" s="19">
        <v>25</v>
      </c>
      <c r="W399" s="18">
        <f t="shared" si="131"/>
        <v>14.880952380952381</v>
      </c>
      <c r="X399" s="19">
        <v>16</v>
      </c>
      <c r="Y399" s="18">
        <f t="shared" si="132"/>
        <v>9.5238095238095237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148.29999999999998</v>
      </c>
      <c r="D400" s="19">
        <v>105</v>
      </c>
      <c r="E400" s="19">
        <v>116</v>
      </c>
      <c r="F400" s="45">
        <f t="shared" si="128"/>
        <v>0.78219824679703309</v>
      </c>
      <c r="G400" s="31"/>
      <c r="H400" s="45">
        <f t="shared" si="129"/>
        <v>0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0"/>
        <v>#DIV/0!</v>
      </c>
      <c r="V400" s="19">
        <v>17</v>
      </c>
      <c r="W400" s="18">
        <f t="shared" si="131"/>
        <v>14.655172413793101</v>
      </c>
      <c r="X400" s="19">
        <v>15</v>
      </c>
      <c r="Y400" s="18">
        <f t="shared" si="132"/>
        <v>12.931034482758621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145.1</v>
      </c>
      <c r="D401" s="19">
        <v>325</v>
      </c>
      <c r="E401" s="19">
        <v>316</v>
      </c>
      <c r="F401" s="45">
        <f t="shared" si="128"/>
        <v>2.1778084079944868</v>
      </c>
      <c r="G401" s="31"/>
      <c r="H401" s="45">
        <f t="shared" si="129"/>
        <v>0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0"/>
        <v>#DIV/0!</v>
      </c>
      <c r="V401" s="19">
        <v>47</v>
      </c>
      <c r="W401" s="18">
        <f t="shared" si="131"/>
        <v>14.873417721518987</v>
      </c>
      <c r="X401" s="19">
        <v>8</v>
      </c>
      <c r="Y401" s="18">
        <f t="shared" si="132"/>
        <v>2.5316455696202533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115.2</v>
      </c>
      <c r="D402" s="19">
        <v>280</v>
      </c>
      <c r="E402" s="19">
        <v>237</v>
      </c>
      <c r="F402" s="45">
        <f t="shared" si="128"/>
        <v>2.0572916666666665</v>
      </c>
      <c r="G402" s="31"/>
      <c r="H402" s="45">
        <f t="shared" si="129"/>
        <v>0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0"/>
        <v>#DIV/0!</v>
      </c>
      <c r="V402" s="19">
        <v>35</v>
      </c>
      <c r="W402" s="18">
        <f t="shared" si="131"/>
        <v>14.767932489451477</v>
      </c>
      <c r="X402" s="19">
        <v>8</v>
      </c>
      <c r="Y402" s="18">
        <f t="shared" si="132"/>
        <v>3.3755274261603372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73.300000000000011</v>
      </c>
      <c r="D403" s="19">
        <v>83</v>
      </c>
      <c r="E403" s="19">
        <v>85</v>
      </c>
      <c r="F403" s="45">
        <f t="shared" si="128"/>
        <v>1.1596180081855387</v>
      </c>
      <c r="G403" s="31"/>
      <c r="H403" s="45">
        <f t="shared" si="129"/>
        <v>0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0"/>
        <v>#DIV/0!</v>
      </c>
      <c r="V403" s="19">
        <v>12</v>
      </c>
      <c r="W403" s="18">
        <f t="shared" si="131"/>
        <v>14.117647058823529</v>
      </c>
      <c r="X403" s="19">
        <v>10</v>
      </c>
      <c r="Y403" s="18">
        <f t="shared" si="132"/>
        <v>11.76470588235294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532.19999999999993</v>
      </c>
      <c r="D404" s="19">
        <v>546</v>
      </c>
      <c r="E404" s="19">
        <v>483</v>
      </c>
      <c r="F404" s="45">
        <f t="shared" si="128"/>
        <v>0.90755355129650517</v>
      </c>
      <c r="G404" s="31"/>
      <c r="H404" s="45">
        <f t="shared" si="129"/>
        <v>0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0"/>
        <v>#DIV/0!</v>
      </c>
      <c r="V404" s="19">
        <v>72</v>
      </c>
      <c r="W404" s="18">
        <f t="shared" si="131"/>
        <v>14.906832298136646</v>
      </c>
      <c r="X404" s="19">
        <v>20</v>
      </c>
      <c r="Y404" s="18">
        <f t="shared" si="132"/>
        <v>4.1407867494824018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196.9</v>
      </c>
      <c r="D405" s="19">
        <v>156</v>
      </c>
      <c r="E405" s="19">
        <v>225</v>
      </c>
      <c r="F405" s="45">
        <f t="shared" si="128"/>
        <v>1.1427120365667851</v>
      </c>
      <c r="G405" s="31"/>
      <c r="H405" s="45">
        <f t="shared" si="129"/>
        <v>0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0"/>
        <v>#DIV/0!</v>
      </c>
      <c r="V405" s="19">
        <v>33</v>
      </c>
      <c r="W405" s="18">
        <f t="shared" si="131"/>
        <v>14.666666666666666</v>
      </c>
      <c r="X405" s="19">
        <v>30</v>
      </c>
      <c r="Y405" s="18">
        <f t="shared" si="132"/>
        <v>13.333333333333334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/>
      <c r="E406" s="19">
        <v>0</v>
      </c>
      <c r="F406" s="45" t="e">
        <f t="shared" si="128"/>
        <v>#DIV/0!</v>
      </c>
      <c r="G406" s="31"/>
      <c r="H406" s="45" t="e">
        <f t="shared" si="129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0"/>
        <v>#DIV/0!</v>
      </c>
      <c r="V406" s="19"/>
      <c r="W406" s="18" t="e">
        <f t="shared" si="131"/>
        <v>#DIV/0!</v>
      </c>
      <c r="X406" s="19"/>
      <c r="Y406" s="18" t="e">
        <f t="shared" si="132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60.5</v>
      </c>
      <c r="D407" s="19">
        <v>49</v>
      </c>
      <c r="E407" s="19">
        <v>68</v>
      </c>
      <c r="F407" s="45">
        <f t="shared" si="128"/>
        <v>1.1239669421487604</v>
      </c>
      <c r="G407" s="31"/>
      <c r="H407" s="45">
        <f t="shared" si="129"/>
        <v>0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0"/>
        <v>#DIV/0!</v>
      </c>
      <c r="V407" s="19">
        <v>10</v>
      </c>
      <c r="W407" s="18">
        <f t="shared" si="131"/>
        <v>14.705882352941178</v>
      </c>
      <c r="X407" s="19">
        <v>7</v>
      </c>
      <c r="Y407" s="18">
        <f t="shared" si="132"/>
        <v>10.294117647058822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43.5</v>
      </c>
      <c r="D408" s="19">
        <v>60</v>
      </c>
      <c r="E408" s="19">
        <v>57</v>
      </c>
      <c r="F408" s="45">
        <f t="shared" si="128"/>
        <v>1.3103448275862069</v>
      </c>
      <c r="G408" s="31"/>
      <c r="H408" s="45">
        <f t="shared" si="129"/>
        <v>0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0"/>
        <v>#DIV/0!</v>
      </c>
      <c r="V408" s="19">
        <v>8</v>
      </c>
      <c r="W408" s="18">
        <f t="shared" si="131"/>
        <v>14.035087719298245</v>
      </c>
      <c r="X408" s="19">
        <v>8</v>
      </c>
      <c r="Y408" s="18">
        <f t="shared" si="132"/>
        <v>14.035087719298245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155.5</v>
      </c>
      <c r="D409" s="19">
        <v>89</v>
      </c>
      <c r="E409" s="19">
        <v>87</v>
      </c>
      <c r="F409" s="45">
        <f t="shared" si="128"/>
        <v>0.55948553054662375</v>
      </c>
      <c r="G409" s="31"/>
      <c r="H409" s="45">
        <f t="shared" si="129"/>
        <v>0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0"/>
        <v>#DIV/0!</v>
      </c>
      <c r="V409" s="19">
        <v>13</v>
      </c>
      <c r="W409" s="18">
        <f t="shared" si="131"/>
        <v>14.942528735632186</v>
      </c>
      <c r="X409" s="19">
        <v>13</v>
      </c>
      <c r="Y409" s="18">
        <f t="shared" si="132"/>
        <v>14.942528735632186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/>
      <c r="E410" s="19">
        <v>0</v>
      </c>
      <c r="F410" s="45" t="e">
        <f t="shared" si="128"/>
        <v>#DIV/0!</v>
      </c>
      <c r="G410" s="31"/>
      <c r="H410" s="45" t="e">
        <f t="shared" si="129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0"/>
        <v>#DIV/0!</v>
      </c>
      <c r="V410" s="19"/>
      <c r="W410" s="18" t="e">
        <f t="shared" si="131"/>
        <v>#DIV/0!</v>
      </c>
      <c r="X410" s="19"/>
      <c r="Y410" s="18" t="e">
        <f t="shared" si="132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366.22700000000003</v>
      </c>
      <c r="D411" s="19">
        <v>249</v>
      </c>
      <c r="E411" s="19">
        <v>880</v>
      </c>
      <c r="F411" s="45">
        <f t="shared" si="128"/>
        <v>2.4028812730901872</v>
      </c>
      <c r="G411" s="31"/>
      <c r="H411" s="45">
        <f t="shared" si="129"/>
        <v>0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0"/>
        <v>#DIV/0!</v>
      </c>
      <c r="V411" s="19">
        <v>132</v>
      </c>
      <c r="W411" s="18">
        <f t="shared" si="131"/>
        <v>15</v>
      </c>
      <c r="X411" s="19">
        <v>3</v>
      </c>
      <c r="Y411" s="18">
        <f t="shared" si="132"/>
        <v>0.34090909090909088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264.66699999999997</v>
      </c>
      <c r="D412" s="19">
        <v>2257</v>
      </c>
      <c r="E412" s="19">
        <v>113</v>
      </c>
      <c r="F412" s="45">
        <f t="shared" si="128"/>
        <v>0.42695160333551224</v>
      </c>
      <c r="G412" s="31"/>
      <c r="H412" s="45">
        <f t="shared" si="129"/>
        <v>0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0"/>
        <v>#DIV/0!</v>
      </c>
      <c r="V412" s="19">
        <v>16</v>
      </c>
      <c r="W412" s="18">
        <f t="shared" si="131"/>
        <v>14.159292035398231</v>
      </c>
      <c r="X412" s="19">
        <v>16</v>
      </c>
      <c r="Y412" s="18">
        <f t="shared" si="132"/>
        <v>14.159292035398231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232.81100000000001</v>
      </c>
      <c r="D413" s="19"/>
      <c r="E413" s="19">
        <v>69</v>
      </c>
      <c r="F413" s="45">
        <f t="shared" si="128"/>
        <v>0.2963777484740841</v>
      </c>
      <c r="G413" s="31"/>
      <c r="H413" s="45" t="e">
        <f t="shared" si="129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0"/>
        <v>#DIV/0!</v>
      </c>
      <c r="V413" s="19">
        <v>10</v>
      </c>
      <c r="W413" s="18">
        <f t="shared" si="131"/>
        <v>14.492753623188406</v>
      </c>
      <c r="X413" s="19">
        <v>10</v>
      </c>
      <c r="Y413" s="18">
        <f t="shared" si="132"/>
        <v>14.492753623188406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>
        <v>0</v>
      </c>
      <c r="F414" s="45" t="e">
        <f t="shared" si="128"/>
        <v>#DIV/0!</v>
      </c>
      <c r="G414" s="31"/>
      <c r="H414" s="45" t="e">
        <f t="shared" si="129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0"/>
        <v>#DIV/0!</v>
      </c>
      <c r="V414" s="19"/>
      <c r="W414" s="18" t="e">
        <f t="shared" si="131"/>
        <v>#DIV/0!</v>
      </c>
      <c r="X414" s="19"/>
      <c r="Y414" s="18" t="e">
        <f t="shared" si="132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>
        <v>0</v>
      </c>
      <c r="F415" s="45" t="e">
        <f t="shared" si="128"/>
        <v>#DIV/0!</v>
      </c>
      <c r="G415" s="31"/>
      <c r="H415" s="45" t="e">
        <f t="shared" si="129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0"/>
        <v>#DIV/0!</v>
      </c>
      <c r="V415" s="19"/>
      <c r="W415" s="18" t="e">
        <f t="shared" si="131"/>
        <v>#DIV/0!</v>
      </c>
      <c r="X415" s="19"/>
      <c r="Y415" s="18" t="e">
        <f t="shared" si="132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616.11199999999997</v>
      </c>
      <c r="D416" s="19"/>
      <c r="E416" s="19">
        <v>261</v>
      </c>
      <c r="F416" s="45">
        <f t="shared" si="128"/>
        <v>0.42362427610564313</v>
      </c>
      <c r="G416" s="31"/>
      <c r="H416" s="45" t="e">
        <f t="shared" si="129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0"/>
        <v>#DIV/0!</v>
      </c>
      <c r="V416" s="19">
        <v>39</v>
      </c>
      <c r="W416" s="18">
        <f t="shared" si="131"/>
        <v>14.942528735632186</v>
      </c>
      <c r="X416" s="19">
        <v>10</v>
      </c>
      <c r="Y416" s="18">
        <f t="shared" si="132"/>
        <v>3.8314176245210727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58.304000000000002</v>
      </c>
      <c r="D417" s="19"/>
      <c r="E417" s="19">
        <v>18</v>
      </c>
      <c r="F417" s="45">
        <f t="shared" si="128"/>
        <v>0.30872667398463227</v>
      </c>
      <c r="G417" s="31"/>
      <c r="H417" s="45" t="e">
        <f t="shared" si="129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0"/>
        <v>#DIV/0!</v>
      </c>
      <c r="V417" s="19">
        <v>2</v>
      </c>
      <c r="W417" s="18">
        <f t="shared" si="131"/>
        <v>11.111111111111111</v>
      </c>
      <c r="X417" s="19">
        <v>2</v>
      </c>
      <c r="Y417" s="18">
        <f t="shared" si="132"/>
        <v>11.111111111111111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97.24</v>
      </c>
      <c r="D418" s="19"/>
      <c r="E418" s="19">
        <v>50</v>
      </c>
      <c r="F418" s="45">
        <f t="shared" si="128"/>
        <v>0.51419169066227888</v>
      </c>
      <c r="G418" s="31"/>
      <c r="H418" s="45" t="e">
        <f t="shared" si="129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0"/>
        <v>#DIV/0!</v>
      </c>
      <c r="V418" s="19">
        <v>7</v>
      </c>
      <c r="W418" s="18">
        <f t="shared" si="131"/>
        <v>14.000000000000002</v>
      </c>
      <c r="X418" s="19">
        <v>7</v>
      </c>
      <c r="Y418" s="18">
        <f t="shared" si="132"/>
        <v>14.000000000000002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1033.56</v>
      </c>
      <c r="D419" s="19"/>
      <c r="E419" s="19">
        <v>878</v>
      </c>
      <c r="F419" s="45">
        <f t="shared" si="128"/>
        <v>0.84949107937613688</v>
      </c>
      <c r="G419" s="31"/>
      <c r="H419" s="45" t="e">
        <f t="shared" si="129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0"/>
        <v>#DIV/0!</v>
      </c>
      <c r="V419" s="19">
        <v>131</v>
      </c>
      <c r="W419" s="18">
        <f t="shared" si="131"/>
        <v>14.920273348519361</v>
      </c>
      <c r="X419" s="19">
        <v>131</v>
      </c>
      <c r="Y419" s="18">
        <f t="shared" si="132"/>
        <v>14.920273348519361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232.13900000000001</v>
      </c>
      <c r="D420" s="19"/>
      <c r="E420" s="19">
        <v>312</v>
      </c>
      <c r="F420" s="45">
        <f t="shared" si="128"/>
        <v>1.3440223314479687</v>
      </c>
      <c r="G420" s="31"/>
      <c r="H420" s="45" t="e">
        <f t="shared" si="129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0"/>
        <v>#DIV/0!</v>
      </c>
      <c r="V420" s="19">
        <v>46</v>
      </c>
      <c r="W420" s="18">
        <f t="shared" si="131"/>
        <v>14.743589743589745</v>
      </c>
      <c r="X420" s="19">
        <v>46</v>
      </c>
      <c r="Y420" s="18">
        <f t="shared" si="132"/>
        <v>14.743589743589745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218.57999999999998</v>
      </c>
      <c r="D421" s="19"/>
      <c r="E421" s="19">
        <v>276</v>
      </c>
      <c r="F421" s="45">
        <f t="shared" si="128"/>
        <v>1.262695580565468</v>
      </c>
      <c r="G421" s="31"/>
      <c r="H421" s="45" t="e">
        <f t="shared" si="129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0"/>
        <v>#DIV/0!</v>
      </c>
      <c r="V421" s="19">
        <v>41</v>
      </c>
      <c r="W421" s="18">
        <f t="shared" si="131"/>
        <v>14.855072463768115</v>
      </c>
      <c r="X421" s="19">
        <v>41</v>
      </c>
      <c r="Y421" s="18">
        <f t="shared" si="132"/>
        <v>14.855072463768115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437.01400000000001</v>
      </c>
      <c r="D422" s="19"/>
      <c r="E422" s="19">
        <v>350</v>
      </c>
      <c r="F422" s="45">
        <f t="shared" si="128"/>
        <v>0.80088967401502009</v>
      </c>
      <c r="G422" s="31"/>
      <c r="H422" s="45" t="e">
        <f t="shared" si="129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0"/>
        <v>#DIV/0!</v>
      </c>
      <c r="V422" s="19">
        <v>52</v>
      </c>
      <c r="W422" s="18">
        <f t="shared" si="131"/>
        <v>14.857142857142858</v>
      </c>
      <c r="X422" s="19">
        <v>52</v>
      </c>
      <c r="Y422" s="18">
        <f t="shared" si="132"/>
        <v>14.857142857142858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8710.9239999999991</v>
      </c>
      <c r="D423" s="29">
        <f t="shared" ref="D423:E423" si="133">SUM(D383:D422)</f>
        <v>8097</v>
      </c>
      <c r="E423" s="29">
        <f t="shared" si="133"/>
        <v>9875.2000000000007</v>
      </c>
      <c r="F423" s="46">
        <f>E423/C423</f>
        <v>1.1336570035509439</v>
      </c>
      <c r="G423" s="29">
        <f>SUM(G383:G422)</f>
        <v>0</v>
      </c>
      <c r="H423" s="46">
        <f>G423/D423*100</f>
        <v>0</v>
      </c>
      <c r="I423" s="29">
        <f t="shared" ref="I423:T423" si="134">SUM(I383:I422)</f>
        <v>0</v>
      </c>
      <c r="J423" s="29">
        <f t="shared" si="134"/>
        <v>0</v>
      </c>
      <c r="K423" s="29">
        <f t="shared" si="134"/>
        <v>0</v>
      </c>
      <c r="L423" s="29">
        <f t="shared" si="134"/>
        <v>0</v>
      </c>
      <c r="M423" s="29">
        <f t="shared" si="134"/>
        <v>0</v>
      </c>
      <c r="N423" s="29">
        <f t="shared" si="134"/>
        <v>0</v>
      </c>
      <c r="O423" s="29">
        <f t="shared" si="134"/>
        <v>0</v>
      </c>
      <c r="P423" s="29">
        <f t="shared" si="134"/>
        <v>0</v>
      </c>
      <c r="Q423" s="29">
        <f t="shared" si="134"/>
        <v>0</v>
      </c>
      <c r="R423" s="29">
        <f t="shared" si="134"/>
        <v>0</v>
      </c>
      <c r="S423" s="29">
        <f t="shared" si="134"/>
        <v>0</v>
      </c>
      <c r="T423" s="29">
        <f t="shared" si="134"/>
        <v>0</v>
      </c>
      <c r="U423" s="47" t="e">
        <f>O423/G423*100</f>
        <v>#DIV/0!</v>
      </c>
      <c r="V423" s="29">
        <f>SUM(V383:V422)</f>
        <v>1466</v>
      </c>
      <c r="W423" s="88">
        <f>V423/E423*100</f>
        <v>14.845268956578096</v>
      </c>
      <c r="X423" s="29">
        <f>SUM(X383:X422)</f>
        <v>746</v>
      </c>
      <c r="Y423" s="88">
        <f>X423/E423*100</f>
        <v>7.5542773817239146</v>
      </c>
      <c r="Z423" s="29">
        <f t="shared" ref="Z423:AE423" si="135">SUM(Z383:Z422)</f>
        <v>0</v>
      </c>
      <c r="AA423" s="29">
        <f t="shared" si="135"/>
        <v>0</v>
      </c>
      <c r="AB423" s="29">
        <f t="shared" si="135"/>
        <v>0</v>
      </c>
      <c r="AC423" s="29">
        <f t="shared" si="135"/>
        <v>0</v>
      </c>
      <c r="AD423" s="29">
        <f t="shared" si="135"/>
        <v>0</v>
      </c>
      <c r="AE423" s="29">
        <f t="shared" si="135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ht="25.5" x14ac:dyDescent="0.25">
      <c r="A425" s="49"/>
      <c r="B425" s="86" t="s">
        <v>725</v>
      </c>
      <c r="C425" s="29"/>
      <c r="D425" s="29"/>
      <c r="E425" s="29"/>
      <c r="F425" s="45" t="e">
        <f t="shared" si="128"/>
        <v>#DIV/0!</v>
      </c>
      <c r="G425" s="29"/>
      <c r="H425" s="45" t="e">
        <f t="shared" ref="H425:H432" si="136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7">O425/G425*100</f>
        <v>#DIV/0!</v>
      </c>
      <c r="V425" s="29"/>
      <c r="W425" s="18" t="e">
        <f t="shared" ref="W425:W432" si="138">V425/E425*100</f>
        <v>#DIV/0!</v>
      </c>
      <c r="X425" s="29"/>
      <c r="Y425" s="18" t="e">
        <f t="shared" ref="Y425:Y443" si="13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ht="25.5" x14ac:dyDescent="0.25">
      <c r="A426" s="49"/>
      <c r="B426" s="86" t="s">
        <v>726</v>
      </c>
      <c r="C426" s="29"/>
      <c r="D426" s="29"/>
      <c r="E426" s="29"/>
      <c r="F426" s="45" t="e">
        <f t="shared" si="128"/>
        <v>#DIV/0!</v>
      </c>
      <c r="G426" s="29"/>
      <c r="H426" s="45" t="e">
        <f t="shared" si="136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7"/>
        <v>#DIV/0!</v>
      </c>
      <c r="V426" s="29"/>
      <c r="W426" s="18" t="e">
        <f t="shared" si="138"/>
        <v>#DIV/0!</v>
      </c>
      <c r="X426" s="29"/>
      <c r="Y426" s="18" t="e">
        <f t="shared" si="13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727</v>
      </c>
      <c r="C427" s="29"/>
      <c r="D427" s="29"/>
      <c r="E427" s="29"/>
      <c r="F427" s="45" t="e">
        <f t="shared" si="128"/>
        <v>#DIV/0!</v>
      </c>
      <c r="G427" s="29"/>
      <c r="H427" s="45" t="e">
        <f t="shared" si="136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7"/>
        <v>#DIV/0!</v>
      </c>
      <c r="V427" s="29"/>
      <c r="W427" s="18" t="e">
        <f t="shared" si="138"/>
        <v>#DIV/0!</v>
      </c>
      <c r="X427" s="29"/>
      <c r="Y427" s="18" t="e">
        <f t="shared" si="139"/>
        <v>#DIV/0!</v>
      </c>
      <c r="Z427" s="29"/>
      <c r="AA427" s="29"/>
      <c r="AB427" s="29"/>
      <c r="AC427" s="29"/>
      <c r="AD427" s="29"/>
      <c r="AE427" s="29"/>
    </row>
    <row r="428" spans="1:31" s="84" customFormat="1" ht="25.5" x14ac:dyDescent="0.25">
      <c r="A428" s="49"/>
      <c r="B428" s="87" t="s">
        <v>728</v>
      </c>
      <c r="C428" s="29"/>
      <c r="D428" s="29"/>
      <c r="E428" s="29"/>
      <c r="F428" s="45" t="e">
        <f t="shared" si="128"/>
        <v>#DIV/0!</v>
      </c>
      <c r="G428" s="29"/>
      <c r="H428" s="45" t="e">
        <f t="shared" si="136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7"/>
        <v>#DIV/0!</v>
      </c>
      <c r="V428" s="29"/>
      <c r="W428" s="18" t="e">
        <f t="shared" si="138"/>
        <v>#DIV/0!</v>
      </c>
      <c r="X428" s="29"/>
      <c r="Y428" s="18" t="e">
        <f t="shared" si="13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729</v>
      </c>
      <c r="C429" s="19">
        <v>269.20000000000005</v>
      </c>
      <c r="D429" s="19"/>
      <c r="E429" s="19">
        <v>213.50529411764703</v>
      </c>
      <c r="F429" s="45">
        <f t="shared" si="128"/>
        <v>0.79311030504326518</v>
      </c>
      <c r="G429" s="29"/>
      <c r="H429" s="45" t="e">
        <f t="shared" si="136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7"/>
        <v>#DIV/0!</v>
      </c>
      <c r="V429" s="19"/>
      <c r="W429" s="18">
        <f t="shared" si="138"/>
        <v>0</v>
      </c>
      <c r="X429" s="19"/>
      <c r="Y429" s="18">
        <f t="shared" si="139"/>
        <v>0</v>
      </c>
      <c r="Z429" s="29"/>
      <c r="AA429" s="29"/>
      <c r="AB429" s="29"/>
      <c r="AC429" s="29"/>
      <c r="AD429" s="29"/>
      <c r="AE429" s="29"/>
    </row>
    <row r="430" spans="1:31" s="84" customFormat="1" ht="25.5" x14ac:dyDescent="0.25">
      <c r="A430" s="49"/>
      <c r="B430" s="87" t="s">
        <v>622</v>
      </c>
      <c r="C430" s="19">
        <v>3054.777</v>
      </c>
      <c r="D430" s="19"/>
      <c r="E430" s="19">
        <v>74656.113911126566</v>
      </c>
      <c r="F430" s="45">
        <f t="shared" si="128"/>
        <v>24.439137099410715</v>
      </c>
      <c r="G430" s="29"/>
      <c r="H430" s="45" t="e">
        <f t="shared" si="136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7"/>
        <v>#DIV/0!</v>
      </c>
      <c r="V430" s="19"/>
      <c r="W430" s="18">
        <f t="shared" si="138"/>
        <v>0</v>
      </c>
      <c r="X430" s="19">
        <v>400</v>
      </c>
      <c r="Y430" s="18">
        <f t="shared" si="139"/>
        <v>0.53579000974545099</v>
      </c>
      <c r="Z430" s="29"/>
      <c r="AA430" s="29"/>
      <c r="AB430" s="29"/>
      <c r="AC430" s="29"/>
      <c r="AD430" s="29"/>
      <c r="AE430" s="29"/>
    </row>
    <row r="431" spans="1:31" s="84" customFormat="1" ht="25.5" x14ac:dyDescent="0.25">
      <c r="A431" s="49"/>
      <c r="B431" s="87" t="s">
        <v>623</v>
      </c>
      <c r="C431" s="19">
        <v>1360.038</v>
      </c>
      <c r="D431" s="19"/>
      <c r="E431" s="19">
        <v>374.22621325648413</v>
      </c>
      <c r="F431" s="45">
        <f t="shared" si="128"/>
        <v>0.27515864502056864</v>
      </c>
      <c r="G431" s="29"/>
      <c r="H431" s="45" t="e">
        <f t="shared" si="136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7"/>
        <v>#DIV/0!</v>
      </c>
      <c r="V431" s="19"/>
      <c r="W431" s="18">
        <f t="shared" si="138"/>
        <v>0</v>
      </c>
      <c r="X431" s="19">
        <v>56</v>
      </c>
      <c r="Y431" s="18">
        <f t="shared" si="139"/>
        <v>14.964210954837409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4684.0149999999994</v>
      </c>
      <c r="D432" s="29">
        <f t="shared" ref="D432:E432" si="140">SUM(D425:D431)</f>
        <v>0</v>
      </c>
      <c r="E432" s="29">
        <f t="shared" si="140"/>
        <v>75243.845418500685</v>
      </c>
      <c r="F432" s="45">
        <f t="shared" si="128"/>
        <v>16.063963377252357</v>
      </c>
      <c r="G432" s="29">
        <f>SUM(G425:G431)</f>
        <v>0</v>
      </c>
      <c r="H432" s="45" t="e">
        <f t="shared" si="136"/>
        <v>#DIV/0!</v>
      </c>
      <c r="I432" s="29">
        <f t="shared" ref="I432:T432" si="141">SUM(I425:I431)</f>
        <v>0</v>
      </c>
      <c r="J432" s="29">
        <f t="shared" si="141"/>
        <v>0</v>
      </c>
      <c r="K432" s="29">
        <f t="shared" si="141"/>
        <v>0</v>
      </c>
      <c r="L432" s="29">
        <f t="shared" si="141"/>
        <v>0</v>
      </c>
      <c r="M432" s="29">
        <f t="shared" si="141"/>
        <v>0</v>
      </c>
      <c r="N432" s="29">
        <f t="shared" si="141"/>
        <v>0</v>
      </c>
      <c r="O432" s="29">
        <f t="shared" si="141"/>
        <v>0</v>
      </c>
      <c r="P432" s="29">
        <f t="shared" si="141"/>
        <v>0</v>
      </c>
      <c r="Q432" s="29">
        <f t="shared" si="141"/>
        <v>0</v>
      </c>
      <c r="R432" s="29">
        <f t="shared" si="141"/>
        <v>0</v>
      </c>
      <c r="S432" s="29">
        <f t="shared" si="141"/>
        <v>0</v>
      </c>
      <c r="T432" s="29">
        <f t="shared" si="141"/>
        <v>0</v>
      </c>
      <c r="U432" s="54" t="e">
        <f t="shared" si="137"/>
        <v>#DIV/0!</v>
      </c>
      <c r="V432" s="29">
        <f>SUM(V425:V431)</f>
        <v>0</v>
      </c>
      <c r="W432" s="18">
        <f t="shared" si="138"/>
        <v>0</v>
      </c>
      <c r="X432" s="29">
        <f>SUM(X425:X431)</f>
        <v>456</v>
      </c>
      <c r="Y432" s="18">
        <f t="shared" si="139"/>
        <v>0.60602963267462184</v>
      </c>
      <c r="Z432" s="29">
        <f t="shared" ref="Z432:AE432" si="142">SUM(Z425:Z431)</f>
        <v>0</v>
      </c>
      <c r="AA432" s="29">
        <f t="shared" si="142"/>
        <v>0</v>
      </c>
      <c r="AB432" s="29">
        <f t="shared" si="142"/>
        <v>0</v>
      </c>
      <c r="AC432" s="29">
        <f t="shared" si="142"/>
        <v>0</v>
      </c>
      <c r="AD432" s="29">
        <f t="shared" si="142"/>
        <v>0</v>
      </c>
      <c r="AE432" s="29">
        <f t="shared" si="14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19">
        <v>0</v>
      </c>
      <c r="D434" s="19"/>
      <c r="E434" s="19">
        <v>0</v>
      </c>
      <c r="F434" s="45" t="e">
        <f t="shared" si="128"/>
        <v>#DIV/0!</v>
      </c>
      <c r="G434" s="29"/>
      <c r="H434" s="45" t="e">
        <f t="shared" ref="H434:H443" si="14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4">O434/G434*100</f>
        <v>#DIV/0!</v>
      </c>
      <c r="V434" s="29"/>
      <c r="W434" s="18" t="e">
        <f t="shared" ref="W434:W443" si="145">V434/E434*100</f>
        <v>#DIV/0!</v>
      </c>
      <c r="X434" s="29"/>
      <c r="Y434" s="18" t="e">
        <f t="shared" si="139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19">
        <v>0</v>
      </c>
      <c r="D435" s="19"/>
      <c r="E435" s="19">
        <v>0</v>
      </c>
      <c r="F435" s="45" t="e">
        <f t="shared" si="128"/>
        <v>#DIV/0!</v>
      </c>
      <c r="G435" s="29"/>
      <c r="H435" s="45" t="e">
        <f t="shared" si="14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4"/>
        <v>#DIV/0!</v>
      </c>
      <c r="V435" s="29"/>
      <c r="W435" s="18" t="e">
        <f t="shared" si="145"/>
        <v>#DIV/0!</v>
      </c>
      <c r="X435" s="29"/>
      <c r="Y435" s="18" t="e">
        <f t="shared" si="13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19">
        <v>640.34999999999991</v>
      </c>
      <c r="D436" s="19">
        <v>1474</v>
      </c>
      <c r="E436" s="19">
        <v>1190</v>
      </c>
      <c r="F436" s="45">
        <f t="shared" si="128"/>
        <v>1.8583587100804251</v>
      </c>
      <c r="G436" s="29"/>
      <c r="H436" s="45">
        <f t="shared" si="143"/>
        <v>0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4"/>
        <v>#DIV/0!</v>
      </c>
      <c r="V436" s="19">
        <v>178</v>
      </c>
      <c r="W436" s="18">
        <f t="shared" si="145"/>
        <v>14.957983193277311</v>
      </c>
      <c r="X436" s="19">
        <v>114</v>
      </c>
      <c r="Y436" s="18">
        <f t="shared" si="139"/>
        <v>9.5798319327731107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19">
        <v>1003.6999999999999</v>
      </c>
      <c r="D437" s="19">
        <v>879</v>
      </c>
      <c r="E437" s="19">
        <v>5282</v>
      </c>
      <c r="F437" s="45">
        <f t="shared" si="128"/>
        <v>5.262528644017137</v>
      </c>
      <c r="G437" s="29"/>
      <c r="H437" s="45">
        <f t="shared" si="143"/>
        <v>0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4"/>
        <v>#DIV/0!</v>
      </c>
      <c r="V437" s="19">
        <v>792</v>
      </c>
      <c r="W437" s="18">
        <f t="shared" si="145"/>
        <v>14.994320333207117</v>
      </c>
      <c r="X437" s="19">
        <v>264</v>
      </c>
      <c r="Y437" s="18">
        <f t="shared" si="139"/>
        <v>4.9981067777357069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19">
        <v>589.4</v>
      </c>
      <c r="D438" s="19">
        <v>292</v>
      </c>
      <c r="E438" s="19">
        <v>1015</v>
      </c>
      <c r="F438" s="45">
        <f t="shared" si="128"/>
        <v>1.7220902612826603</v>
      </c>
      <c r="G438" s="29"/>
      <c r="H438" s="45">
        <f t="shared" si="143"/>
        <v>0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4"/>
        <v>#DIV/0!</v>
      </c>
      <c r="V438" s="19">
        <v>152</v>
      </c>
      <c r="W438" s="18">
        <f t="shared" si="145"/>
        <v>14.97536945812808</v>
      </c>
      <c r="X438" s="19">
        <v>152</v>
      </c>
      <c r="Y438" s="18">
        <f t="shared" si="139"/>
        <v>14.97536945812808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19">
        <v>442.27299999999997</v>
      </c>
      <c r="D439" s="19">
        <v>140</v>
      </c>
      <c r="E439" s="19">
        <v>534</v>
      </c>
      <c r="F439" s="45">
        <f t="shared" si="128"/>
        <v>1.2073990499080884</v>
      </c>
      <c r="G439" s="29"/>
      <c r="H439" s="45">
        <f t="shared" si="143"/>
        <v>0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4"/>
        <v>#DIV/0!</v>
      </c>
      <c r="V439" s="19">
        <v>80</v>
      </c>
      <c r="W439" s="18">
        <f t="shared" si="145"/>
        <v>14.981273408239701</v>
      </c>
      <c r="X439" s="19">
        <v>5</v>
      </c>
      <c r="Y439" s="18">
        <f t="shared" si="139"/>
        <v>0.93632958801498134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19">
        <v>550.65599999999995</v>
      </c>
      <c r="D440" s="19">
        <v>239</v>
      </c>
      <c r="E440" s="19">
        <v>286</v>
      </c>
      <c r="F440" s="45">
        <f t="shared" si="128"/>
        <v>0.51938052068805207</v>
      </c>
      <c r="G440" s="29"/>
      <c r="H440" s="45">
        <f t="shared" si="143"/>
        <v>0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4"/>
        <v>#DIV/0!</v>
      </c>
      <c r="V440" s="19">
        <v>42</v>
      </c>
      <c r="W440" s="18">
        <f t="shared" si="145"/>
        <v>14.685314685314685</v>
      </c>
      <c r="X440" s="19">
        <v>5</v>
      </c>
      <c r="Y440" s="18">
        <f t="shared" si="139"/>
        <v>1.7482517482517483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19">
        <v>275.08299999999997</v>
      </c>
      <c r="D441" s="19">
        <v>153</v>
      </c>
      <c r="E441" s="19">
        <v>158</v>
      </c>
      <c r="F441" s="45">
        <f t="shared" si="128"/>
        <v>0.57437209860296712</v>
      </c>
      <c r="G441" s="29"/>
      <c r="H441" s="45">
        <f t="shared" si="143"/>
        <v>0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4"/>
        <v>#DIV/0!</v>
      </c>
      <c r="V441" s="19">
        <v>23</v>
      </c>
      <c r="W441" s="18">
        <f t="shared" si="145"/>
        <v>14.556962025316455</v>
      </c>
      <c r="X441" s="19">
        <v>8</v>
      </c>
      <c r="Y441" s="18">
        <f t="shared" si="139"/>
        <v>5.0632911392405067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19">
        <v>38.149000000000001</v>
      </c>
      <c r="D442" s="19">
        <v>1005</v>
      </c>
      <c r="E442" s="19">
        <v>25</v>
      </c>
      <c r="F442" s="45">
        <f t="shared" si="128"/>
        <v>0.65532517235052035</v>
      </c>
      <c r="G442" s="29"/>
      <c r="H442" s="45">
        <f t="shared" si="143"/>
        <v>0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4"/>
        <v>#DIV/0!</v>
      </c>
      <c r="V442" s="19">
        <v>3</v>
      </c>
      <c r="W442" s="18">
        <f t="shared" si="145"/>
        <v>12</v>
      </c>
      <c r="X442" s="19">
        <v>3</v>
      </c>
      <c r="Y442" s="18">
        <f t="shared" si="139"/>
        <v>12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19">
        <v>1444.3710000000001</v>
      </c>
      <c r="D443" s="19"/>
      <c r="E443" s="19">
        <v>1338</v>
      </c>
      <c r="F443" s="45">
        <f t="shared" si="128"/>
        <v>0.92635479388605835</v>
      </c>
      <c r="G443" s="29"/>
      <c r="H443" s="45" t="e">
        <f t="shared" si="14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4"/>
        <v>#DIV/0!</v>
      </c>
      <c r="V443" s="19">
        <v>200</v>
      </c>
      <c r="W443" s="18">
        <f t="shared" si="145"/>
        <v>14.947683109118087</v>
      </c>
      <c r="X443" s="19">
        <v>200</v>
      </c>
      <c r="Y443" s="18">
        <f t="shared" si="139"/>
        <v>14.947683109118087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4983.982</v>
      </c>
      <c r="D444" s="29">
        <f t="shared" ref="D444:E444" si="146">SUM(D434:D443)</f>
        <v>4182</v>
      </c>
      <c r="E444" s="29">
        <f t="shared" si="146"/>
        <v>9828</v>
      </c>
      <c r="F444" s="46">
        <f>E444/C444</f>
        <v>1.9719172340510058</v>
      </c>
      <c r="G444" s="29">
        <f>SUM(G434:G443)</f>
        <v>0</v>
      </c>
      <c r="H444" s="46">
        <f>G444/D444*100</f>
        <v>0</v>
      </c>
      <c r="I444" s="29">
        <f t="shared" ref="I444:T444" si="147">SUM(I434:I443)</f>
        <v>0</v>
      </c>
      <c r="J444" s="29">
        <f t="shared" si="147"/>
        <v>0</v>
      </c>
      <c r="K444" s="29">
        <f t="shared" si="147"/>
        <v>0</v>
      </c>
      <c r="L444" s="29">
        <f t="shared" si="147"/>
        <v>0</v>
      </c>
      <c r="M444" s="29">
        <f t="shared" si="147"/>
        <v>0</v>
      </c>
      <c r="N444" s="29">
        <f t="shared" si="147"/>
        <v>0</v>
      </c>
      <c r="O444" s="29">
        <f t="shared" si="147"/>
        <v>0</v>
      </c>
      <c r="P444" s="29">
        <f t="shared" si="147"/>
        <v>0</v>
      </c>
      <c r="Q444" s="29">
        <f t="shared" si="147"/>
        <v>0</v>
      </c>
      <c r="R444" s="29">
        <f t="shared" si="147"/>
        <v>0</v>
      </c>
      <c r="S444" s="29">
        <f t="shared" si="147"/>
        <v>0</v>
      </c>
      <c r="T444" s="29">
        <f t="shared" si="147"/>
        <v>0</v>
      </c>
      <c r="U444" s="47" t="e">
        <f>O444/G444*100</f>
        <v>#DIV/0!</v>
      </c>
      <c r="V444" s="29">
        <f>SUM(V434:V443)</f>
        <v>1470</v>
      </c>
      <c r="W444" s="88">
        <f>V444/E444*100</f>
        <v>14.957264957264957</v>
      </c>
      <c r="X444" s="29">
        <f>SUM(X434:X443)</f>
        <v>751</v>
      </c>
      <c r="Y444" s="88">
        <f>X444/E444*100</f>
        <v>7.6414326414326412</v>
      </c>
      <c r="Z444" s="29">
        <f t="shared" ref="Z444:AE444" si="148">SUM(Z434:Z443)</f>
        <v>0</v>
      </c>
      <c r="AA444" s="29">
        <f t="shared" si="148"/>
        <v>0</v>
      </c>
      <c r="AB444" s="29">
        <f t="shared" si="148"/>
        <v>0</v>
      </c>
      <c r="AC444" s="29">
        <f t="shared" si="148"/>
        <v>0</v>
      </c>
      <c r="AD444" s="29">
        <f t="shared" si="148"/>
        <v>0</v>
      </c>
      <c r="AE444" s="29">
        <f t="shared" si="148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103" t="s">
        <v>141</v>
      </c>
      <c r="C446" s="19"/>
      <c r="D446" s="19"/>
      <c r="E446" s="19"/>
      <c r="F446" s="45" t="e">
        <f t="shared" ref="F446:F505" si="149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0">V446/E446*100</f>
        <v>#DIV/0!</v>
      </c>
      <c r="X446" s="19">
        <v>102</v>
      </c>
      <c r="Y446" s="18" t="e">
        <f t="shared" ref="Y446:Y505" si="151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104" t="s">
        <v>730</v>
      </c>
      <c r="C447" s="79"/>
      <c r="D447" s="79"/>
      <c r="E447" s="79"/>
      <c r="F447" s="45" t="e">
        <f t="shared" si="149"/>
        <v>#DIV/0!</v>
      </c>
      <c r="G447" s="79"/>
      <c r="H447" s="45" t="e">
        <f t="shared" ref="H447:H505" si="152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3">O447/G447*100</f>
        <v>#DIV/0!</v>
      </c>
      <c r="V447" s="79"/>
      <c r="W447" s="54" t="e">
        <f t="shared" si="150"/>
        <v>#DIV/0!</v>
      </c>
      <c r="X447" s="79">
        <v>183</v>
      </c>
      <c r="Y447" s="54" t="e">
        <f t="shared" si="151"/>
        <v>#DIV/0!</v>
      </c>
      <c r="Z447" s="79"/>
      <c r="AA447" s="79"/>
      <c r="AB447" s="79"/>
      <c r="AC447" s="79"/>
      <c r="AD447" s="79"/>
      <c r="AE447" s="79"/>
    </row>
    <row r="448" spans="1:31" s="84" customFormat="1" ht="25.5" x14ac:dyDescent="0.25">
      <c r="A448" s="17"/>
      <c r="B448" s="104" t="s">
        <v>731</v>
      </c>
      <c r="C448" s="19"/>
      <c r="D448" s="19"/>
      <c r="E448" s="19"/>
      <c r="F448" s="45" t="e">
        <f t="shared" si="149"/>
        <v>#DIV/0!</v>
      </c>
      <c r="G448" s="31"/>
      <c r="H448" s="45" t="e">
        <f t="shared" si="152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3"/>
        <v>#DIV/0!</v>
      </c>
      <c r="V448" s="19"/>
      <c r="W448" s="18" t="e">
        <f t="shared" si="150"/>
        <v>#DIV/0!</v>
      </c>
      <c r="X448" s="19">
        <v>271</v>
      </c>
      <c r="Y448" s="18" t="e">
        <f t="shared" si="151"/>
        <v>#DIV/0!</v>
      </c>
      <c r="Z448" s="19"/>
      <c r="AA448" s="19"/>
      <c r="AB448" s="19"/>
      <c r="AC448" s="19"/>
      <c r="AD448" s="19"/>
      <c r="AE448" s="19"/>
    </row>
    <row r="449" spans="1:31" s="84" customFormat="1" ht="25.5" x14ac:dyDescent="0.25">
      <c r="A449" s="17"/>
      <c r="B449" s="103" t="s">
        <v>731</v>
      </c>
      <c r="C449" s="19"/>
      <c r="D449" s="19"/>
      <c r="E449" s="19"/>
      <c r="F449" s="45" t="e">
        <f t="shared" si="149"/>
        <v>#DIV/0!</v>
      </c>
      <c r="G449" s="31"/>
      <c r="H449" s="45" t="e">
        <f t="shared" si="152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3"/>
        <v>#DIV/0!</v>
      </c>
      <c r="V449" s="19"/>
      <c r="W449" s="18" t="e">
        <f t="shared" si="150"/>
        <v>#DIV/0!</v>
      </c>
      <c r="X449" s="19">
        <v>292</v>
      </c>
      <c r="Y449" s="18" t="e">
        <f t="shared" si="151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104" t="s">
        <v>732</v>
      </c>
      <c r="C450" s="19"/>
      <c r="D450" s="19"/>
      <c r="E450" s="19"/>
      <c r="F450" s="45" t="e">
        <f t="shared" si="149"/>
        <v>#DIV/0!</v>
      </c>
      <c r="G450" s="31"/>
      <c r="H450" s="45" t="e">
        <f t="shared" si="152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3"/>
        <v>#DIV/0!</v>
      </c>
      <c r="V450" s="19"/>
      <c r="W450" s="18" t="e">
        <f t="shared" si="150"/>
        <v>#DIV/0!</v>
      </c>
      <c r="X450" s="19">
        <v>172</v>
      </c>
      <c r="Y450" s="18" t="e">
        <f t="shared" si="151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104" t="s">
        <v>142</v>
      </c>
      <c r="C451" s="19"/>
      <c r="D451" s="19"/>
      <c r="E451" s="19"/>
      <c r="F451" s="45" t="e">
        <f t="shared" si="149"/>
        <v>#DIV/0!</v>
      </c>
      <c r="G451" s="31"/>
      <c r="H451" s="45" t="e">
        <f t="shared" si="152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3"/>
        <v>#DIV/0!</v>
      </c>
      <c r="V451" s="19"/>
      <c r="W451" s="18" t="e">
        <f t="shared" si="150"/>
        <v>#DIV/0!</v>
      </c>
      <c r="X451" s="19">
        <v>129</v>
      </c>
      <c r="Y451" s="18" t="e">
        <f t="shared" si="151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104" t="s">
        <v>140</v>
      </c>
      <c r="C452" s="19"/>
      <c r="D452" s="19"/>
      <c r="E452" s="19"/>
      <c r="F452" s="45" t="e">
        <f t="shared" si="149"/>
        <v>#DIV/0!</v>
      </c>
      <c r="G452" s="31"/>
      <c r="H452" s="45" t="e">
        <f t="shared" si="152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3"/>
        <v>#DIV/0!</v>
      </c>
      <c r="V452" s="19"/>
      <c r="W452" s="18" t="e">
        <f t="shared" si="150"/>
        <v>#DIV/0!</v>
      </c>
      <c r="X452" s="19">
        <v>150</v>
      </c>
      <c r="Y452" s="18" t="e">
        <f t="shared" si="151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103" t="s">
        <v>143</v>
      </c>
      <c r="C453" s="19"/>
      <c r="D453" s="19"/>
      <c r="E453" s="19"/>
      <c r="F453" s="45" t="e">
        <f t="shared" si="149"/>
        <v>#DIV/0!</v>
      </c>
      <c r="G453" s="31"/>
      <c r="H453" s="45" t="e">
        <f t="shared" si="152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3"/>
        <v>#DIV/0!</v>
      </c>
      <c r="V453" s="19"/>
      <c r="W453" s="18" t="e">
        <f t="shared" si="150"/>
        <v>#DIV/0!</v>
      </c>
      <c r="X453" s="19">
        <v>99</v>
      </c>
      <c r="Y453" s="18" t="e">
        <f t="shared" si="151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103" t="s">
        <v>733</v>
      </c>
      <c r="C454" s="19"/>
      <c r="D454" s="19"/>
      <c r="E454" s="19"/>
      <c r="F454" s="45" t="e">
        <f t="shared" si="149"/>
        <v>#DIV/0!</v>
      </c>
      <c r="G454" s="31"/>
      <c r="H454" s="45" t="e">
        <f t="shared" si="152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3"/>
        <v>#DIV/0!</v>
      </c>
      <c r="V454" s="19"/>
      <c r="W454" s="18" t="e">
        <f t="shared" si="150"/>
        <v>#DIV/0!</v>
      </c>
      <c r="X454" s="19">
        <v>151</v>
      </c>
      <c r="Y454" s="18" t="e">
        <f t="shared" si="151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104" t="s">
        <v>734</v>
      </c>
      <c r="C455" s="19"/>
      <c r="D455" s="19"/>
      <c r="E455" s="19"/>
      <c r="F455" s="45" t="e">
        <f t="shared" si="149"/>
        <v>#DIV/0!</v>
      </c>
      <c r="G455" s="31"/>
      <c r="H455" s="45" t="e">
        <f t="shared" si="152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3"/>
        <v>#DIV/0!</v>
      </c>
      <c r="V455" s="19"/>
      <c r="W455" s="18" t="e">
        <f t="shared" si="150"/>
        <v>#DIV/0!</v>
      </c>
      <c r="X455" s="19">
        <v>123</v>
      </c>
      <c r="Y455" s="18" t="e">
        <f t="shared" si="151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104" t="s">
        <v>735</v>
      </c>
      <c r="C456" s="19"/>
      <c r="D456" s="19"/>
      <c r="E456" s="19"/>
      <c r="F456" s="45" t="e">
        <f t="shared" si="149"/>
        <v>#DIV/0!</v>
      </c>
      <c r="G456" s="31"/>
      <c r="H456" s="45" t="e">
        <f t="shared" si="152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3"/>
        <v>#DIV/0!</v>
      </c>
      <c r="V456" s="19"/>
      <c r="W456" s="18" t="e">
        <f t="shared" si="150"/>
        <v>#DIV/0!</v>
      </c>
      <c r="X456" s="19">
        <v>125</v>
      </c>
      <c r="Y456" s="18" t="e">
        <f t="shared" si="151"/>
        <v>#DIV/0!</v>
      </c>
      <c r="Z456" s="19"/>
      <c r="AA456" s="19"/>
      <c r="AB456" s="19"/>
      <c r="AC456" s="19"/>
      <c r="AD456" s="19"/>
      <c r="AE456" s="19"/>
    </row>
    <row r="457" spans="1:31" s="84" customFormat="1" ht="25.5" x14ac:dyDescent="0.25">
      <c r="A457" s="17"/>
      <c r="B457" s="104" t="s">
        <v>144</v>
      </c>
      <c r="C457" s="19"/>
      <c r="D457" s="19"/>
      <c r="E457" s="19"/>
      <c r="F457" s="45" t="e">
        <f t="shared" si="149"/>
        <v>#DIV/0!</v>
      </c>
      <c r="G457" s="31"/>
      <c r="H457" s="45" t="e">
        <f t="shared" si="152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3"/>
        <v>#DIV/0!</v>
      </c>
      <c r="V457" s="19"/>
      <c r="W457" s="18" t="e">
        <f t="shared" si="150"/>
        <v>#DIV/0!</v>
      </c>
      <c r="X457" s="19">
        <v>118</v>
      </c>
      <c r="Y457" s="18" t="e">
        <f t="shared" si="151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104" t="s">
        <v>145</v>
      </c>
      <c r="C458" s="19"/>
      <c r="D458" s="19"/>
      <c r="E458" s="19"/>
      <c r="F458" s="45" t="e">
        <f t="shared" si="149"/>
        <v>#DIV/0!</v>
      </c>
      <c r="G458" s="31"/>
      <c r="H458" s="45" t="e">
        <f t="shared" si="152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3"/>
        <v>#DIV/0!</v>
      </c>
      <c r="V458" s="19"/>
      <c r="W458" s="18" t="e">
        <f t="shared" si="150"/>
        <v>#DIV/0!</v>
      </c>
      <c r="X458" s="19">
        <v>50</v>
      </c>
      <c r="Y458" s="18" t="e">
        <f t="shared" si="151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103" t="s">
        <v>146</v>
      </c>
      <c r="C459" s="19"/>
      <c r="D459" s="19"/>
      <c r="E459" s="19"/>
      <c r="F459" s="45" t="e">
        <f t="shared" si="149"/>
        <v>#DIV/0!</v>
      </c>
      <c r="G459" s="31"/>
      <c r="H459" s="45" t="e">
        <f t="shared" si="152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3"/>
        <v>#DIV/0!</v>
      </c>
      <c r="V459" s="19"/>
      <c r="W459" s="18" t="e">
        <f t="shared" si="150"/>
        <v>#DIV/0!</v>
      </c>
      <c r="X459" s="19">
        <v>210</v>
      </c>
      <c r="Y459" s="18" t="e">
        <f t="shared" si="151"/>
        <v>#DIV/0!</v>
      </c>
      <c r="Z459" s="19"/>
      <c r="AA459" s="19"/>
      <c r="AB459" s="19"/>
      <c r="AC459" s="19"/>
      <c r="AD459" s="19"/>
      <c r="AE459" s="19"/>
    </row>
    <row r="460" spans="1:31" s="84" customFormat="1" ht="25.5" x14ac:dyDescent="0.25">
      <c r="A460" s="17"/>
      <c r="B460" s="104" t="s">
        <v>736</v>
      </c>
      <c r="C460" s="19"/>
      <c r="D460" s="19"/>
      <c r="E460" s="19"/>
      <c r="F460" s="45" t="e">
        <f t="shared" si="149"/>
        <v>#DIV/0!</v>
      </c>
      <c r="G460" s="31"/>
      <c r="H460" s="45" t="e">
        <f t="shared" si="152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3"/>
        <v>#DIV/0!</v>
      </c>
      <c r="V460" s="19"/>
      <c r="W460" s="18" t="e">
        <f t="shared" si="150"/>
        <v>#DIV/0!</v>
      </c>
      <c r="X460" s="19">
        <v>125</v>
      </c>
      <c r="Y460" s="18" t="e">
        <f t="shared" si="151"/>
        <v>#DIV/0!</v>
      </c>
      <c r="Z460" s="19"/>
      <c r="AA460" s="19"/>
      <c r="AB460" s="19"/>
      <c r="AC460" s="19"/>
      <c r="AD460" s="19"/>
      <c r="AE460" s="19"/>
    </row>
    <row r="461" spans="1:31" s="84" customFormat="1" ht="25.5" x14ac:dyDescent="0.25">
      <c r="A461" s="17"/>
      <c r="B461" s="104" t="s">
        <v>737</v>
      </c>
      <c r="C461" s="19"/>
      <c r="D461" s="19"/>
      <c r="E461" s="19"/>
      <c r="F461" s="45" t="e">
        <f t="shared" si="149"/>
        <v>#DIV/0!</v>
      </c>
      <c r="G461" s="31"/>
      <c r="H461" s="45" t="e">
        <f t="shared" si="152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3"/>
        <v>#DIV/0!</v>
      </c>
      <c r="V461" s="19"/>
      <c r="W461" s="18">
        <v>0</v>
      </c>
      <c r="X461" s="19">
        <v>113</v>
      </c>
      <c r="Y461" s="18" t="e">
        <f t="shared" si="151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104" t="s">
        <v>147</v>
      </c>
      <c r="C462" s="19"/>
      <c r="D462" s="19"/>
      <c r="E462" s="19"/>
      <c r="F462" s="45" t="e">
        <f t="shared" si="149"/>
        <v>#DIV/0!</v>
      </c>
      <c r="G462" s="31"/>
      <c r="H462" s="45" t="e">
        <f t="shared" si="152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3"/>
        <v>#DIV/0!</v>
      </c>
      <c r="V462" s="19"/>
      <c r="W462" s="18" t="e">
        <f t="shared" si="150"/>
        <v>#DIV/0!</v>
      </c>
      <c r="X462" s="19">
        <v>104</v>
      </c>
      <c r="Y462" s="18" t="e">
        <f t="shared" si="151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104" t="s">
        <v>738</v>
      </c>
      <c r="C463" s="19"/>
      <c r="D463" s="19"/>
      <c r="E463" s="19"/>
      <c r="F463" s="45" t="e">
        <f t="shared" si="149"/>
        <v>#DIV/0!</v>
      </c>
      <c r="G463" s="31"/>
      <c r="H463" s="45" t="e">
        <f t="shared" si="152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3"/>
        <v>#DIV/0!</v>
      </c>
      <c r="V463" s="19"/>
      <c r="W463" s="18" t="e">
        <f t="shared" si="150"/>
        <v>#DIV/0!</v>
      </c>
      <c r="X463" s="19">
        <v>100</v>
      </c>
      <c r="Y463" s="18" t="e">
        <f t="shared" si="151"/>
        <v>#DIV/0!</v>
      </c>
      <c r="Z463" s="19"/>
      <c r="AA463" s="19"/>
      <c r="AB463" s="19"/>
      <c r="AC463" s="19"/>
      <c r="AD463" s="19"/>
      <c r="AE463" s="19"/>
    </row>
    <row r="464" spans="1:31" s="84" customFormat="1" ht="25.5" x14ac:dyDescent="0.25">
      <c r="A464" s="17"/>
      <c r="B464" s="104" t="s">
        <v>148</v>
      </c>
      <c r="C464" s="19"/>
      <c r="D464" s="19"/>
      <c r="E464" s="19"/>
      <c r="F464" s="45" t="e">
        <f t="shared" si="149"/>
        <v>#DIV/0!</v>
      </c>
      <c r="G464" s="31"/>
      <c r="H464" s="45" t="e">
        <f t="shared" si="152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3"/>
        <v>#DIV/0!</v>
      </c>
      <c r="V464" s="19"/>
      <c r="W464" s="18" t="e">
        <f t="shared" si="150"/>
        <v>#DIV/0!</v>
      </c>
      <c r="X464" s="19">
        <v>116</v>
      </c>
      <c r="Y464" s="18" t="e">
        <f t="shared" si="151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104" t="s">
        <v>739</v>
      </c>
      <c r="C465" s="19"/>
      <c r="D465" s="19"/>
      <c r="E465" s="19"/>
      <c r="F465" s="45" t="e">
        <f t="shared" si="149"/>
        <v>#DIV/0!</v>
      </c>
      <c r="G465" s="31"/>
      <c r="H465" s="45" t="e">
        <f t="shared" si="152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3"/>
        <v>#DIV/0!</v>
      </c>
      <c r="V465" s="19"/>
      <c r="W465" s="18" t="e">
        <f t="shared" si="150"/>
        <v>#DIV/0!</v>
      </c>
      <c r="X465" s="19">
        <v>122</v>
      </c>
      <c r="Y465" s="18" t="e">
        <f t="shared" si="151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104" t="s">
        <v>740</v>
      </c>
      <c r="C466" s="19"/>
      <c r="D466" s="19"/>
      <c r="E466" s="19"/>
      <c r="F466" s="45" t="e">
        <f t="shared" si="149"/>
        <v>#DIV/0!</v>
      </c>
      <c r="G466" s="31"/>
      <c r="H466" s="45" t="e">
        <f t="shared" si="152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3"/>
        <v>#DIV/0!</v>
      </c>
      <c r="V466" s="19"/>
      <c r="W466" s="18" t="e">
        <f t="shared" si="150"/>
        <v>#DIV/0!</v>
      </c>
      <c r="X466" s="19">
        <v>138</v>
      </c>
      <c r="Y466" s="18" t="e">
        <f t="shared" si="151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104" t="s">
        <v>741</v>
      </c>
      <c r="C467" s="19"/>
      <c r="D467" s="19"/>
      <c r="E467" s="19"/>
      <c r="F467" s="45" t="e">
        <f t="shared" si="149"/>
        <v>#DIV/0!</v>
      </c>
      <c r="G467" s="31"/>
      <c r="H467" s="45" t="e">
        <f t="shared" si="152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3"/>
        <v>#DIV/0!</v>
      </c>
      <c r="V467" s="19"/>
      <c r="W467" s="18" t="e">
        <f t="shared" si="150"/>
        <v>#DIV/0!</v>
      </c>
      <c r="X467" s="19">
        <v>120</v>
      </c>
      <c r="Y467" s="18" t="e">
        <f t="shared" si="151"/>
        <v>#DIV/0!</v>
      </c>
      <c r="Z467" s="19"/>
      <c r="AA467" s="19"/>
      <c r="AB467" s="19"/>
      <c r="AC467" s="19"/>
      <c r="AD467" s="19"/>
      <c r="AE467" s="19"/>
    </row>
    <row r="468" spans="1:31" s="84" customFormat="1" ht="25.5" x14ac:dyDescent="0.25">
      <c r="A468" s="17"/>
      <c r="B468" s="104" t="s">
        <v>149</v>
      </c>
      <c r="C468" s="19"/>
      <c r="D468" s="19"/>
      <c r="E468" s="19"/>
      <c r="F468" s="45" t="e">
        <f t="shared" si="149"/>
        <v>#DIV/0!</v>
      </c>
      <c r="G468" s="31"/>
      <c r="H468" s="45" t="e">
        <f t="shared" si="152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3"/>
        <v>#DIV/0!</v>
      </c>
      <c r="V468" s="19"/>
      <c r="W468" s="18" t="e">
        <f t="shared" si="150"/>
        <v>#DIV/0!</v>
      </c>
      <c r="X468" s="19">
        <v>108</v>
      </c>
      <c r="Y468" s="18" t="e">
        <f t="shared" si="151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104" t="s">
        <v>150</v>
      </c>
      <c r="C469" s="19"/>
      <c r="D469" s="19"/>
      <c r="E469" s="19"/>
      <c r="F469" s="45" t="e">
        <f t="shared" si="149"/>
        <v>#DIV/0!</v>
      </c>
      <c r="G469" s="31"/>
      <c r="H469" s="45" t="e">
        <f t="shared" si="152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3"/>
        <v>#DIV/0!</v>
      </c>
      <c r="V469" s="19"/>
      <c r="W469" s="18" t="e">
        <f t="shared" si="150"/>
        <v>#DIV/0!</v>
      </c>
      <c r="X469" s="19">
        <v>150</v>
      </c>
      <c r="Y469" s="18" t="e">
        <f t="shared" si="151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104" t="s">
        <v>151</v>
      </c>
      <c r="C470" s="19"/>
      <c r="D470" s="19"/>
      <c r="E470" s="19"/>
      <c r="F470" s="45" t="e">
        <f t="shared" si="149"/>
        <v>#DIV/0!</v>
      </c>
      <c r="G470" s="31"/>
      <c r="H470" s="45" t="e">
        <f t="shared" si="152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3"/>
        <v>#DIV/0!</v>
      </c>
      <c r="V470" s="19"/>
      <c r="W470" s="18" t="e">
        <f t="shared" si="150"/>
        <v>#DIV/0!</v>
      </c>
      <c r="X470" s="19">
        <v>108</v>
      </c>
      <c r="Y470" s="18" t="e">
        <f t="shared" si="151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103" t="s">
        <v>152</v>
      </c>
      <c r="C471" s="19"/>
      <c r="D471" s="19"/>
      <c r="E471" s="19"/>
      <c r="F471" s="45" t="e">
        <f t="shared" si="149"/>
        <v>#DIV/0!</v>
      </c>
      <c r="G471" s="31"/>
      <c r="H471" s="45" t="e">
        <f t="shared" si="152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3"/>
        <v>#DIV/0!</v>
      </c>
      <c r="V471" s="19"/>
      <c r="W471" s="18" t="e">
        <f t="shared" si="150"/>
        <v>#DIV/0!</v>
      </c>
      <c r="X471" s="19">
        <v>124</v>
      </c>
      <c r="Y471" s="18" t="e">
        <f t="shared" si="151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104" t="s">
        <v>153</v>
      </c>
      <c r="C472" s="19"/>
      <c r="D472" s="19"/>
      <c r="E472" s="19"/>
      <c r="F472" s="45" t="e">
        <f t="shared" si="149"/>
        <v>#DIV/0!</v>
      </c>
      <c r="G472" s="31"/>
      <c r="H472" s="45" t="e">
        <f t="shared" si="152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3"/>
        <v>#DIV/0!</v>
      </c>
      <c r="V472" s="19"/>
      <c r="W472" s="18" t="e">
        <f t="shared" si="150"/>
        <v>#DIV/0!</v>
      </c>
      <c r="X472" s="19">
        <v>104</v>
      </c>
      <c r="Y472" s="18" t="e">
        <f t="shared" si="151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104" t="s">
        <v>154</v>
      </c>
      <c r="C473" s="19"/>
      <c r="D473" s="19"/>
      <c r="E473" s="19"/>
      <c r="F473" s="45" t="e">
        <f t="shared" si="149"/>
        <v>#DIV/0!</v>
      </c>
      <c r="G473" s="31"/>
      <c r="H473" s="45" t="e">
        <f t="shared" si="152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3"/>
        <v>#DIV/0!</v>
      </c>
      <c r="V473" s="19"/>
      <c r="W473" s="18" t="e">
        <f t="shared" si="150"/>
        <v>#DIV/0!</v>
      </c>
      <c r="X473" s="19">
        <v>100</v>
      </c>
      <c r="Y473" s="18" t="e">
        <f t="shared" si="151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104" t="s">
        <v>742</v>
      </c>
      <c r="C474" s="19"/>
      <c r="D474" s="19"/>
      <c r="E474" s="19"/>
      <c r="F474" s="45" t="e">
        <f t="shared" si="149"/>
        <v>#DIV/0!</v>
      </c>
      <c r="G474" s="31"/>
      <c r="H474" s="45" t="e">
        <f t="shared" si="152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3"/>
        <v>#DIV/0!</v>
      </c>
      <c r="V474" s="19"/>
      <c r="W474" s="18" t="e">
        <f t="shared" si="150"/>
        <v>#DIV/0!</v>
      </c>
      <c r="X474" s="19">
        <v>100</v>
      </c>
      <c r="Y474" s="18" t="e">
        <f t="shared" si="151"/>
        <v>#DIV/0!</v>
      </c>
      <c r="Z474" s="19"/>
      <c r="AA474" s="19"/>
      <c r="AB474" s="19"/>
      <c r="AC474" s="19"/>
      <c r="AD474" s="19"/>
      <c r="AE474" s="19"/>
    </row>
    <row r="475" spans="1:31" s="84" customFormat="1" ht="25.5" x14ac:dyDescent="0.25">
      <c r="A475" s="17"/>
      <c r="B475" s="103" t="s">
        <v>743</v>
      </c>
      <c r="C475" s="19"/>
      <c r="D475" s="19"/>
      <c r="E475" s="19"/>
      <c r="F475" s="45" t="e">
        <f t="shared" si="149"/>
        <v>#DIV/0!</v>
      </c>
      <c r="G475" s="31"/>
      <c r="H475" s="45" t="e">
        <f t="shared" si="152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3"/>
        <v>#DIV/0!</v>
      </c>
      <c r="V475" s="19"/>
      <c r="W475" s="18" t="e">
        <f t="shared" si="150"/>
        <v>#DIV/0!</v>
      </c>
      <c r="X475" s="19">
        <v>107</v>
      </c>
      <c r="Y475" s="18" t="e">
        <f t="shared" si="151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104" t="s">
        <v>155</v>
      </c>
      <c r="C476" s="19"/>
      <c r="D476" s="19"/>
      <c r="E476" s="19"/>
      <c r="F476" s="45" t="e">
        <f t="shared" si="149"/>
        <v>#DIV/0!</v>
      </c>
      <c r="G476" s="31"/>
      <c r="H476" s="45" t="e">
        <f t="shared" si="152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3"/>
        <v>#DIV/0!</v>
      </c>
      <c r="V476" s="19"/>
      <c r="W476" s="18" t="e">
        <f t="shared" si="150"/>
        <v>#DIV/0!</v>
      </c>
      <c r="X476" s="19">
        <v>100</v>
      </c>
      <c r="Y476" s="18" t="e">
        <f t="shared" si="151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106" t="s">
        <v>744</v>
      </c>
      <c r="C477" s="19"/>
      <c r="D477" s="19"/>
      <c r="E477" s="19"/>
      <c r="F477" s="45" t="e">
        <f t="shared" si="149"/>
        <v>#DIV/0!</v>
      </c>
      <c r="G477" s="31"/>
      <c r="H477" s="45" t="e">
        <f t="shared" si="152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3"/>
        <v>#DIV/0!</v>
      </c>
      <c r="V477" s="19"/>
      <c r="W477" s="18" t="e">
        <f t="shared" si="150"/>
        <v>#DIV/0!</v>
      </c>
      <c r="X477" s="19">
        <v>4</v>
      </c>
      <c r="Y477" s="18" t="e">
        <f t="shared" si="151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106" t="s">
        <v>745</v>
      </c>
      <c r="C478" s="19"/>
      <c r="D478" s="19"/>
      <c r="E478" s="19"/>
      <c r="F478" s="45" t="e">
        <f t="shared" si="149"/>
        <v>#DIV/0!</v>
      </c>
      <c r="G478" s="31"/>
      <c r="H478" s="45" t="e">
        <f t="shared" si="152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3"/>
        <v>#DIV/0!</v>
      </c>
      <c r="V478" s="19"/>
      <c r="W478" s="18" t="e">
        <f t="shared" si="150"/>
        <v>#DIV/0!</v>
      </c>
      <c r="X478" s="19"/>
      <c r="Y478" s="18" t="e">
        <f t="shared" si="151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106" t="s">
        <v>746</v>
      </c>
      <c r="C479" s="19"/>
      <c r="D479" s="19"/>
      <c r="E479" s="19"/>
      <c r="F479" s="45" t="e">
        <f t="shared" si="149"/>
        <v>#DIV/0!</v>
      </c>
      <c r="G479" s="31"/>
      <c r="H479" s="45" t="e">
        <f t="shared" si="152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3"/>
        <v>#DIV/0!</v>
      </c>
      <c r="V479" s="19"/>
      <c r="W479" s="18" t="e">
        <f t="shared" si="150"/>
        <v>#DIV/0!</v>
      </c>
      <c r="X479" s="19">
        <v>1</v>
      </c>
      <c r="Y479" s="18" t="e">
        <f t="shared" si="151"/>
        <v>#DIV/0!</v>
      </c>
      <c r="Z479" s="19"/>
      <c r="AA479" s="19"/>
      <c r="AB479" s="19"/>
      <c r="AC479" s="19"/>
      <c r="AD479" s="19"/>
      <c r="AE479" s="19"/>
    </row>
    <row r="480" spans="1:31" s="84" customFormat="1" ht="25.5" x14ac:dyDescent="0.25">
      <c r="A480" s="21"/>
      <c r="B480" s="105" t="s">
        <v>724</v>
      </c>
      <c r="C480" s="19"/>
      <c r="D480" s="19"/>
      <c r="E480" s="19"/>
      <c r="F480" s="45" t="e">
        <f t="shared" si="149"/>
        <v>#DIV/0!</v>
      </c>
      <c r="G480" s="31"/>
      <c r="H480" s="45" t="e">
        <f t="shared" si="152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3"/>
        <v>#DIV/0!</v>
      </c>
      <c r="V480" s="19"/>
      <c r="W480" s="18" t="e">
        <f t="shared" si="150"/>
        <v>#DIV/0!</v>
      </c>
      <c r="X480" s="19">
        <v>100</v>
      </c>
      <c r="Y480" s="18" t="e">
        <f t="shared" si="151"/>
        <v>#DIV/0!</v>
      </c>
      <c r="Z480" s="19"/>
      <c r="AA480" s="19"/>
      <c r="AB480" s="19"/>
      <c r="AC480" s="19"/>
      <c r="AD480" s="19"/>
      <c r="AE480" s="19"/>
    </row>
    <row r="481" spans="1:31" s="84" customFormat="1" ht="25.5" x14ac:dyDescent="0.25">
      <c r="A481" s="21"/>
      <c r="B481" s="105" t="s">
        <v>703</v>
      </c>
      <c r="C481" s="19"/>
      <c r="D481" s="19"/>
      <c r="E481" s="19"/>
      <c r="F481" s="45" t="e">
        <f t="shared" si="149"/>
        <v>#DIV/0!</v>
      </c>
      <c r="G481" s="31"/>
      <c r="H481" s="45" t="e">
        <f t="shared" si="152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3"/>
        <v>#DIV/0!</v>
      </c>
      <c r="V481" s="19"/>
      <c r="W481" s="18" t="e">
        <f t="shared" si="150"/>
        <v>#DIV/0!</v>
      </c>
      <c r="X481" s="19">
        <v>700</v>
      </c>
      <c r="Y481" s="18" t="e">
        <f t="shared" si="151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0</v>
      </c>
      <c r="D482" s="29">
        <f t="shared" ref="D482:E482" si="154">SUM(D446:D481)</f>
        <v>0</v>
      </c>
      <c r="E482" s="29">
        <f t="shared" si="154"/>
        <v>0</v>
      </c>
      <c r="F482" s="46" t="e">
        <f t="shared" si="149"/>
        <v>#DIV/0!</v>
      </c>
      <c r="G482" s="29">
        <f>SUM(G446:G481)</f>
        <v>0</v>
      </c>
      <c r="H482" s="46" t="e">
        <f t="shared" si="152"/>
        <v>#DIV/0!</v>
      </c>
      <c r="I482" s="29">
        <f t="shared" ref="I482:T482" si="155">SUM(I446:I481)</f>
        <v>0</v>
      </c>
      <c r="J482" s="29">
        <f t="shared" si="155"/>
        <v>0</v>
      </c>
      <c r="K482" s="29">
        <f t="shared" si="155"/>
        <v>0</v>
      </c>
      <c r="L482" s="29">
        <f t="shared" si="155"/>
        <v>0</v>
      </c>
      <c r="M482" s="29">
        <f t="shared" si="155"/>
        <v>0</v>
      </c>
      <c r="N482" s="29">
        <f t="shared" si="155"/>
        <v>0</v>
      </c>
      <c r="O482" s="29">
        <f t="shared" si="155"/>
        <v>0</v>
      </c>
      <c r="P482" s="29">
        <f t="shared" si="155"/>
        <v>0</v>
      </c>
      <c r="Q482" s="29">
        <f t="shared" si="155"/>
        <v>0</v>
      </c>
      <c r="R482" s="29">
        <f t="shared" si="155"/>
        <v>0</v>
      </c>
      <c r="S482" s="29">
        <f t="shared" si="155"/>
        <v>0</v>
      </c>
      <c r="T482" s="29">
        <f t="shared" si="155"/>
        <v>0</v>
      </c>
      <c r="U482" s="47" t="e">
        <f t="shared" si="153"/>
        <v>#DIV/0!</v>
      </c>
      <c r="V482" s="29">
        <f>SUM(V446:V481)</f>
        <v>0</v>
      </c>
      <c r="W482" s="88" t="e">
        <f>V482/E482*100</f>
        <v>#DIV/0!</v>
      </c>
      <c r="X482" s="29">
        <f>SUM(X446:X481)</f>
        <v>4919</v>
      </c>
      <c r="Y482" s="88" t="e">
        <f t="shared" si="151"/>
        <v>#DIV/0!</v>
      </c>
      <c r="Z482" s="29">
        <f t="shared" ref="Z482:AE482" si="156">SUM(Z446:Z481)</f>
        <v>0</v>
      </c>
      <c r="AA482" s="29">
        <f t="shared" si="156"/>
        <v>0</v>
      </c>
      <c r="AB482" s="29">
        <f t="shared" si="156"/>
        <v>0</v>
      </c>
      <c r="AC482" s="29">
        <f t="shared" si="156"/>
        <v>0</v>
      </c>
      <c r="AD482" s="29">
        <f t="shared" si="156"/>
        <v>0</v>
      </c>
      <c r="AE482" s="29">
        <f t="shared" si="15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1017.8000000000001</v>
      </c>
      <c r="D484" s="19">
        <v>361</v>
      </c>
      <c r="E484" s="19">
        <v>290</v>
      </c>
      <c r="F484" s="45">
        <f t="shared" ref="F484:F504" si="157">E484/C484</f>
        <v>0.28492827667518172</v>
      </c>
      <c r="G484" s="31"/>
      <c r="H484" s="45">
        <f t="shared" ref="H484:H504" si="158">G484/D484*100</f>
        <v>0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59">O484/G484*100</f>
        <v>#DIV/0!</v>
      </c>
      <c r="V484" s="19">
        <v>43</v>
      </c>
      <c r="W484" s="18">
        <f t="shared" ref="W484:W504" si="160">V484/E484*100</f>
        <v>14.827586206896552</v>
      </c>
      <c r="X484" s="19">
        <v>42</v>
      </c>
      <c r="Y484" s="18">
        <f t="shared" ref="Y484:Y504" si="161">X484/E484*100</f>
        <v>14.482758620689657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>
        <v>712</v>
      </c>
      <c r="E485" s="19">
        <v>593</v>
      </c>
      <c r="F485" s="45">
        <f t="shared" si="157"/>
        <v>0.32004749440051816</v>
      </c>
      <c r="G485" s="31"/>
      <c r="H485" s="45">
        <f t="shared" si="158"/>
        <v>0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59"/>
        <v>#DIV/0!</v>
      </c>
      <c r="V485" s="19">
        <v>88</v>
      </c>
      <c r="W485" s="18">
        <f t="shared" si="160"/>
        <v>14.839797639123104</v>
      </c>
      <c r="X485" s="19">
        <v>59</v>
      </c>
      <c r="Y485" s="18">
        <f t="shared" si="161"/>
        <v>9.9494097807757171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>
        <v>50</v>
      </c>
      <c r="E486" s="19">
        <v>80</v>
      </c>
      <c r="F486" s="45">
        <f t="shared" si="157"/>
        <v>1</v>
      </c>
      <c r="G486" s="31"/>
      <c r="H486" s="45">
        <f t="shared" si="158"/>
        <v>0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59"/>
        <v>#DIV/0!</v>
      </c>
      <c r="V486" s="19">
        <v>12</v>
      </c>
      <c r="W486" s="18">
        <f t="shared" si="160"/>
        <v>15</v>
      </c>
      <c r="X486" s="19">
        <v>12</v>
      </c>
      <c r="Y486" s="18">
        <f t="shared" si="161"/>
        <v>15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540.32000000000005</v>
      </c>
      <c r="D487" s="19">
        <v>462</v>
      </c>
      <c r="E487" s="19">
        <v>346</v>
      </c>
      <c r="F487" s="45">
        <f t="shared" si="157"/>
        <v>0.64036126739709798</v>
      </c>
      <c r="G487" s="31"/>
      <c r="H487" s="45">
        <f t="shared" si="158"/>
        <v>0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59"/>
        <v>#DIV/0!</v>
      </c>
      <c r="V487" s="19">
        <v>51</v>
      </c>
      <c r="W487" s="18">
        <f t="shared" si="160"/>
        <v>14.739884393063585</v>
      </c>
      <c r="X487" s="19">
        <v>20</v>
      </c>
      <c r="Y487" s="18">
        <f t="shared" si="161"/>
        <v>5.7803468208092488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>
        <v>142</v>
      </c>
      <c r="E488" s="19">
        <v>241</v>
      </c>
      <c r="F488" s="45">
        <f t="shared" si="157"/>
        <v>0.12958103922918099</v>
      </c>
      <c r="G488" s="31"/>
      <c r="H488" s="45">
        <f t="shared" si="158"/>
        <v>0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59"/>
        <v>#DIV/0!</v>
      </c>
      <c r="V488" s="19">
        <v>36</v>
      </c>
      <c r="W488" s="18">
        <f t="shared" si="160"/>
        <v>14.937759336099585</v>
      </c>
      <c r="X488" s="19">
        <v>32</v>
      </c>
      <c r="Y488" s="18">
        <f t="shared" si="161"/>
        <v>13.278008298755188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>
        <v>105</v>
      </c>
      <c r="E489" s="19">
        <v>693.2</v>
      </c>
      <c r="F489" s="45">
        <f t="shared" si="157"/>
        <v>0.61421229842282488</v>
      </c>
      <c r="G489" s="31"/>
      <c r="H489" s="45">
        <f t="shared" si="158"/>
        <v>0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59"/>
        <v>#DIV/0!</v>
      </c>
      <c r="V489" s="19">
        <v>104</v>
      </c>
      <c r="W489" s="18">
        <f t="shared" si="160"/>
        <v>15.002885170225042</v>
      </c>
      <c r="X489" s="19">
        <v>20</v>
      </c>
      <c r="Y489" s="18">
        <f t="shared" si="161"/>
        <v>2.8851702250432774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685.02099999999996</v>
      </c>
      <c r="D490" s="19">
        <v>343</v>
      </c>
      <c r="E490" s="19">
        <v>520</v>
      </c>
      <c r="F490" s="45">
        <f t="shared" si="157"/>
        <v>0.7591008158873962</v>
      </c>
      <c r="G490" s="31"/>
      <c r="H490" s="45">
        <f t="shared" si="158"/>
        <v>0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59"/>
        <v>#DIV/0!</v>
      </c>
      <c r="V490" s="19">
        <v>78</v>
      </c>
      <c r="W490" s="18">
        <f t="shared" si="160"/>
        <v>15</v>
      </c>
      <c r="X490" s="19">
        <v>78</v>
      </c>
      <c r="Y490" s="18">
        <f t="shared" si="161"/>
        <v>15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515.17999999999995</v>
      </c>
      <c r="D491" s="19">
        <v>443</v>
      </c>
      <c r="E491" s="19">
        <v>123</v>
      </c>
      <c r="F491" s="45">
        <f t="shared" si="157"/>
        <v>0.23875150432858422</v>
      </c>
      <c r="G491" s="31"/>
      <c r="H491" s="45">
        <f t="shared" si="158"/>
        <v>0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59"/>
        <v>#DIV/0!</v>
      </c>
      <c r="V491" s="19">
        <v>18</v>
      </c>
      <c r="W491" s="18">
        <f t="shared" si="160"/>
        <v>14.634146341463413</v>
      </c>
      <c r="X491" s="19">
        <v>18</v>
      </c>
      <c r="Y491" s="18">
        <f t="shared" si="161"/>
        <v>14.634146341463413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>
        <v>208</v>
      </c>
      <c r="E492" s="19">
        <v>56</v>
      </c>
      <c r="F492" s="45">
        <f t="shared" si="157"/>
        <v>0.16149963950973323</v>
      </c>
      <c r="G492" s="31"/>
      <c r="H492" s="45">
        <f t="shared" si="158"/>
        <v>0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59"/>
        <v>#DIV/0!</v>
      </c>
      <c r="V492" s="19">
        <v>8</v>
      </c>
      <c r="W492" s="18">
        <f t="shared" si="160"/>
        <v>14.285714285714285</v>
      </c>
      <c r="X492" s="19">
        <v>8</v>
      </c>
      <c r="Y492" s="18">
        <f t="shared" si="161"/>
        <v>14.285714285714285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574.35599999999999</v>
      </c>
      <c r="D493" s="19">
        <v>361</v>
      </c>
      <c r="E493" s="19">
        <v>325</v>
      </c>
      <c r="F493" s="45">
        <f t="shared" si="157"/>
        <v>0.56585114458628449</v>
      </c>
      <c r="G493" s="31"/>
      <c r="H493" s="45">
        <f t="shared" si="158"/>
        <v>0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59"/>
        <v>#DIV/0!</v>
      </c>
      <c r="V493" s="19">
        <v>48</v>
      </c>
      <c r="W493" s="18">
        <f t="shared" si="160"/>
        <v>14.76923076923077</v>
      </c>
      <c r="X493" s="19">
        <v>48</v>
      </c>
      <c r="Y493" s="18">
        <f t="shared" si="161"/>
        <v>14.76923076923077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55.01</v>
      </c>
      <c r="D494" s="19"/>
      <c r="E494" s="19">
        <v>31</v>
      </c>
      <c r="F494" s="45">
        <f t="shared" si="157"/>
        <v>0.56353390292674066</v>
      </c>
      <c r="G494" s="31"/>
      <c r="H494" s="45" t="e">
        <f t="shared" si="15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59"/>
        <v>#DIV/0!</v>
      </c>
      <c r="V494" s="19">
        <v>4</v>
      </c>
      <c r="W494" s="18">
        <f t="shared" si="160"/>
        <v>12.903225806451612</v>
      </c>
      <c r="X494" s="19">
        <v>4</v>
      </c>
      <c r="Y494" s="18">
        <f t="shared" si="161"/>
        <v>12.903225806451612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117.39</v>
      </c>
      <c r="D495" s="19"/>
      <c r="E495" s="19">
        <v>152</v>
      </c>
      <c r="F495" s="45">
        <f t="shared" si="157"/>
        <v>1.294829201805946</v>
      </c>
      <c r="G495" s="31"/>
      <c r="H495" s="45" t="e">
        <f t="shared" si="15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59"/>
        <v>#DIV/0!</v>
      </c>
      <c r="V495" s="19">
        <v>22</v>
      </c>
      <c r="W495" s="18">
        <f t="shared" si="160"/>
        <v>14.473684210526317</v>
      </c>
      <c r="X495" s="19">
        <v>22</v>
      </c>
      <c r="Y495" s="18">
        <f t="shared" si="161"/>
        <v>14.473684210526317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1196.0999999999999</v>
      </c>
      <c r="D496" s="19">
        <v>432</v>
      </c>
      <c r="E496" s="19">
        <v>309</v>
      </c>
      <c r="F496" s="45">
        <f t="shared" si="157"/>
        <v>0.25833960371206421</v>
      </c>
      <c r="G496" s="31"/>
      <c r="H496" s="45">
        <f t="shared" si="158"/>
        <v>0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59"/>
        <v>#DIV/0!</v>
      </c>
      <c r="V496" s="19">
        <v>46</v>
      </c>
      <c r="W496" s="18">
        <f t="shared" si="160"/>
        <v>14.886731391585762</v>
      </c>
      <c r="X496" s="19">
        <v>45</v>
      </c>
      <c r="Y496" s="18">
        <f t="shared" si="161"/>
        <v>14.563106796116504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0</v>
      </c>
      <c r="D497" s="19"/>
      <c r="E497" s="19">
        <v>0</v>
      </c>
      <c r="F497" s="45" t="e">
        <f t="shared" si="157"/>
        <v>#DIV/0!</v>
      </c>
      <c r="G497" s="31"/>
      <c r="H497" s="45" t="e">
        <f t="shared" si="158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59"/>
        <v>#DIV/0!</v>
      </c>
      <c r="V497" s="19"/>
      <c r="W497" s="18" t="e">
        <f t="shared" si="160"/>
        <v>#DIV/0!</v>
      </c>
      <c r="X497" s="19"/>
      <c r="Y497" s="18" t="e">
        <f t="shared" si="161"/>
        <v>#DIV/0!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0</v>
      </c>
      <c r="D498" s="19"/>
      <c r="E498" s="19">
        <v>0</v>
      </c>
      <c r="F498" s="45" t="e">
        <f t="shared" si="157"/>
        <v>#DIV/0!</v>
      </c>
      <c r="G498" s="31"/>
      <c r="H498" s="45" t="e">
        <f t="shared" si="158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59"/>
        <v>#DIV/0!</v>
      </c>
      <c r="V498" s="19"/>
      <c r="W498" s="18" t="e">
        <f t="shared" si="160"/>
        <v>#DIV/0!</v>
      </c>
      <c r="X498" s="19"/>
      <c r="Y498" s="18" t="e">
        <f t="shared" si="161"/>
        <v>#DIV/0!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146.416</v>
      </c>
      <c r="D499" s="19">
        <v>503</v>
      </c>
      <c r="E499" s="19">
        <v>133</v>
      </c>
      <c r="F499" s="45">
        <f t="shared" si="157"/>
        <v>0.9083706698721451</v>
      </c>
      <c r="G499" s="31"/>
      <c r="H499" s="45">
        <f t="shared" si="158"/>
        <v>0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59"/>
        <v>#DIV/0!</v>
      </c>
      <c r="V499" s="19">
        <v>19</v>
      </c>
      <c r="W499" s="18">
        <f t="shared" si="160"/>
        <v>14.285714285714285</v>
      </c>
      <c r="X499" s="19">
        <v>19</v>
      </c>
      <c r="Y499" s="18">
        <f t="shared" si="161"/>
        <v>14.285714285714285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>
        <v>0</v>
      </c>
      <c r="F500" s="45" t="e">
        <f t="shared" si="157"/>
        <v>#DIV/0!</v>
      </c>
      <c r="G500" s="31"/>
      <c r="H500" s="45" t="e">
        <f t="shared" si="15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59"/>
        <v>#DIV/0!</v>
      </c>
      <c r="V500" s="19"/>
      <c r="W500" s="18" t="e">
        <f t="shared" si="160"/>
        <v>#DIV/0!</v>
      </c>
      <c r="X500" s="19"/>
      <c r="Y500" s="18" t="e">
        <f t="shared" si="16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>
        <v>262</v>
      </c>
      <c r="F501" s="45">
        <f t="shared" si="157"/>
        <v>0.26074062279191507</v>
      </c>
      <c r="G501" s="31"/>
      <c r="H501" s="45" t="e">
        <f t="shared" si="15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59"/>
        <v>#DIV/0!</v>
      </c>
      <c r="V501" s="19">
        <v>39</v>
      </c>
      <c r="W501" s="18">
        <f t="shared" si="160"/>
        <v>14.885496183206106</v>
      </c>
      <c r="X501" s="19">
        <v>39</v>
      </c>
      <c r="Y501" s="18">
        <f t="shared" si="161"/>
        <v>14.885496183206106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>
        <v>0</v>
      </c>
      <c r="F502" s="45" t="e">
        <f t="shared" si="157"/>
        <v>#DIV/0!</v>
      </c>
      <c r="G502" s="31"/>
      <c r="H502" s="45" t="e">
        <f t="shared" si="15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59"/>
        <v>#DIV/0!</v>
      </c>
      <c r="V502" s="19"/>
      <c r="W502" s="18" t="e">
        <f t="shared" si="160"/>
        <v>#DIV/0!</v>
      </c>
      <c r="X502" s="19"/>
      <c r="Y502" s="18" t="e">
        <f t="shared" si="16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>
        <v>0</v>
      </c>
      <c r="F503" s="45" t="e">
        <f t="shared" si="157"/>
        <v>#DIV/0!</v>
      </c>
      <c r="G503" s="31"/>
      <c r="H503" s="45" t="e">
        <f t="shared" si="15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59"/>
        <v>#DIV/0!</v>
      </c>
      <c r="V503" s="19"/>
      <c r="W503" s="18" t="e">
        <f t="shared" si="160"/>
        <v>#DIV/0!</v>
      </c>
      <c r="X503" s="19"/>
      <c r="Y503" s="18" t="e">
        <f t="shared" si="16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>
        <v>342</v>
      </c>
      <c r="F504" s="45">
        <f t="shared" si="157"/>
        <v>0.4074901940225239</v>
      </c>
      <c r="G504" s="31"/>
      <c r="H504" s="45" t="e">
        <f t="shared" si="15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59"/>
        <v>#DIV/0!</v>
      </c>
      <c r="V504" s="19">
        <v>51</v>
      </c>
      <c r="W504" s="18">
        <f t="shared" si="160"/>
        <v>14.912280701754385</v>
      </c>
      <c r="X504" s="19">
        <v>51</v>
      </c>
      <c r="Y504" s="18">
        <f t="shared" si="161"/>
        <v>14.912280701754385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11959.746999999999</v>
      </c>
      <c r="D505" s="29">
        <f t="shared" ref="D505:E505" si="162">SUM(D484:D504)</f>
        <v>4122</v>
      </c>
      <c r="E505" s="29">
        <f t="shared" si="162"/>
        <v>4496.2</v>
      </c>
      <c r="F505" s="46">
        <f t="shared" si="149"/>
        <v>0.37594440751965741</v>
      </c>
      <c r="G505" s="29">
        <f>SUM(G484:G504)</f>
        <v>0</v>
      </c>
      <c r="H505" s="46">
        <f t="shared" si="152"/>
        <v>0</v>
      </c>
      <c r="I505" s="29">
        <f t="shared" ref="I505:T505" si="163">SUM(I484:I504)</f>
        <v>0</v>
      </c>
      <c r="J505" s="29">
        <f t="shared" si="163"/>
        <v>0</v>
      </c>
      <c r="K505" s="29">
        <f t="shared" si="163"/>
        <v>0</v>
      </c>
      <c r="L505" s="29">
        <f t="shared" si="163"/>
        <v>0</v>
      </c>
      <c r="M505" s="29">
        <f t="shared" si="163"/>
        <v>0</v>
      </c>
      <c r="N505" s="29">
        <f t="shared" si="163"/>
        <v>0</v>
      </c>
      <c r="O505" s="29">
        <f t="shared" si="163"/>
        <v>0</v>
      </c>
      <c r="P505" s="29">
        <f t="shared" si="163"/>
        <v>0</v>
      </c>
      <c r="Q505" s="29">
        <f t="shared" si="163"/>
        <v>0</v>
      </c>
      <c r="R505" s="29">
        <f t="shared" si="163"/>
        <v>0</v>
      </c>
      <c r="S505" s="29">
        <f t="shared" si="163"/>
        <v>0</v>
      </c>
      <c r="T505" s="29">
        <f t="shared" si="163"/>
        <v>0</v>
      </c>
      <c r="U505" s="47" t="e">
        <f t="shared" si="153"/>
        <v>#DIV/0!</v>
      </c>
      <c r="V505" s="29">
        <f>SUM(V484:V504)</f>
        <v>667</v>
      </c>
      <c r="W505" s="88">
        <f>V505/E505*100</f>
        <v>14.834749343890397</v>
      </c>
      <c r="X505" s="29">
        <f>SUM(X484:X504)</f>
        <v>517</v>
      </c>
      <c r="Y505" s="88">
        <f t="shared" si="151"/>
        <v>11.498598816778612</v>
      </c>
      <c r="Z505" s="29">
        <f t="shared" ref="Z505:AE505" si="164">SUM(Z484:Z504)</f>
        <v>0</v>
      </c>
      <c r="AA505" s="29">
        <f t="shared" si="164"/>
        <v>0</v>
      </c>
      <c r="AB505" s="29">
        <f t="shared" si="164"/>
        <v>0</v>
      </c>
      <c r="AC505" s="29">
        <f t="shared" si="164"/>
        <v>0</v>
      </c>
      <c r="AD505" s="29">
        <f t="shared" si="164"/>
        <v>0</v>
      </c>
      <c r="AE505" s="29">
        <f t="shared" si="164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>
        <v>710.5</v>
      </c>
      <c r="D507" s="19"/>
      <c r="E507" s="19">
        <v>3107</v>
      </c>
      <c r="F507" s="45">
        <f>E507/C507</f>
        <v>4.372976776917664</v>
      </c>
      <c r="G507" s="31"/>
      <c r="H507" s="45" t="e">
        <f t="shared" ref="H507:H565" si="165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>
        <f t="shared" ref="W507:W530" si="166">V507/E507*100</f>
        <v>0</v>
      </c>
      <c r="X507" s="19"/>
      <c r="Y507" s="18">
        <f t="shared" ref="Y507:Y531" si="167">X507/E507*100</f>
        <v>0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>
        <v>428.37</v>
      </c>
      <c r="D508" s="19">
        <v>349</v>
      </c>
      <c r="E508" s="19">
        <v>438</v>
      </c>
      <c r="F508" s="45">
        <f>E508/C508</f>
        <v>1.022480565865957</v>
      </c>
      <c r="G508" s="31"/>
      <c r="H508" s="45">
        <f t="shared" si="165"/>
        <v>0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>
        <v>65</v>
      </c>
      <c r="W508" s="18">
        <f t="shared" si="166"/>
        <v>14.840182648401825</v>
      </c>
      <c r="X508" s="19">
        <v>3</v>
      </c>
      <c r="Y508" s="18">
        <f t="shared" si="167"/>
        <v>0.68493150684931503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>
        <v>634.40000000000009</v>
      </c>
      <c r="D509" s="19">
        <v>599</v>
      </c>
      <c r="E509" s="19">
        <v>421</v>
      </c>
      <c r="F509" s="45">
        <f>E509/C509</f>
        <v>0.66361916771752827</v>
      </c>
      <c r="G509" s="31"/>
      <c r="H509" s="45">
        <f t="shared" si="165"/>
        <v>0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>
        <v>63</v>
      </c>
      <c r="W509" s="18">
        <f t="shared" si="166"/>
        <v>14.964370546318289</v>
      </c>
      <c r="X509" s="19">
        <v>2</v>
      </c>
      <c r="Y509" s="18">
        <f t="shared" si="167"/>
        <v>0.47505938242280288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>
        <v>817.1</v>
      </c>
      <c r="D510" s="19"/>
      <c r="E510" s="19">
        <v>238</v>
      </c>
      <c r="F510" s="45">
        <f>E510/C510</f>
        <v>0.29127401786807</v>
      </c>
      <c r="G510" s="31"/>
      <c r="H510" s="45" t="e">
        <f t="shared" si="165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/>
      <c r="W510" s="18">
        <f t="shared" si="166"/>
        <v>0</v>
      </c>
      <c r="X510" s="19"/>
      <c r="Y510" s="18">
        <f t="shared" si="167"/>
        <v>0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29">
        <f>C507+C508+C509+C510</f>
        <v>2590.37</v>
      </c>
      <c r="D511" s="29">
        <f t="shared" ref="D511:E511" si="168">D507+D508+D509+D510</f>
        <v>948</v>
      </c>
      <c r="E511" s="29">
        <f t="shared" si="168"/>
        <v>4204</v>
      </c>
      <c r="F511" s="46">
        <f>E511/C511</f>
        <v>1.6229341754266766</v>
      </c>
      <c r="G511" s="91">
        <f>G507+G508+G509+G510</f>
        <v>0</v>
      </c>
      <c r="H511" s="46">
        <f t="shared" si="165"/>
        <v>0</v>
      </c>
      <c r="I511" s="91">
        <f t="shared" ref="I511:T511" si="169">I507+I508+I509+I510</f>
        <v>0</v>
      </c>
      <c r="J511" s="91">
        <f t="shared" si="169"/>
        <v>0</v>
      </c>
      <c r="K511" s="91">
        <f t="shared" si="169"/>
        <v>0</v>
      </c>
      <c r="L511" s="91">
        <f t="shared" si="169"/>
        <v>0</v>
      </c>
      <c r="M511" s="91">
        <f t="shared" si="169"/>
        <v>0</v>
      </c>
      <c r="N511" s="91">
        <f t="shared" si="169"/>
        <v>0</v>
      </c>
      <c r="O511" s="29">
        <f t="shared" si="169"/>
        <v>0</v>
      </c>
      <c r="P511" s="29">
        <f t="shared" si="169"/>
        <v>0</v>
      </c>
      <c r="Q511" s="29">
        <f t="shared" si="169"/>
        <v>0</v>
      </c>
      <c r="R511" s="29">
        <f t="shared" si="169"/>
        <v>0</v>
      </c>
      <c r="S511" s="29">
        <f t="shared" si="169"/>
        <v>0</v>
      </c>
      <c r="T511" s="29">
        <f t="shared" si="169"/>
        <v>0</v>
      </c>
      <c r="U511" s="47" t="e">
        <f>O511/G511*100</f>
        <v>#DIV/0!</v>
      </c>
      <c r="V511" s="29">
        <f>V507+V508+V509+V510</f>
        <v>128</v>
      </c>
      <c r="W511" s="88">
        <f t="shared" si="166"/>
        <v>3.0447193149381544</v>
      </c>
      <c r="X511" s="29">
        <f>X507+X508+X509+X510</f>
        <v>5</v>
      </c>
      <c r="Y511" s="88">
        <f t="shared" si="167"/>
        <v>0.11893434823977164</v>
      </c>
      <c r="Z511" s="29">
        <f t="shared" ref="Z511:AE511" si="170">Z507+Z508+Z509+Z510</f>
        <v>0</v>
      </c>
      <c r="AA511" s="29">
        <f t="shared" si="170"/>
        <v>0</v>
      </c>
      <c r="AB511" s="29">
        <f t="shared" si="170"/>
        <v>0</v>
      </c>
      <c r="AC511" s="29">
        <f t="shared" si="170"/>
        <v>0</v>
      </c>
      <c r="AD511" s="29">
        <f t="shared" si="170"/>
        <v>0</v>
      </c>
      <c r="AE511" s="29">
        <f t="shared" si="170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ht="25.5" x14ac:dyDescent="0.25">
      <c r="A513" s="17"/>
      <c r="B513" s="104" t="s">
        <v>747</v>
      </c>
      <c r="C513" s="19"/>
      <c r="D513" s="19"/>
      <c r="E513" s="19"/>
      <c r="F513" s="45" t="e">
        <f t="shared" ref="F513:F529" si="171">E513/C513</f>
        <v>#DIV/0!</v>
      </c>
      <c r="G513" s="31"/>
      <c r="H513" s="45" t="e">
        <f t="shared" si="165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2">O513/G513*100</f>
        <v>#DIV/0!</v>
      </c>
      <c r="V513" s="19"/>
      <c r="W513" s="18" t="e">
        <f t="shared" si="166"/>
        <v>#DIV/0!</v>
      </c>
      <c r="X513" s="19"/>
      <c r="Y513" s="18" t="e">
        <f t="shared" si="167"/>
        <v>#DIV/0!</v>
      </c>
      <c r="Z513" s="19"/>
      <c r="AA513" s="19"/>
      <c r="AB513" s="19"/>
      <c r="AC513" s="19"/>
      <c r="AD513" s="19"/>
      <c r="AE513" s="19"/>
    </row>
    <row r="514" spans="1:31" s="84" customFormat="1" ht="25.5" x14ac:dyDescent="0.25">
      <c r="A514" s="17"/>
      <c r="B514" s="104" t="s">
        <v>748</v>
      </c>
      <c r="C514" s="19"/>
      <c r="D514" s="19"/>
      <c r="E514" s="19"/>
      <c r="F514" s="45" t="e">
        <f t="shared" si="171"/>
        <v>#DIV/0!</v>
      </c>
      <c r="G514" s="31"/>
      <c r="H514" s="45" t="e">
        <f t="shared" si="165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2"/>
        <v>#DIV/0!</v>
      </c>
      <c r="V514" s="19"/>
      <c r="W514" s="18" t="e">
        <f t="shared" si="166"/>
        <v>#DIV/0!</v>
      </c>
      <c r="X514" s="19">
        <v>10</v>
      </c>
      <c r="Y514" s="18" t="e">
        <f t="shared" si="167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104" t="s">
        <v>749</v>
      </c>
      <c r="C515" s="19"/>
      <c r="D515" s="19"/>
      <c r="E515" s="19"/>
      <c r="F515" s="45" t="e">
        <f t="shared" si="171"/>
        <v>#DIV/0!</v>
      </c>
      <c r="G515" s="31"/>
      <c r="H515" s="45" t="e">
        <f t="shared" si="165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2"/>
        <v>#DIV/0!</v>
      </c>
      <c r="V515" s="19"/>
      <c r="W515" s="18" t="e">
        <f t="shared" si="166"/>
        <v>#DIV/0!</v>
      </c>
      <c r="X515" s="19"/>
      <c r="Y515" s="18" t="e">
        <f t="shared" si="167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104" t="s">
        <v>750</v>
      </c>
      <c r="C516" s="19"/>
      <c r="D516" s="19"/>
      <c r="E516" s="19"/>
      <c r="F516" s="45" t="e">
        <f t="shared" si="171"/>
        <v>#DIV/0!</v>
      </c>
      <c r="G516" s="31"/>
      <c r="H516" s="45" t="e">
        <f t="shared" si="165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2"/>
        <v>#DIV/0!</v>
      </c>
      <c r="V516" s="19"/>
      <c r="W516" s="18" t="e">
        <f t="shared" si="166"/>
        <v>#DIV/0!</v>
      </c>
      <c r="X516" s="19">
        <v>36</v>
      </c>
      <c r="Y516" s="18" t="e">
        <f t="shared" si="167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104" t="s">
        <v>751</v>
      </c>
      <c r="C517" s="19"/>
      <c r="D517" s="19"/>
      <c r="E517" s="19"/>
      <c r="F517" s="45" t="e">
        <f t="shared" si="171"/>
        <v>#DIV/0!</v>
      </c>
      <c r="G517" s="31"/>
      <c r="H517" s="45" t="e">
        <f t="shared" si="165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2"/>
        <v>#DIV/0!</v>
      </c>
      <c r="V517" s="19"/>
      <c r="W517" s="18" t="e">
        <f t="shared" si="166"/>
        <v>#DIV/0!</v>
      </c>
      <c r="X517" s="19"/>
      <c r="Y517" s="18" t="e">
        <f t="shared" si="167"/>
        <v>#DIV/0!</v>
      </c>
      <c r="Z517" s="19"/>
      <c r="AA517" s="19"/>
      <c r="AB517" s="19"/>
      <c r="AC517" s="19"/>
      <c r="AD517" s="19"/>
      <c r="AE517" s="19"/>
    </row>
    <row r="518" spans="1:31" s="84" customFormat="1" ht="25.5" x14ac:dyDescent="0.25">
      <c r="A518" s="17"/>
      <c r="B518" s="104" t="s">
        <v>752</v>
      </c>
      <c r="C518" s="19"/>
      <c r="D518" s="19"/>
      <c r="E518" s="19"/>
      <c r="F518" s="45" t="e">
        <f t="shared" si="171"/>
        <v>#DIV/0!</v>
      </c>
      <c r="G518" s="31"/>
      <c r="H518" s="45" t="e">
        <f t="shared" si="165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2"/>
        <v>#DIV/0!</v>
      </c>
      <c r="V518" s="19"/>
      <c r="W518" s="18" t="e">
        <f t="shared" si="166"/>
        <v>#DIV/0!</v>
      </c>
      <c r="X518" s="19"/>
      <c r="Y518" s="18" t="e">
        <f t="shared" si="167"/>
        <v>#DIV/0!</v>
      </c>
      <c r="Z518" s="19"/>
      <c r="AA518" s="19"/>
      <c r="AB518" s="19"/>
      <c r="AC518" s="19"/>
      <c r="AD518" s="19"/>
      <c r="AE518" s="19"/>
    </row>
    <row r="519" spans="1:31" s="84" customFormat="1" ht="25.5" x14ac:dyDescent="0.25">
      <c r="A519" s="17"/>
      <c r="B519" s="104" t="s">
        <v>753</v>
      </c>
      <c r="C519" s="19"/>
      <c r="D519" s="19"/>
      <c r="E519" s="19"/>
      <c r="F519" s="45" t="e">
        <f t="shared" si="171"/>
        <v>#DIV/0!</v>
      </c>
      <c r="G519" s="31"/>
      <c r="H519" s="45" t="e">
        <f t="shared" si="165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2"/>
        <v>#DIV/0!</v>
      </c>
      <c r="V519" s="19"/>
      <c r="W519" s="18" t="e">
        <f t="shared" si="166"/>
        <v>#DIV/0!</v>
      </c>
      <c r="X519" s="19"/>
      <c r="Y519" s="18" t="e">
        <f t="shared" si="167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104" t="s">
        <v>157</v>
      </c>
      <c r="C520" s="19"/>
      <c r="D520" s="19"/>
      <c r="E520" s="19"/>
      <c r="F520" s="45" t="e">
        <f t="shared" si="171"/>
        <v>#DIV/0!</v>
      </c>
      <c r="G520" s="31"/>
      <c r="H520" s="45" t="e">
        <f t="shared" si="165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2"/>
        <v>#DIV/0!</v>
      </c>
      <c r="V520" s="19"/>
      <c r="W520" s="18" t="e">
        <f t="shared" si="166"/>
        <v>#DIV/0!</v>
      </c>
      <c r="X520" s="19">
        <v>15</v>
      </c>
      <c r="Y520" s="18" t="e">
        <f t="shared" si="167"/>
        <v>#DIV/0!</v>
      </c>
      <c r="Z520" s="19"/>
      <c r="AA520" s="19"/>
      <c r="AB520" s="19"/>
      <c r="AC520" s="19"/>
      <c r="AD520" s="19"/>
      <c r="AE520" s="19"/>
    </row>
    <row r="521" spans="1:31" s="84" customFormat="1" ht="25.5" x14ac:dyDescent="0.25">
      <c r="A521" s="17"/>
      <c r="B521" s="104" t="s">
        <v>612</v>
      </c>
      <c r="C521" s="19"/>
      <c r="D521" s="19"/>
      <c r="E521" s="19"/>
      <c r="F521" s="45" t="e">
        <f t="shared" si="171"/>
        <v>#DIV/0!</v>
      </c>
      <c r="G521" s="31"/>
      <c r="H521" s="45" t="e">
        <f t="shared" si="165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2"/>
        <v>#DIV/0!</v>
      </c>
      <c r="V521" s="19"/>
      <c r="W521" s="18" t="e">
        <f t="shared" si="166"/>
        <v>#DIV/0!</v>
      </c>
      <c r="X521" s="19">
        <v>15</v>
      </c>
      <c r="Y521" s="18" t="e">
        <f t="shared" si="167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104" t="s">
        <v>754</v>
      </c>
      <c r="C522" s="19"/>
      <c r="D522" s="19"/>
      <c r="E522" s="19"/>
      <c r="F522" s="45" t="e">
        <f t="shared" si="171"/>
        <v>#DIV/0!</v>
      </c>
      <c r="G522" s="31"/>
      <c r="H522" s="45" t="e">
        <f t="shared" si="165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2"/>
        <v>#DIV/0!</v>
      </c>
      <c r="V522" s="19"/>
      <c r="W522" s="18" t="e">
        <f t="shared" si="166"/>
        <v>#DIV/0!</v>
      </c>
      <c r="X522" s="19"/>
      <c r="Y522" s="18" t="e">
        <f t="shared" si="167"/>
        <v>#DIV/0!</v>
      </c>
      <c r="Z522" s="19"/>
      <c r="AA522" s="19"/>
      <c r="AB522" s="19"/>
      <c r="AC522" s="19"/>
      <c r="AD522" s="19"/>
      <c r="AE522" s="19"/>
    </row>
    <row r="523" spans="1:31" s="84" customFormat="1" ht="25.5" x14ac:dyDescent="0.25">
      <c r="A523" s="17"/>
      <c r="B523" s="104" t="s">
        <v>755</v>
      </c>
      <c r="C523" s="19"/>
      <c r="D523" s="19"/>
      <c r="E523" s="19"/>
      <c r="F523" s="45" t="e">
        <f t="shared" si="171"/>
        <v>#DIV/0!</v>
      </c>
      <c r="G523" s="31"/>
      <c r="H523" s="45" t="e">
        <f t="shared" si="165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2"/>
        <v>#DIV/0!</v>
      </c>
      <c r="V523" s="19"/>
      <c r="W523" s="18" t="e">
        <f t="shared" si="166"/>
        <v>#DIV/0!</v>
      </c>
      <c r="X523" s="19"/>
      <c r="Y523" s="18" t="e">
        <f t="shared" si="167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104" t="s">
        <v>756</v>
      </c>
      <c r="C524" s="19"/>
      <c r="D524" s="19"/>
      <c r="E524" s="19"/>
      <c r="F524" s="45" t="e">
        <f t="shared" si="171"/>
        <v>#DIV/0!</v>
      </c>
      <c r="G524" s="31"/>
      <c r="H524" s="45" t="e">
        <f t="shared" si="165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2"/>
        <v>#DIV/0!</v>
      </c>
      <c r="V524" s="19"/>
      <c r="W524" s="18" t="e">
        <f t="shared" si="166"/>
        <v>#DIV/0!</v>
      </c>
      <c r="X524" s="19">
        <v>10</v>
      </c>
      <c r="Y524" s="18" t="e">
        <f t="shared" si="167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105" t="s">
        <v>757</v>
      </c>
      <c r="C525" s="19"/>
      <c r="D525" s="19"/>
      <c r="E525" s="19"/>
      <c r="F525" s="45" t="e">
        <f t="shared" si="171"/>
        <v>#DIV/0!</v>
      </c>
      <c r="G525" s="31"/>
      <c r="H525" s="45" t="e">
        <f t="shared" si="165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2"/>
        <v>#DIV/0!</v>
      </c>
      <c r="V525" s="19"/>
      <c r="W525" s="18" t="e">
        <f t="shared" si="166"/>
        <v>#DIV/0!</v>
      </c>
      <c r="X525" s="19"/>
      <c r="Y525" s="18" t="e">
        <f t="shared" si="167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107" t="s">
        <v>758</v>
      </c>
      <c r="C526" s="19"/>
      <c r="D526" s="19"/>
      <c r="E526" s="19"/>
      <c r="F526" s="45" t="e">
        <f t="shared" si="171"/>
        <v>#DIV/0!</v>
      </c>
      <c r="G526" s="31"/>
      <c r="H526" s="45" t="e">
        <f t="shared" si="165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2"/>
        <v>#DIV/0!</v>
      </c>
      <c r="V526" s="19"/>
      <c r="W526" s="18" t="e">
        <f t="shared" si="166"/>
        <v>#DIV/0!</v>
      </c>
      <c r="X526" s="19"/>
      <c r="Y526" s="18" t="e">
        <f t="shared" si="167"/>
        <v>#DIV/0!</v>
      </c>
      <c r="Z526" s="19"/>
      <c r="AA526" s="19"/>
      <c r="AB526" s="19"/>
      <c r="AC526" s="19"/>
      <c r="AD526" s="19"/>
      <c r="AE526" s="19"/>
    </row>
    <row r="527" spans="1:31" s="84" customFormat="1" ht="25.5" x14ac:dyDescent="0.25">
      <c r="A527" s="17"/>
      <c r="B527" s="105" t="s">
        <v>622</v>
      </c>
      <c r="C527" s="19"/>
      <c r="D527" s="19"/>
      <c r="E527" s="19"/>
      <c r="F527" s="45" t="e">
        <f t="shared" si="171"/>
        <v>#DIV/0!</v>
      </c>
      <c r="G527" s="31"/>
      <c r="H527" s="45" t="e">
        <f t="shared" si="165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2"/>
        <v>#DIV/0!</v>
      </c>
      <c r="V527" s="19"/>
      <c r="W527" s="18" t="e">
        <f t="shared" si="166"/>
        <v>#DIV/0!</v>
      </c>
      <c r="X527" s="19">
        <v>100</v>
      </c>
      <c r="Y527" s="18" t="e">
        <f t="shared" si="167"/>
        <v>#DIV/0!</v>
      </c>
      <c r="Z527" s="19"/>
      <c r="AA527" s="19"/>
      <c r="AB527" s="19"/>
      <c r="AC527" s="19"/>
      <c r="AD527" s="19"/>
      <c r="AE527" s="19"/>
    </row>
    <row r="528" spans="1:31" s="84" customFormat="1" ht="25.5" x14ac:dyDescent="0.25">
      <c r="A528" s="17"/>
      <c r="B528" s="105" t="s">
        <v>623</v>
      </c>
      <c r="C528" s="19"/>
      <c r="D528" s="19"/>
      <c r="E528" s="19"/>
      <c r="F528" s="45" t="e">
        <f t="shared" si="171"/>
        <v>#DIV/0!</v>
      </c>
      <c r="G528" s="31"/>
      <c r="H528" s="45" t="e">
        <f t="shared" si="165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2"/>
        <v>#DIV/0!</v>
      </c>
      <c r="V528" s="19"/>
      <c r="W528" s="18" t="e">
        <f t="shared" si="166"/>
        <v>#DIV/0!</v>
      </c>
      <c r="X528" s="19">
        <v>100</v>
      </c>
      <c r="Y528" s="18" t="e">
        <f t="shared" si="167"/>
        <v>#DIV/0!</v>
      </c>
      <c r="Z528" s="19"/>
      <c r="AA528" s="19"/>
      <c r="AB528" s="19"/>
      <c r="AC528" s="19"/>
      <c r="AD528" s="19"/>
      <c r="AE528" s="19"/>
    </row>
    <row r="529" spans="1:31" s="84" customFormat="1" ht="25.5" x14ac:dyDescent="0.25">
      <c r="A529" s="17"/>
      <c r="B529" s="105" t="s">
        <v>624</v>
      </c>
      <c r="C529" s="19"/>
      <c r="D529" s="19"/>
      <c r="E529" s="19"/>
      <c r="F529" s="45" t="e">
        <f t="shared" si="171"/>
        <v>#DIV/0!</v>
      </c>
      <c r="G529" s="31"/>
      <c r="H529" s="45" t="e">
        <f t="shared" si="165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2"/>
        <v>#DIV/0!</v>
      </c>
      <c r="V529" s="19"/>
      <c r="W529" s="18" t="e">
        <f t="shared" si="166"/>
        <v>#DIV/0!</v>
      </c>
      <c r="X529" s="19"/>
      <c r="Y529" s="18" t="e">
        <f t="shared" si="167"/>
        <v>#DIV/0!</v>
      </c>
      <c r="Z529" s="19"/>
      <c r="AA529" s="19"/>
      <c r="AB529" s="19"/>
      <c r="AC529" s="19"/>
      <c r="AD529" s="19"/>
      <c r="AE529" s="19"/>
    </row>
    <row r="530" spans="1:31" s="84" customFormat="1" ht="25.5" x14ac:dyDescent="0.25">
      <c r="A530" s="17"/>
      <c r="B530" s="105" t="s">
        <v>759</v>
      </c>
      <c r="C530" s="19"/>
      <c r="D530" s="19"/>
      <c r="E530" s="19"/>
      <c r="F530" s="45" t="e">
        <f>E530/C530</f>
        <v>#DIV/0!</v>
      </c>
      <c r="G530" s="31"/>
      <c r="H530" s="45" t="e">
        <f t="shared" si="165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/>
      <c r="W530" s="18" t="e">
        <f t="shared" si="166"/>
        <v>#DIV/0!</v>
      </c>
      <c r="X530" s="19"/>
      <c r="Y530" s="18" t="e">
        <f t="shared" si="167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0</v>
      </c>
      <c r="D531" s="29">
        <f t="shared" ref="D531:E531" si="173">SUM(D513:D530)</f>
        <v>0</v>
      </c>
      <c r="E531" s="29">
        <f t="shared" si="173"/>
        <v>0</v>
      </c>
      <c r="F531" s="46" t="e">
        <f t="shared" ref="F531:F585" si="174">E531/C531</f>
        <v>#DIV/0!</v>
      </c>
      <c r="G531" s="29">
        <f>SUM(G513:G530)</f>
        <v>0</v>
      </c>
      <c r="H531" s="46" t="e">
        <f t="shared" si="165"/>
        <v>#DIV/0!</v>
      </c>
      <c r="I531" s="29">
        <f t="shared" ref="I531:T531" si="175">SUM(I513:I530)</f>
        <v>0</v>
      </c>
      <c r="J531" s="29">
        <f t="shared" si="175"/>
        <v>0</v>
      </c>
      <c r="K531" s="29">
        <f t="shared" si="175"/>
        <v>0</v>
      </c>
      <c r="L531" s="29">
        <f t="shared" si="175"/>
        <v>0</v>
      </c>
      <c r="M531" s="29">
        <f t="shared" si="175"/>
        <v>0</v>
      </c>
      <c r="N531" s="29">
        <f t="shared" si="175"/>
        <v>0</v>
      </c>
      <c r="O531" s="29">
        <f t="shared" si="175"/>
        <v>0</v>
      </c>
      <c r="P531" s="29">
        <f t="shared" si="175"/>
        <v>0</v>
      </c>
      <c r="Q531" s="29">
        <f t="shared" si="175"/>
        <v>0</v>
      </c>
      <c r="R531" s="29">
        <f t="shared" si="175"/>
        <v>0</v>
      </c>
      <c r="S531" s="29">
        <f t="shared" si="175"/>
        <v>0</v>
      </c>
      <c r="T531" s="29">
        <f t="shared" si="175"/>
        <v>0</v>
      </c>
      <c r="U531" s="47" t="e">
        <f t="shared" ref="U531" si="176">O531/G531*100</f>
        <v>#DIV/0!</v>
      </c>
      <c r="V531" s="29">
        <f>SUM(V513:V530)</f>
        <v>0</v>
      </c>
      <c r="W531" s="88" t="e">
        <f>V531/E531*100</f>
        <v>#DIV/0!</v>
      </c>
      <c r="X531" s="29">
        <f>SUM(X513:X530)</f>
        <v>286</v>
      </c>
      <c r="Y531" s="88" t="e">
        <f t="shared" si="167"/>
        <v>#DIV/0!</v>
      </c>
      <c r="Z531" s="29">
        <f t="shared" ref="Z531:AE531" si="177">SUM(Z513:Z530)</f>
        <v>0</v>
      </c>
      <c r="AA531" s="29">
        <f t="shared" si="177"/>
        <v>0</v>
      </c>
      <c r="AB531" s="29">
        <f t="shared" si="177"/>
        <v>0</v>
      </c>
      <c r="AC531" s="29">
        <f t="shared" si="177"/>
        <v>0</v>
      </c>
      <c r="AD531" s="29">
        <f t="shared" si="177"/>
        <v>0</v>
      </c>
      <c r="AE531" s="29">
        <f t="shared" si="177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>
        <v>44.6</v>
      </c>
      <c r="D533" s="62">
        <v>101</v>
      </c>
      <c r="E533" s="62">
        <v>92</v>
      </c>
      <c r="F533" s="45">
        <f t="shared" ref="F533:F551" si="178">E533/C533</f>
        <v>2.0627802690582957</v>
      </c>
      <c r="G533" s="31"/>
      <c r="H533" s="45">
        <f t="shared" ref="H533:H551" si="179">G533/D533*100</f>
        <v>0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0">O533/G533*100</f>
        <v>#DIV/0!</v>
      </c>
      <c r="V533" s="19">
        <v>13</v>
      </c>
      <c r="W533" s="18">
        <f t="shared" ref="W533:W551" si="181">V533/E533*100</f>
        <v>14.130434782608695</v>
      </c>
      <c r="X533" s="19">
        <v>5</v>
      </c>
      <c r="Y533" s="18">
        <f t="shared" ref="Y533:Y552" si="182">X533/E533*100</f>
        <v>5.4347826086956523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>
        <v>92.17</v>
      </c>
      <c r="D534" s="62">
        <v>13</v>
      </c>
      <c r="E534" s="62">
        <v>99</v>
      </c>
      <c r="F534" s="45">
        <f t="shared" si="178"/>
        <v>1.0741022024519908</v>
      </c>
      <c r="G534" s="31"/>
      <c r="H534" s="45">
        <f t="shared" si="179"/>
        <v>0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0"/>
        <v>#DIV/0!</v>
      </c>
      <c r="V534" s="19">
        <v>14</v>
      </c>
      <c r="W534" s="18">
        <f t="shared" si="181"/>
        <v>14.14141414141414</v>
      </c>
      <c r="X534" s="19">
        <v>14</v>
      </c>
      <c r="Y534" s="18">
        <f t="shared" si="182"/>
        <v>14.14141414141414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>
        <v>150.76</v>
      </c>
      <c r="D535" s="62">
        <v>96</v>
      </c>
      <c r="E535" s="62">
        <v>90</v>
      </c>
      <c r="F535" s="45">
        <f t="shared" si="178"/>
        <v>0.59697532501989925</v>
      </c>
      <c r="G535" s="31"/>
      <c r="H535" s="45">
        <f t="shared" si="179"/>
        <v>0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0"/>
        <v>#DIV/0!</v>
      </c>
      <c r="V535" s="19">
        <v>13</v>
      </c>
      <c r="W535" s="18">
        <f t="shared" si="181"/>
        <v>14.444444444444443</v>
      </c>
      <c r="X535" s="19">
        <v>13</v>
      </c>
      <c r="Y535" s="18">
        <f t="shared" si="182"/>
        <v>14.444444444444443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>
        <v>499</v>
      </c>
      <c r="D536" s="62">
        <v>665</v>
      </c>
      <c r="E536" s="62">
        <v>499</v>
      </c>
      <c r="F536" s="45">
        <f t="shared" si="178"/>
        <v>1</v>
      </c>
      <c r="G536" s="31"/>
      <c r="H536" s="45">
        <f t="shared" si="179"/>
        <v>0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0"/>
        <v>#DIV/0!</v>
      </c>
      <c r="V536" s="19">
        <v>74</v>
      </c>
      <c r="W536" s="18">
        <f t="shared" si="181"/>
        <v>14.829659318637276</v>
      </c>
      <c r="X536" s="19">
        <v>74</v>
      </c>
      <c r="Y536" s="18">
        <f t="shared" si="182"/>
        <v>14.829659318637276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>
        <v>73.77</v>
      </c>
      <c r="D537" s="62">
        <v>178</v>
      </c>
      <c r="E537" s="62">
        <v>201</v>
      </c>
      <c r="F537" s="45">
        <f t="shared" si="178"/>
        <v>2.7246848312322083</v>
      </c>
      <c r="G537" s="31"/>
      <c r="H537" s="45">
        <f t="shared" si="179"/>
        <v>0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0"/>
        <v>#DIV/0!</v>
      </c>
      <c r="V537" s="19">
        <v>30</v>
      </c>
      <c r="W537" s="18">
        <f t="shared" si="181"/>
        <v>14.925373134328357</v>
      </c>
      <c r="X537" s="19">
        <v>30</v>
      </c>
      <c r="Y537" s="18">
        <f t="shared" si="182"/>
        <v>14.925373134328357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>
        <v>49.7</v>
      </c>
      <c r="D538" s="62">
        <v>382</v>
      </c>
      <c r="E538" s="62">
        <v>113</v>
      </c>
      <c r="F538" s="45">
        <f t="shared" si="178"/>
        <v>2.2736418511066399</v>
      </c>
      <c r="G538" s="31"/>
      <c r="H538" s="45">
        <f t="shared" si="179"/>
        <v>0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0"/>
        <v>#DIV/0!</v>
      </c>
      <c r="V538" s="19">
        <v>16</v>
      </c>
      <c r="W538" s="18">
        <f t="shared" si="181"/>
        <v>14.159292035398231</v>
      </c>
      <c r="X538" s="19">
        <v>16</v>
      </c>
      <c r="Y538" s="18">
        <f t="shared" si="182"/>
        <v>14.159292035398231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>
        <v>250.04</v>
      </c>
      <c r="D539" s="62">
        <v>192</v>
      </c>
      <c r="E539" s="62">
        <v>226</v>
      </c>
      <c r="F539" s="45">
        <f t="shared" si="178"/>
        <v>0.90385538313869784</v>
      </c>
      <c r="G539" s="31"/>
      <c r="H539" s="45">
        <f t="shared" si="179"/>
        <v>0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0"/>
        <v>#DIV/0!</v>
      </c>
      <c r="V539" s="19">
        <v>33</v>
      </c>
      <c r="W539" s="18">
        <f t="shared" si="181"/>
        <v>14.601769911504425</v>
      </c>
      <c r="X539" s="19">
        <v>33</v>
      </c>
      <c r="Y539" s="18">
        <f t="shared" si="182"/>
        <v>14.601769911504425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>
        <v>743.6</v>
      </c>
      <c r="D540" s="62">
        <v>333</v>
      </c>
      <c r="E540" s="62">
        <v>539</v>
      </c>
      <c r="F540" s="45">
        <f t="shared" si="178"/>
        <v>0.72485207100591709</v>
      </c>
      <c r="G540" s="31"/>
      <c r="H540" s="45">
        <f t="shared" si="179"/>
        <v>0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0"/>
        <v>#DIV/0!</v>
      </c>
      <c r="V540" s="19">
        <v>80</v>
      </c>
      <c r="W540" s="18">
        <f t="shared" si="181"/>
        <v>14.842300556586272</v>
      </c>
      <c r="X540" s="19">
        <v>80</v>
      </c>
      <c r="Y540" s="18">
        <f t="shared" si="182"/>
        <v>14.842300556586272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>
        <v>45.64</v>
      </c>
      <c r="D541" s="62">
        <v>13</v>
      </c>
      <c r="E541" s="62">
        <v>16</v>
      </c>
      <c r="F541" s="45">
        <f t="shared" si="178"/>
        <v>0.35056967572304998</v>
      </c>
      <c r="G541" s="31"/>
      <c r="H541" s="45">
        <f t="shared" si="179"/>
        <v>0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0"/>
        <v>#DIV/0!</v>
      </c>
      <c r="V541" s="19">
        <v>2</v>
      </c>
      <c r="W541" s="18">
        <f t="shared" si="181"/>
        <v>12.5</v>
      </c>
      <c r="X541" s="19">
        <v>2</v>
      </c>
      <c r="Y541" s="18">
        <f t="shared" si="182"/>
        <v>12.5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>
        <v>0</v>
      </c>
      <c r="D542" s="62"/>
      <c r="E542" s="62">
        <v>0</v>
      </c>
      <c r="F542" s="45" t="e">
        <f t="shared" si="178"/>
        <v>#DIV/0!</v>
      </c>
      <c r="G542" s="31"/>
      <c r="H542" s="45" t="e">
        <f t="shared" si="179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0"/>
        <v>#DIV/0!</v>
      </c>
      <c r="V542" s="19"/>
      <c r="W542" s="18" t="e">
        <f t="shared" si="181"/>
        <v>#DIV/0!</v>
      </c>
      <c r="X542" s="19"/>
      <c r="Y542" s="18" t="e">
        <f t="shared" si="182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>
        <v>161.72</v>
      </c>
      <c r="D543" s="62">
        <v>66</v>
      </c>
      <c r="E543" s="62">
        <v>49</v>
      </c>
      <c r="F543" s="45">
        <f t="shared" si="178"/>
        <v>0.30299282710858272</v>
      </c>
      <c r="G543" s="31"/>
      <c r="H543" s="45">
        <f t="shared" si="179"/>
        <v>0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0"/>
        <v>#DIV/0!</v>
      </c>
      <c r="V543" s="19">
        <v>7</v>
      </c>
      <c r="W543" s="18">
        <f t="shared" si="181"/>
        <v>14.285714285714285</v>
      </c>
      <c r="X543" s="19">
        <v>7</v>
      </c>
      <c r="Y543" s="18">
        <f t="shared" si="182"/>
        <v>14.285714285714285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>
        <v>546</v>
      </c>
      <c r="D544" s="62">
        <v>522</v>
      </c>
      <c r="E544" s="62">
        <v>583</v>
      </c>
      <c r="F544" s="45">
        <f t="shared" si="178"/>
        <v>1.0677655677655677</v>
      </c>
      <c r="G544" s="31"/>
      <c r="H544" s="45">
        <f t="shared" si="179"/>
        <v>0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0"/>
        <v>#DIV/0!</v>
      </c>
      <c r="V544" s="19">
        <v>87</v>
      </c>
      <c r="W544" s="18">
        <f t="shared" si="181"/>
        <v>14.922813036020582</v>
      </c>
      <c r="X544" s="19">
        <v>87</v>
      </c>
      <c r="Y544" s="18">
        <f t="shared" si="182"/>
        <v>14.922813036020582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>
        <v>193.37</v>
      </c>
      <c r="D545" s="62">
        <v>99</v>
      </c>
      <c r="E545" s="62">
        <v>96</v>
      </c>
      <c r="F545" s="45">
        <f t="shared" si="178"/>
        <v>0.49645756839220145</v>
      </c>
      <c r="G545" s="31"/>
      <c r="H545" s="45">
        <f t="shared" si="179"/>
        <v>0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0"/>
        <v>#DIV/0!</v>
      </c>
      <c r="V545" s="19">
        <v>14</v>
      </c>
      <c r="W545" s="18">
        <f t="shared" si="181"/>
        <v>14.583333333333334</v>
      </c>
      <c r="X545" s="19">
        <v>14</v>
      </c>
      <c r="Y545" s="18">
        <f t="shared" si="182"/>
        <v>14.583333333333334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>
        <v>41.832999999999998</v>
      </c>
      <c r="D546" s="62">
        <v>12</v>
      </c>
      <c r="E546" s="62">
        <v>6</v>
      </c>
      <c r="F546" s="45">
        <f t="shared" si="178"/>
        <v>0.14342743766882604</v>
      </c>
      <c r="G546" s="31"/>
      <c r="H546" s="45">
        <f t="shared" si="179"/>
        <v>0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0"/>
        <v>#DIV/0!</v>
      </c>
      <c r="V546" s="19"/>
      <c r="W546" s="18">
        <f t="shared" si="181"/>
        <v>0</v>
      </c>
      <c r="X546" s="19"/>
      <c r="Y546" s="18">
        <f t="shared" si="182"/>
        <v>0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>
        <v>53.516999999999996</v>
      </c>
      <c r="D547" s="62">
        <v>3</v>
      </c>
      <c r="E547" s="62">
        <v>10</v>
      </c>
      <c r="F547" s="45">
        <f t="shared" si="178"/>
        <v>0.18685651288375657</v>
      </c>
      <c r="G547" s="31"/>
      <c r="H547" s="45">
        <f t="shared" si="179"/>
        <v>0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0"/>
        <v>#DIV/0!</v>
      </c>
      <c r="V547" s="19"/>
      <c r="W547" s="18">
        <f t="shared" si="181"/>
        <v>0</v>
      </c>
      <c r="X547" s="19"/>
      <c r="Y547" s="18">
        <f t="shared" si="182"/>
        <v>0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>
        <v>577.04200000000003</v>
      </c>
      <c r="D548" s="62">
        <v>557</v>
      </c>
      <c r="E548" s="62">
        <v>96</v>
      </c>
      <c r="F548" s="45">
        <f t="shared" si="178"/>
        <v>0.16636570648237042</v>
      </c>
      <c r="G548" s="31"/>
      <c r="H548" s="45">
        <f t="shared" si="179"/>
        <v>0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0"/>
        <v>#DIV/0!</v>
      </c>
      <c r="V548" s="19">
        <v>14</v>
      </c>
      <c r="W548" s="18">
        <f t="shared" si="181"/>
        <v>14.583333333333334</v>
      </c>
      <c r="X548" s="19">
        <v>7</v>
      </c>
      <c r="Y548" s="18">
        <f t="shared" si="182"/>
        <v>7.291666666666667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>
        <v>855.93499999999995</v>
      </c>
      <c r="D549" s="62">
        <v>182</v>
      </c>
      <c r="E549" s="62">
        <v>143</v>
      </c>
      <c r="F549" s="45">
        <f t="shared" si="178"/>
        <v>0.16706876106246388</v>
      </c>
      <c r="G549" s="31"/>
      <c r="H549" s="45">
        <f t="shared" si="179"/>
        <v>0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0"/>
        <v>#DIV/0!</v>
      </c>
      <c r="V549" s="19">
        <v>21</v>
      </c>
      <c r="W549" s="18">
        <f t="shared" si="181"/>
        <v>14.685314685314685</v>
      </c>
      <c r="X549" s="19">
        <v>3</v>
      </c>
      <c r="Y549" s="18">
        <f t="shared" si="182"/>
        <v>2.0979020979020979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>
        <v>1325.902</v>
      </c>
      <c r="D550" s="62">
        <v>332</v>
      </c>
      <c r="E550" s="62">
        <v>331</v>
      </c>
      <c r="F550" s="45">
        <f t="shared" si="178"/>
        <v>0.24964137621030816</v>
      </c>
      <c r="G550" s="31"/>
      <c r="H550" s="45">
        <f t="shared" si="179"/>
        <v>0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0"/>
        <v>#DIV/0!</v>
      </c>
      <c r="V550" s="19">
        <v>49</v>
      </c>
      <c r="W550" s="18">
        <f t="shared" si="181"/>
        <v>14.803625377643503</v>
      </c>
      <c r="X550" s="19">
        <v>49</v>
      </c>
      <c r="Y550" s="18">
        <f t="shared" si="182"/>
        <v>14.803625377643503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>
        <v>63.454999999999998</v>
      </c>
      <c r="D551" s="62"/>
      <c r="E551" s="62">
        <v>58</v>
      </c>
      <c r="F551" s="45">
        <f t="shared" si="178"/>
        <v>0.91403356709479155</v>
      </c>
      <c r="G551" s="31"/>
      <c r="H551" s="45" t="e">
        <f t="shared" si="179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0"/>
        <v>#DIV/0!</v>
      </c>
      <c r="V551" s="19">
        <v>8</v>
      </c>
      <c r="W551" s="18">
        <f t="shared" si="181"/>
        <v>13.793103448275861</v>
      </c>
      <c r="X551" s="19">
        <v>8</v>
      </c>
      <c r="Y551" s="18">
        <f t="shared" si="182"/>
        <v>13.793103448275861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5768.0540000000001</v>
      </c>
      <c r="D552" s="102">
        <f t="shared" ref="D552:E552" si="183">SUM(D533:D551)</f>
        <v>3746</v>
      </c>
      <c r="E552" s="102">
        <f t="shared" si="183"/>
        <v>3247</v>
      </c>
      <c r="F552" s="46">
        <f t="shared" si="174"/>
        <v>0.56292815566567167</v>
      </c>
      <c r="G552" s="29">
        <f>SUM(G533:G551)</f>
        <v>0</v>
      </c>
      <c r="H552" s="46">
        <f t="shared" si="165"/>
        <v>0</v>
      </c>
      <c r="I552" s="29">
        <f t="shared" ref="I552:T552" si="184">SUM(I533:I551)</f>
        <v>0</v>
      </c>
      <c r="J552" s="29">
        <f t="shared" si="184"/>
        <v>0</v>
      </c>
      <c r="K552" s="29">
        <f t="shared" si="184"/>
        <v>0</v>
      </c>
      <c r="L552" s="29">
        <f t="shared" si="184"/>
        <v>0</v>
      </c>
      <c r="M552" s="29">
        <f t="shared" si="184"/>
        <v>0</v>
      </c>
      <c r="N552" s="29">
        <f t="shared" si="184"/>
        <v>0</v>
      </c>
      <c r="O552" s="29">
        <f t="shared" si="184"/>
        <v>0</v>
      </c>
      <c r="P552" s="29">
        <f t="shared" si="184"/>
        <v>0</v>
      </c>
      <c r="Q552" s="29">
        <f t="shared" si="184"/>
        <v>0</v>
      </c>
      <c r="R552" s="29">
        <f t="shared" si="184"/>
        <v>0</v>
      </c>
      <c r="S552" s="29">
        <f t="shared" si="184"/>
        <v>0</v>
      </c>
      <c r="T552" s="29">
        <f t="shared" si="184"/>
        <v>0</v>
      </c>
      <c r="U552" s="47" t="e">
        <f t="shared" si="180"/>
        <v>#DIV/0!</v>
      </c>
      <c r="V552" s="29">
        <f>SUM(V533:V551)</f>
        <v>475</v>
      </c>
      <c r="W552" s="88">
        <f>V552/E552*100</f>
        <v>14.628888204496459</v>
      </c>
      <c r="X552" s="29">
        <f>SUM(X533:X551)</f>
        <v>442</v>
      </c>
      <c r="Y552" s="88">
        <f t="shared" si="182"/>
        <v>13.612565445026178</v>
      </c>
      <c r="Z552" s="29">
        <f t="shared" ref="Z552:AE552" si="185">SUM(Z533:Z551)</f>
        <v>0</v>
      </c>
      <c r="AA552" s="29">
        <f t="shared" si="185"/>
        <v>0</v>
      </c>
      <c r="AB552" s="29">
        <f t="shared" si="185"/>
        <v>0</v>
      </c>
      <c r="AC552" s="29">
        <f t="shared" si="185"/>
        <v>0</v>
      </c>
      <c r="AD552" s="29">
        <f t="shared" si="185"/>
        <v>0</v>
      </c>
      <c r="AE552" s="29">
        <f t="shared" si="185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0</v>
      </c>
      <c r="D554" s="62"/>
      <c r="E554" s="62">
        <v>0</v>
      </c>
      <c r="F554" s="45" t="e">
        <f>E554/C554</f>
        <v>#DIV/0!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/>
      <c r="W554" s="18" t="e">
        <f>V554/E554*100</f>
        <v>#DIV/0!</v>
      </c>
      <c r="X554" s="19"/>
      <c r="Y554" s="18" t="e">
        <f>X554/E554*100</f>
        <v>#DIV/0!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0</v>
      </c>
      <c r="D555" s="62"/>
      <c r="E555" s="62">
        <v>0</v>
      </c>
      <c r="F555" s="45" t="e">
        <f>E555/C555</f>
        <v>#DIV/0!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/>
      <c r="W555" s="18" t="e">
        <f>V555/E555*100</f>
        <v>#DIV/0!</v>
      </c>
      <c r="X555" s="19"/>
      <c r="Y555" s="18" t="e">
        <f>X555/E555*100</f>
        <v>#DIV/0!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0</v>
      </c>
      <c r="D556" s="62"/>
      <c r="E556" s="62">
        <v>0</v>
      </c>
      <c r="F556" s="45" t="e">
        <f>E556/C556</f>
        <v>#DIV/0!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/>
      <c r="W556" s="18" t="e">
        <f>V556/E556*100</f>
        <v>#DIV/0!</v>
      </c>
      <c r="X556" s="19"/>
      <c r="Y556" s="18" t="e">
        <f>X556/E556*100</f>
        <v>#DIV/0!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90.03</v>
      </c>
      <c r="D557" s="62"/>
      <c r="E557" s="62">
        <v>2</v>
      </c>
      <c r="F557" s="45">
        <f t="shared" ref="F557:F563" si="186">E557/C557</f>
        <v>2.2214817283127845E-2</v>
      </c>
      <c r="G557" s="31"/>
      <c r="H557" s="45" t="e">
        <f t="shared" ref="H557:H563" si="187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88">O557/G557*100</f>
        <v>#DIV/0!</v>
      </c>
      <c r="V557" s="19"/>
      <c r="W557" s="18">
        <f t="shared" ref="W557:W563" si="189">V557/E557*100</f>
        <v>0</v>
      </c>
      <c r="X557" s="19"/>
      <c r="Y557" s="18">
        <f t="shared" ref="Y557:Y563" si="190">X557/E557*100</f>
        <v>0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0</v>
      </c>
      <c r="D558" s="62"/>
      <c r="E558" s="62">
        <v>0</v>
      </c>
      <c r="F558" s="45" t="e">
        <f t="shared" si="186"/>
        <v>#DIV/0!</v>
      </c>
      <c r="G558" s="31"/>
      <c r="H558" s="45" t="e">
        <f t="shared" si="187"/>
        <v>#DIV/0!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88"/>
        <v>#DIV/0!</v>
      </c>
      <c r="V558" s="19"/>
      <c r="W558" s="18" t="e">
        <f t="shared" si="189"/>
        <v>#DIV/0!</v>
      </c>
      <c r="X558" s="19"/>
      <c r="Y558" s="18" t="e">
        <f t="shared" si="190"/>
        <v>#DIV/0!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0</v>
      </c>
      <c r="D559" s="62"/>
      <c r="E559" s="62">
        <v>0</v>
      </c>
      <c r="F559" s="45" t="e">
        <f t="shared" si="186"/>
        <v>#DIV/0!</v>
      </c>
      <c r="G559" s="31"/>
      <c r="H559" s="45" t="e">
        <f t="shared" si="187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88"/>
        <v>#DIV/0!</v>
      </c>
      <c r="V559" s="19"/>
      <c r="W559" s="18" t="e">
        <f t="shared" si="189"/>
        <v>#DIV/0!</v>
      </c>
      <c r="X559" s="19"/>
      <c r="Y559" s="18" t="e">
        <f t="shared" si="190"/>
        <v>#DIV/0!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>
        <v>278</v>
      </c>
      <c r="E560" s="62">
        <v>264.26812680041149</v>
      </c>
      <c r="F560" s="45">
        <f t="shared" si="186"/>
        <v>0.44467574432925705</v>
      </c>
      <c r="G560" s="31"/>
      <c r="H560" s="45">
        <f t="shared" si="187"/>
        <v>0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88"/>
        <v>#DIV/0!</v>
      </c>
      <c r="V560" s="19">
        <v>39</v>
      </c>
      <c r="W560" s="18">
        <f t="shared" si="189"/>
        <v>14.757738843570323</v>
      </c>
      <c r="X560" s="19">
        <v>7</v>
      </c>
      <c r="Y560" s="18">
        <f t="shared" si="190"/>
        <v>2.648824920640827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0</v>
      </c>
      <c r="D561" s="62"/>
      <c r="E561" s="62">
        <v>0</v>
      </c>
      <c r="F561" s="45" t="e">
        <f t="shared" si="186"/>
        <v>#DIV/0!</v>
      </c>
      <c r="G561" s="31"/>
      <c r="H561" s="45" t="e">
        <f t="shared" si="187"/>
        <v>#DIV/0!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88"/>
        <v>#DIV/0!</v>
      </c>
      <c r="V561" s="19"/>
      <c r="W561" s="18" t="e">
        <f t="shared" si="189"/>
        <v>#DIV/0!</v>
      </c>
      <c r="X561" s="19"/>
      <c r="Y561" s="18" t="e">
        <f t="shared" si="190"/>
        <v>#DIV/0!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0</v>
      </c>
      <c r="D562" s="62"/>
      <c r="E562" s="62">
        <v>0</v>
      </c>
      <c r="F562" s="45" t="e">
        <f t="shared" si="186"/>
        <v>#DIV/0!</v>
      </c>
      <c r="G562" s="31"/>
      <c r="H562" s="45" t="e">
        <f t="shared" si="187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88"/>
        <v>#DIV/0!</v>
      </c>
      <c r="V562" s="19"/>
      <c r="W562" s="18" t="e">
        <f t="shared" si="189"/>
        <v>#DIV/0!</v>
      </c>
      <c r="X562" s="19"/>
      <c r="Y562" s="18" t="e">
        <f t="shared" si="190"/>
        <v>#DIV/0!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0</v>
      </c>
      <c r="D563" s="62"/>
      <c r="E563" s="62">
        <v>0</v>
      </c>
      <c r="F563" s="45" t="e">
        <f t="shared" si="186"/>
        <v>#DIV/0!</v>
      </c>
      <c r="G563" s="31"/>
      <c r="H563" s="45" t="e">
        <f t="shared" si="187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88"/>
        <v>#DIV/0!</v>
      </c>
      <c r="V563" s="19"/>
      <c r="W563" s="18" t="e">
        <f t="shared" si="189"/>
        <v>#DIV/0!</v>
      </c>
      <c r="X563" s="19"/>
      <c r="Y563" s="18" t="e">
        <f t="shared" si="190"/>
        <v>#DIV/0!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0</v>
      </c>
      <c r="D564" s="62"/>
      <c r="E564" s="62">
        <v>0</v>
      </c>
      <c r="F564" s="45" t="e">
        <f>E564/C564</f>
        <v>#DIV/0!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/>
      <c r="W564" s="18" t="e">
        <f>V564/E564*100</f>
        <v>#DIV/0!</v>
      </c>
      <c r="X564" s="19"/>
      <c r="Y564" s="18" t="e">
        <f>X564/E564*100</f>
        <v>#DIV/0!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684.32399999999996</v>
      </c>
      <c r="D565" s="102">
        <f t="shared" ref="D565:E565" si="191">SUM(D554:D564)</f>
        <v>278</v>
      </c>
      <c r="E565" s="102">
        <f t="shared" si="191"/>
        <v>266.26812680041149</v>
      </c>
      <c r="F565" s="46">
        <f t="shared" si="174"/>
        <v>0.38909657822962734</v>
      </c>
      <c r="G565" s="97">
        <f>SUM(G554:G564)</f>
        <v>0</v>
      </c>
      <c r="H565" s="46">
        <f t="shared" si="165"/>
        <v>0</v>
      </c>
      <c r="I565" s="97">
        <f t="shared" ref="I565:T565" si="192">SUM(I554:I564)</f>
        <v>0</v>
      </c>
      <c r="J565" s="97">
        <f t="shared" si="192"/>
        <v>0</v>
      </c>
      <c r="K565" s="97">
        <f t="shared" si="192"/>
        <v>0</v>
      </c>
      <c r="L565" s="97">
        <f t="shared" si="192"/>
        <v>0</v>
      </c>
      <c r="M565" s="97">
        <f t="shared" si="192"/>
        <v>0</v>
      </c>
      <c r="N565" s="97">
        <f t="shared" si="192"/>
        <v>0</v>
      </c>
      <c r="O565" s="97">
        <f t="shared" si="192"/>
        <v>0</v>
      </c>
      <c r="P565" s="97">
        <f t="shared" si="192"/>
        <v>0</v>
      </c>
      <c r="Q565" s="97">
        <f t="shared" si="192"/>
        <v>0</v>
      </c>
      <c r="R565" s="97">
        <f t="shared" si="192"/>
        <v>0</v>
      </c>
      <c r="S565" s="97">
        <f t="shared" si="192"/>
        <v>0</v>
      </c>
      <c r="T565" s="97">
        <f t="shared" si="192"/>
        <v>0</v>
      </c>
      <c r="U565" s="97" t="e">
        <f>SUM(U554:U564)</f>
        <v>#DIV/0!</v>
      </c>
      <c r="V565" s="97">
        <f>SUM(V554:V564)</f>
        <v>39</v>
      </c>
      <c r="W565" s="88">
        <f>V565/E565*100</f>
        <v>14.64689013613466</v>
      </c>
      <c r="X565" s="97">
        <f>SUM(X554:X564)</f>
        <v>7</v>
      </c>
      <c r="Y565" s="88">
        <f t="shared" ref="Y565:Y620" si="193">X565/E565*100</f>
        <v>2.6289289987934006</v>
      </c>
      <c r="Z565" s="97">
        <f t="shared" ref="Z565:AE565" si="194">SUM(Z554:Z564)</f>
        <v>0</v>
      </c>
      <c r="AA565" s="97">
        <f t="shared" si="194"/>
        <v>0</v>
      </c>
      <c r="AB565" s="97">
        <f t="shared" si="194"/>
        <v>0</v>
      </c>
      <c r="AC565" s="97">
        <f t="shared" si="194"/>
        <v>0</v>
      </c>
      <c r="AD565" s="97">
        <f t="shared" si="194"/>
        <v>0</v>
      </c>
      <c r="AE565" s="97">
        <f t="shared" si="194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632.11900000000003</v>
      </c>
      <c r="D567" s="62">
        <v>396</v>
      </c>
      <c r="E567" s="62">
        <v>567</v>
      </c>
      <c r="F567" s="45">
        <f t="shared" ref="F567:F584" si="195">E567/C567</f>
        <v>0.89698300478232729</v>
      </c>
      <c r="G567" s="31"/>
      <c r="H567" s="45">
        <f t="shared" ref="H567:H620" si="196">G567/D567*100</f>
        <v>0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197">O567/G567*100</f>
        <v>#DIV/0!</v>
      </c>
      <c r="V567" s="19">
        <v>85</v>
      </c>
      <c r="W567" s="18">
        <f t="shared" ref="W567:W584" si="198">V567/E567*100</f>
        <v>14.991181657848324</v>
      </c>
      <c r="X567" s="19">
        <v>56</v>
      </c>
      <c r="Y567" s="18">
        <f t="shared" ref="Y567:Y584" si="199">X567/E567*100</f>
        <v>9.8765432098765427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>
        <v>142</v>
      </c>
      <c r="E568" s="19">
        <v>126</v>
      </c>
      <c r="F568" s="45">
        <f t="shared" si="195"/>
        <v>0.51766639276910431</v>
      </c>
      <c r="G568" s="31"/>
      <c r="H568" s="45">
        <f t="shared" si="196"/>
        <v>0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197"/>
        <v>#DIV/0!</v>
      </c>
      <c r="V568" s="19">
        <v>18</v>
      </c>
      <c r="W568" s="18">
        <f t="shared" si="198"/>
        <v>14.285714285714285</v>
      </c>
      <c r="X568" s="19">
        <v>12</v>
      </c>
      <c r="Y568" s="18">
        <f t="shared" si="199"/>
        <v>9.5238095238095237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>
        <v>135</v>
      </c>
      <c r="E569" s="19">
        <v>679.3</v>
      </c>
      <c r="F569" s="45">
        <f t="shared" si="195"/>
        <v>0.98392236384704512</v>
      </c>
      <c r="G569" s="31"/>
      <c r="H569" s="45">
        <f t="shared" si="196"/>
        <v>0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197"/>
        <v>#DIV/0!</v>
      </c>
      <c r="V569" s="19">
        <v>101</v>
      </c>
      <c r="W569" s="18">
        <f t="shared" si="198"/>
        <v>14.868246724569412</v>
      </c>
      <c r="X569" s="19">
        <v>35</v>
      </c>
      <c r="Y569" s="18">
        <f t="shared" si="199"/>
        <v>5.1523627263359346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>
        <v>270</v>
      </c>
      <c r="E570" s="19">
        <v>819.8</v>
      </c>
      <c r="F570" s="45">
        <f t="shared" si="195"/>
        <v>1.1015855952700888</v>
      </c>
      <c r="G570" s="31"/>
      <c r="H570" s="45">
        <f t="shared" si="196"/>
        <v>0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197"/>
        <v>#DIV/0!</v>
      </c>
      <c r="V570" s="19">
        <v>123</v>
      </c>
      <c r="W570" s="18">
        <f t="shared" si="198"/>
        <v>15.003659429129057</v>
      </c>
      <c r="X570" s="19">
        <v>50</v>
      </c>
      <c r="Y570" s="18">
        <f t="shared" si="199"/>
        <v>6.0990485484264463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235.09999999999997</v>
      </c>
      <c r="D571" s="19">
        <v>379</v>
      </c>
      <c r="E571" s="19">
        <v>337</v>
      </c>
      <c r="F571" s="45">
        <f t="shared" si="195"/>
        <v>1.4334325818800513</v>
      </c>
      <c r="G571" s="31"/>
      <c r="H571" s="45">
        <f t="shared" si="196"/>
        <v>0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197"/>
        <v>#DIV/0!</v>
      </c>
      <c r="V571" s="19">
        <v>50</v>
      </c>
      <c r="W571" s="18">
        <f t="shared" si="198"/>
        <v>14.836795252225517</v>
      </c>
      <c r="X571" s="19">
        <v>50</v>
      </c>
      <c r="Y571" s="18">
        <f t="shared" si="199"/>
        <v>14.836795252225517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>
        <v>0</v>
      </c>
      <c r="F572" s="45" t="e">
        <f t="shared" si="195"/>
        <v>#DIV/0!</v>
      </c>
      <c r="G572" s="31"/>
      <c r="H572" s="45" t="e">
        <f t="shared" si="196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197"/>
        <v>#DIV/0!</v>
      </c>
      <c r="V572" s="19"/>
      <c r="W572" s="18" t="e">
        <f t="shared" si="198"/>
        <v>#DIV/0!</v>
      </c>
      <c r="X572" s="19"/>
      <c r="Y572" s="18" t="e">
        <f t="shared" si="199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2895.17</v>
      </c>
      <c r="D573" s="19">
        <v>794</v>
      </c>
      <c r="E573" s="19">
        <v>3601</v>
      </c>
      <c r="F573" s="45">
        <f t="shared" si="195"/>
        <v>1.2437957011159966</v>
      </c>
      <c r="G573" s="31"/>
      <c r="H573" s="45">
        <f t="shared" si="196"/>
        <v>0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197"/>
        <v>#DIV/0!</v>
      </c>
      <c r="V573" s="19">
        <v>540</v>
      </c>
      <c r="W573" s="18">
        <f t="shared" si="198"/>
        <v>14.995834490419327</v>
      </c>
      <c r="X573" s="19">
        <v>50</v>
      </c>
      <c r="Y573" s="18">
        <f t="shared" si="199"/>
        <v>1.3885031935573451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57.347000000000001</v>
      </c>
      <c r="D574" s="19">
        <v>52</v>
      </c>
      <c r="E574" s="19">
        <v>52</v>
      </c>
      <c r="F574" s="45">
        <f t="shared" si="195"/>
        <v>0.90676059776448636</v>
      </c>
      <c r="G574" s="31"/>
      <c r="H574" s="45">
        <f t="shared" si="196"/>
        <v>0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197"/>
        <v>#DIV/0!</v>
      </c>
      <c r="V574" s="19">
        <v>7</v>
      </c>
      <c r="W574" s="18">
        <f t="shared" si="198"/>
        <v>13.461538461538462</v>
      </c>
      <c r="X574" s="19">
        <v>7</v>
      </c>
      <c r="Y574" s="18">
        <f t="shared" si="199"/>
        <v>13.461538461538462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>
        <v>51</v>
      </c>
      <c r="E575" s="19">
        <v>88</v>
      </c>
      <c r="F575" s="45">
        <f t="shared" si="195"/>
        <v>0.32282205168087574</v>
      </c>
      <c r="G575" s="31"/>
      <c r="H575" s="45">
        <f t="shared" si="196"/>
        <v>0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197"/>
        <v>#DIV/0!</v>
      </c>
      <c r="V575" s="19">
        <v>13</v>
      </c>
      <c r="W575" s="18">
        <f t="shared" si="198"/>
        <v>14.772727272727273</v>
      </c>
      <c r="X575" s="19">
        <v>4</v>
      </c>
      <c r="Y575" s="18">
        <f t="shared" si="199"/>
        <v>4.5454545454545459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>
        <v>251</v>
      </c>
      <c r="E576" s="19">
        <v>228</v>
      </c>
      <c r="F576" s="45">
        <f t="shared" si="195"/>
        <v>0.24036535534011697</v>
      </c>
      <c r="G576" s="31"/>
      <c r="H576" s="45">
        <f t="shared" si="196"/>
        <v>0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197"/>
        <v>#DIV/0!</v>
      </c>
      <c r="V576" s="19">
        <v>34</v>
      </c>
      <c r="W576" s="18">
        <f t="shared" si="198"/>
        <v>14.912280701754385</v>
      </c>
      <c r="X576" s="19">
        <v>5</v>
      </c>
      <c r="Y576" s="18">
        <f t="shared" si="199"/>
        <v>2.1929824561403506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66.599999999999994</v>
      </c>
      <c r="D577" s="19">
        <v>4</v>
      </c>
      <c r="E577" s="19">
        <v>4</v>
      </c>
      <c r="F577" s="45">
        <f t="shared" si="195"/>
        <v>6.0060060060060066E-2</v>
      </c>
      <c r="G577" s="31"/>
      <c r="H577" s="45">
        <f t="shared" si="196"/>
        <v>0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197"/>
        <v>#DIV/0!</v>
      </c>
      <c r="V577" s="19"/>
      <c r="W577" s="18">
        <f t="shared" si="198"/>
        <v>0</v>
      </c>
      <c r="X577" s="19">
        <v>0</v>
      </c>
      <c r="Y577" s="18">
        <f t="shared" si="199"/>
        <v>0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3047.4749999999999</v>
      </c>
      <c r="D578" s="19"/>
      <c r="E578" s="19">
        <v>107</v>
      </c>
      <c r="F578" s="45">
        <f t="shared" si="195"/>
        <v>3.5111034544992169E-2</v>
      </c>
      <c r="G578" s="31"/>
      <c r="H578" s="45" t="e">
        <f t="shared" si="196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197"/>
        <v>#DIV/0!</v>
      </c>
      <c r="V578" s="19"/>
      <c r="W578" s="18">
        <f t="shared" si="198"/>
        <v>0</v>
      </c>
      <c r="X578" s="19"/>
      <c r="Y578" s="18">
        <f t="shared" si="199"/>
        <v>0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37</v>
      </c>
      <c r="D579" s="19">
        <v>352</v>
      </c>
      <c r="E579" s="19">
        <v>13</v>
      </c>
      <c r="F579" s="45">
        <f t="shared" si="195"/>
        <v>0.35135135135135137</v>
      </c>
      <c r="G579" s="31"/>
      <c r="H579" s="45">
        <f t="shared" si="196"/>
        <v>0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197"/>
        <v>#DIV/0!</v>
      </c>
      <c r="V579" s="19">
        <v>1</v>
      </c>
      <c r="W579" s="18">
        <f t="shared" si="198"/>
        <v>7.6923076923076925</v>
      </c>
      <c r="X579" s="19">
        <v>1</v>
      </c>
      <c r="Y579" s="18">
        <f t="shared" si="199"/>
        <v>7.6923076923076925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1390.2</v>
      </c>
      <c r="D580" s="19"/>
      <c r="E580" s="19">
        <v>1622</v>
      </c>
      <c r="F580" s="45">
        <f t="shared" si="195"/>
        <v>1.1667385987627679</v>
      </c>
      <c r="G580" s="31"/>
      <c r="H580" s="45" t="e">
        <f t="shared" si="196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197"/>
        <v>#DIV/0!</v>
      </c>
      <c r="V580" s="19">
        <v>243</v>
      </c>
      <c r="W580" s="18">
        <f t="shared" si="198"/>
        <v>14.981504315659681</v>
      </c>
      <c r="X580" s="19">
        <v>243</v>
      </c>
      <c r="Y580" s="18">
        <f t="shared" si="199"/>
        <v>14.981504315659681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13.2</v>
      </c>
      <c r="D581" s="19"/>
      <c r="E581" s="19">
        <v>15</v>
      </c>
      <c r="F581" s="45">
        <f t="shared" si="195"/>
        <v>1.1363636363636365</v>
      </c>
      <c r="G581" s="31"/>
      <c r="H581" s="45" t="e">
        <f t="shared" si="196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197"/>
        <v>#DIV/0!</v>
      </c>
      <c r="V581" s="19">
        <v>2</v>
      </c>
      <c r="W581" s="18">
        <f t="shared" si="198"/>
        <v>13.333333333333334</v>
      </c>
      <c r="X581" s="19">
        <v>2</v>
      </c>
      <c r="Y581" s="18">
        <f t="shared" si="199"/>
        <v>13.333333333333334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1506</v>
      </c>
      <c r="D582" s="19"/>
      <c r="E582" s="19">
        <v>859</v>
      </c>
      <c r="F582" s="45">
        <f t="shared" si="195"/>
        <v>0.57038512616201864</v>
      </c>
      <c r="G582" s="31"/>
      <c r="H582" s="45" t="e">
        <f t="shared" si="196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197"/>
        <v>#DIV/0!</v>
      </c>
      <c r="V582" s="19">
        <v>128</v>
      </c>
      <c r="W582" s="18">
        <f t="shared" si="198"/>
        <v>14.90104772991851</v>
      </c>
      <c r="X582" s="19">
        <v>128</v>
      </c>
      <c r="Y582" s="18">
        <f t="shared" si="199"/>
        <v>14.90104772991851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25.8</v>
      </c>
      <c r="D583" s="19"/>
      <c r="E583" s="19">
        <v>25</v>
      </c>
      <c r="F583" s="45">
        <f t="shared" si="195"/>
        <v>0.96899224806201545</v>
      </c>
      <c r="G583" s="31"/>
      <c r="H583" s="45" t="e">
        <f t="shared" si="196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197"/>
        <v>#DIV/0!</v>
      </c>
      <c r="V583" s="19">
        <v>3</v>
      </c>
      <c r="W583" s="18">
        <f t="shared" si="198"/>
        <v>12</v>
      </c>
      <c r="X583" s="19">
        <v>3</v>
      </c>
      <c r="Y583" s="18">
        <f t="shared" si="199"/>
        <v>12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>
        <v>462</v>
      </c>
      <c r="F584" s="45">
        <f t="shared" si="195"/>
        <v>0.43758287554461073</v>
      </c>
      <c r="G584" s="31"/>
      <c r="H584" s="45" t="e">
        <f t="shared" si="196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197"/>
        <v>#DIV/0!</v>
      </c>
      <c r="V584" s="19">
        <v>69</v>
      </c>
      <c r="W584" s="18">
        <f t="shared" si="198"/>
        <v>14.935064935064934</v>
      </c>
      <c r="X584" s="19">
        <v>69</v>
      </c>
      <c r="Y584" s="18">
        <f t="shared" si="199"/>
        <v>14.935064935064934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13860.963</v>
      </c>
      <c r="D585" s="29">
        <f t="shared" ref="D585:E585" si="200">SUM(D567:D584)</f>
        <v>2826</v>
      </c>
      <c r="E585" s="29">
        <f t="shared" si="200"/>
        <v>9605.1</v>
      </c>
      <c r="F585" s="46">
        <f t="shared" si="174"/>
        <v>0.69296051075239151</v>
      </c>
      <c r="G585" s="29">
        <f>SUM(G567:G584)</f>
        <v>0</v>
      </c>
      <c r="H585" s="46">
        <f t="shared" si="196"/>
        <v>0</v>
      </c>
      <c r="I585" s="29">
        <f t="shared" ref="I585:T585" si="201">SUM(I567:I584)</f>
        <v>0</v>
      </c>
      <c r="J585" s="29">
        <f t="shared" si="201"/>
        <v>0</v>
      </c>
      <c r="K585" s="29">
        <f t="shared" si="201"/>
        <v>0</v>
      </c>
      <c r="L585" s="29">
        <f t="shared" si="201"/>
        <v>0</v>
      </c>
      <c r="M585" s="29">
        <f t="shared" si="201"/>
        <v>0</v>
      </c>
      <c r="N585" s="29">
        <f t="shared" si="201"/>
        <v>0</v>
      </c>
      <c r="O585" s="29">
        <f t="shared" si="201"/>
        <v>0</v>
      </c>
      <c r="P585" s="29">
        <f t="shared" si="201"/>
        <v>0</v>
      </c>
      <c r="Q585" s="29">
        <f t="shared" si="201"/>
        <v>0</v>
      </c>
      <c r="R585" s="29">
        <f t="shared" si="201"/>
        <v>0</v>
      </c>
      <c r="S585" s="29">
        <f t="shared" si="201"/>
        <v>0</v>
      </c>
      <c r="T585" s="29">
        <f t="shared" si="201"/>
        <v>0</v>
      </c>
      <c r="U585" s="47" t="e">
        <f t="shared" si="180"/>
        <v>#DIV/0!</v>
      </c>
      <c r="V585" s="29">
        <f>SUM(V567:V584)</f>
        <v>1417</v>
      </c>
      <c r="W585" s="88">
        <f>V585/E585*100</f>
        <v>14.75257935888226</v>
      </c>
      <c r="X585" s="29">
        <f>SUM(X567:X584)</f>
        <v>715</v>
      </c>
      <c r="Y585" s="88">
        <f t="shared" si="193"/>
        <v>7.443962061821324</v>
      </c>
      <c r="Z585" s="29">
        <f t="shared" ref="Z585:AE585" si="202">SUM(Z567:Z584)</f>
        <v>0</v>
      </c>
      <c r="AA585" s="29">
        <f t="shared" si="202"/>
        <v>0</v>
      </c>
      <c r="AB585" s="29">
        <f t="shared" si="202"/>
        <v>0</v>
      </c>
      <c r="AC585" s="29">
        <f t="shared" si="202"/>
        <v>0</v>
      </c>
      <c r="AD585" s="29">
        <f t="shared" si="202"/>
        <v>0</v>
      </c>
      <c r="AE585" s="29">
        <f t="shared" si="20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0</v>
      </c>
      <c r="D587" s="19"/>
      <c r="E587" s="19">
        <v>0</v>
      </c>
      <c r="F587" s="45" t="e">
        <f>E587/C587</f>
        <v>#DIV/0!</v>
      </c>
      <c r="G587" s="31"/>
      <c r="H587" s="45" t="e">
        <f>G587/D587*100</f>
        <v>#DIV/0!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/>
      <c r="W587" s="18" t="e">
        <f>V587/E587*100</f>
        <v>#DIV/0!</v>
      </c>
      <c r="X587" s="19"/>
      <c r="Y587" s="18" t="e">
        <f>X587/E587*100</f>
        <v>#DIV/0!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0</v>
      </c>
      <c r="D588" s="19"/>
      <c r="E588" s="19">
        <v>0</v>
      </c>
      <c r="F588" s="45" t="e">
        <f>E588/C588</f>
        <v>#DIV/0!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/>
      <c r="W588" s="18" t="e">
        <f>V588/E588*100</f>
        <v>#DIV/0!</v>
      </c>
      <c r="X588" s="19"/>
      <c r="Y588" s="18" t="e">
        <f>X588/E588*100</f>
        <v>#DIV/0!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0</v>
      </c>
      <c r="D589" s="19"/>
      <c r="E589" s="19">
        <v>0</v>
      </c>
      <c r="F589" s="45" t="e">
        <f>E589/C589</f>
        <v>#DIV/0!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/>
      <c r="W589" s="18" t="e">
        <f>V589/E589*100</f>
        <v>#DIV/0!</v>
      </c>
      <c r="X589" s="19"/>
      <c r="Y589" s="18" t="e">
        <f>X589/E589*100</f>
        <v>#DIV/0!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0</v>
      </c>
      <c r="D590" s="19"/>
      <c r="E590" s="19">
        <v>0</v>
      </c>
      <c r="F590" s="45" t="e">
        <f t="shared" ref="F590:F620" si="203">E590/C590</f>
        <v>#DIV/0!</v>
      </c>
      <c r="G590" s="31"/>
      <c r="H590" s="45" t="e">
        <f t="shared" ref="H590:H592" si="204">G590/D590*100</f>
        <v>#DIV/0!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05">O590/G590*100</f>
        <v>#DIV/0!</v>
      </c>
      <c r="V590" s="19"/>
      <c r="W590" s="18" t="e">
        <f t="shared" ref="W590:W592" si="206">V590/E590*100</f>
        <v>#DIV/0!</v>
      </c>
      <c r="X590" s="19"/>
      <c r="Y590" s="18" t="e">
        <f t="shared" ref="Y590:Y592" si="207">X590/E590*100</f>
        <v>#DIV/0!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509.72200000000004</v>
      </c>
      <c r="D591" s="19">
        <v>41</v>
      </c>
      <c r="E591" s="19">
        <v>15</v>
      </c>
      <c r="F591" s="45">
        <f t="shared" si="203"/>
        <v>2.942780574509242E-2</v>
      </c>
      <c r="G591" s="31"/>
      <c r="H591" s="45">
        <f t="shared" si="204"/>
        <v>0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05"/>
        <v>#DIV/0!</v>
      </c>
      <c r="V591" s="19">
        <v>2</v>
      </c>
      <c r="W591" s="18">
        <f t="shared" si="206"/>
        <v>13.333333333333334</v>
      </c>
      <c r="X591" s="19">
        <v>2</v>
      </c>
      <c r="Y591" s="18">
        <f t="shared" si="207"/>
        <v>13.333333333333334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0</v>
      </c>
      <c r="D592" s="19"/>
      <c r="E592" s="19">
        <v>0</v>
      </c>
      <c r="F592" s="45" t="e">
        <f t="shared" si="203"/>
        <v>#DIV/0!</v>
      </c>
      <c r="G592" s="31"/>
      <c r="H592" s="45" t="e">
        <f t="shared" si="204"/>
        <v>#DIV/0!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05"/>
        <v>#DIV/0!</v>
      </c>
      <c r="V592" s="19"/>
      <c r="W592" s="18" t="e">
        <f t="shared" si="206"/>
        <v>#DIV/0!</v>
      </c>
      <c r="X592" s="19"/>
      <c r="Y592" s="18" t="e">
        <f t="shared" si="207"/>
        <v>#DIV/0!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509.72200000000004</v>
      </c>
      <c r="D593" s="29">
        <f t="shared" ref="D593:E593" si="208">SUM(D587:D592)</f>
        <v>41</v>
      </c>
      <c r="E593" s="29">
        <f t="shared" si="208"/>
        <v>15</v>
      </c>
      <c r="F593" s="46">
        <f t="shared" si="203"/>
        <v>2.942780574509242E-2</v>
      </c>
      <c r="G593" s="29">
        <f>SUM(G587:G592)</f>
        <v>0</v>
      </c>
      <c r="H593" s="46">
        <f t="shared" si="196"/>
        <v>0</v>
      </c>
      <c r="I593" s="29">
        <f t="shared" ref="I593:T593" si="209">SUM(I587:I592)</f>
        <v>0</v>
      </c>
      <c r="J593" s="29">
        <f t="shared" si="209"/>
        <v>0</v>
      </c>
      <c r="K593" s="29">
        <f t="shared" si="209"/>
        <v>0</v>
      </c>
      <c r="L593" s="29">
        <f t="shared" si="209"/>
        <v>0</v>
      </c>
      <c r="M593" s="29">
        <f t="shared" si="209"/>
        <v>0</v>
      </c>
      <c r="N593" s="29">
        <f t="shared" si="209"/>
        <v>0</v>
      </c>
      <c r="O593" s="29">
        <f t="shared" si="209"/>
        <v>0</v>
      </c>
      <c r="P593" s="29">
        <f t="shared" si="209"/>
        <v>0</v>
      </c>
      <c r="Q593" s="29">
        <f t="shared" si="209"/>
        <v>0</v>
      </c>
      <c r="R593" s="29">
        <f t="shared" si="209"/>
        <v>0</v>
      </c>
      <c r="S593" s="29">
        <f t="shared" si="209"/>
        <v>0</v>
      </c>
      <c r="T593" s="29">
        <f t="shared" si="209"/>
        <v>0</v>
      </c>
      <c r="U593" s="47" t="e">
        <f t="shared" si="180"/>
        <v>#DIV/0!</v>
      </c>
      <c r="V593" s="29">
        <f>SUM(V587:V592)</f>
        <v>2</v>
      </c>
      <c r="W593" s="88">
        <f>V593/E593*100</f>
        <v>13.333333333333334</v>
      </c>
      <c r="X593" s="29">
        <f>SUM(X587:X592)</f>
        <v>2</v>
      </c>
      <c r="Y593" s="88">
        <f t="shared" si="193"/>
        <v>13.333333333333334</v>
      </c>
      <c r="Z593" s="29">
        <f t="shared" ref="Z593:AE593" si="210">SUM(Z587:Z592)</f>
        <v>0</v>
      </c>
      <c r="AA593" s="29">
        <f t="shared" si="210"/>
        <v>0</v>
      </c>
      <c r="AB593" s="29">
        <f t="shared" si="210"/>
        <v>0</v>
      </c>
      <c r="AC593" s="29">
        <f t="shared" si="210"/>
        <v>0</v>
      </c>
      <c r="AD593" s="29">
        <f t="shared" si="210"/>
        <v>0</v>
      </c>
      <c r="AE593" s="29">
        <f t="shared" si="21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59</v>
      </c>
      <c r="D595" s="19">
        <v>83</v>
      </c>
      <c r="E595" s="19">
        <v>118</v>
      </c>
      <c r="F595" s="45">
        <f t="shared" ref="F595:F618" si="211">E595/C595</f>
        <v>2</v>
      </c>
      <c r="G595" s="31"/>
      <c r="H595" s="45">
        <f t="shared" ref="H595:H617" si="212">G595/D595*100</f>
        <v>0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/>
      <c r="W595" s="18">
        <f t="shared" ref="W595:W619" si="213">V595/E595*100</f>
        <v>0</v>
      </c>
      <c r="X595" s="19"/>
      <c r="Y595" s="18">
        <f t="shared" ref="Y595:Y618" si="214">X595/E595*100</f>
        <v>0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>
        <v>0</v>
      </c>
      <c r="F596" s="45" t="e">
        <f t="shared" si="211"/>
        <v>#DIV/0!</v>
      </c>
      <c r="G596" s="31"/>
      <c r="H596" s="45" t="e">
        <f t="shared" si="21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/>
      <c r="W596" s="18" t="e">
        <f t="shared" si="213"/>
        <v>#DIV/0!</v>
      </c>
      <c r="X596" s="19"/>
      <c r="Y596" s="18" t="e">
        <f t="shared" si="21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>
        <v>0</v>
      </c>
      <c r="F597" s="45" t="e">
        <f t="shared" si="211"/>
        <v>#DIV/0!</v>
      </c>
      <c r="G597" s="31"/>
      <c r="H597" s="45" t="e">
        <f t="shared" si="21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15">O597/G597*100</f>
        <v>#DIV/0!</v>
      </c>
      <c r="V597" s="19"/>
      <c r="W597" s="18" t="e">
        <f t="shared" si="213"/>
        <v>#DIV/0!</v>
      </c>
      <c r="X597" s="19"/>
      <c r="Y597" s="18" t="e">
        <f t="shared" si="21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>
        <v>40</v>
      </c>
      <c r="E598" s="19">
        <v>35</v>
      </c>
      <c r="F598" s="45">
        <f t="shared" si="211"/>
        <v>0.48449612403100778</v>
      </c>
      <c r="G598" s="31"/>
      <c r="H598" s="45">
        <f t="shared" si="212"/>
        <v>0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15"/>
        <v>#DIV/0!</v>
      </c>
      <c r="V598" s="19">
        <v>5</v>
      </c>
      <c r="W598" s="18">
        <f t="shared" si="213"/>
        <v>14.285714285714285</v>
      </c>
      <c r="X598" s="19">
        <v>5</v>
      </c>
      <c r="Y598" s="18">
        <f t="shared" si="214"/>
        <v>14.285714285714285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976.43000000000006</v>
      </c>
      <c r="D599" s="19">
        <v>352</v>
      </c>
      <c r="E599" s="19">
        <v>1830</v>
      </c>
      <c r="F599" s="45">
        <f t="shared" si="211"/>
        <v>1.8741742879673913</v>
      </c>
      <c r="G599" s="31"/>
      <c r="H599" s="45">
        <f t="shared" si="212"/>
        <v>0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15"/>
        <v>#DIV/0!</v>
      </c>
      <c r="V599" s="19">
        <v>274</v>
      </c>
      <c r="W599" s="18">
        <f t="shared" si="213"/>
        <v>14.972677595628415</v>
      </c>
      <c r="X599" s="19">
        <v>25</v>
      </c>
      <c r="Y599" s="18">
        <f t="shared" si="214"/>
        <v>1.3661202185792349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50.38</v>
      </c>
      <c r="D600" s="19"/>
      <c r="E600" s="19">
        <v>171</v>
      </c>
      <c r="F600" s="45">
        <f t="shared" si="211"/>
        <v>3.3942040492258831</v>
      </c>
      <c r="G600" s="31"/>
      <c r="H600" s="45" t="e">
        <f t="shared" si="21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15"/>
        <v>#DIV/0!</v>
      </c>
      <c r="V600" s="19">
        <v>25</v>
      </c>
      <c r="W600" s="18">
        <f t="shared" si="213"/>
        <v>14.619883040935672</v>
      </c>
      <c r="X600" s="19">
        <v>5</v>
      </c>
      <c r="Y600" s="18">
        <f t="shared" si="214"/>
        <v>2.9239766081871341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200</v>
      </c>
      <c r="D601" s="19">
        <v>273</v>
      </c>
      <c r="E601" s="19">
        <v>298</v>
      </c>
      <c r="F601" s="45">
        <f t="shared" si="211"/>
        <v>1.49</v>
      </c>
      <c r="G601" s="31"/>
      <c r="H601" s="45">
        <f t="shared" si="212"/>
        <v>0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15"/>
        <v>#DIV/0!</v>
      </c>
      <c r="V601" s="19">
        <v>44</v>
      </c>
      <c r="W601" s="18">
        <f t="shared" si="213"/>
        <v>14.76510067114094</v>
      </c>
      <c r="X601" s="19">
        <v>10</v>
      </c>
      <c r="Y601" s="18">
        <f t="shared" si="214"/>
        <v>3.3557046979865772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351.06</v>
      </c>
      <c r="D602" s="19">
        <v>453</v>
      </c>
      <c r="E602" s="19">
        <v>425</v>
      </c>
      <c r="F602" s="45">
        <f t="shared" si="211"/>
        <v>1.2106192673617044</v>
      </c>
      <c r="G602" s="31"/>
      <c r="H602" s="45">
        <f t="shared" si="212"/>
        <v>0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15"/>
        <v>#DIV/0!</v>
      </c>
      <c r="V602" s="19">
        <v>63</v>
      </c>
      <c r="W602" s="18">
        <f t="shared" si="213"/>
        <v>14.823529411764705</v>
      </c>
      <c r="X602" s="19">
        <v>13</v>
      </c>
      <c r="Y602" s="18">
        <f t="shared" si="214"/>
        <v>3.0588235294117649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473.3</v>
      </c>
      <c r="D603" s="19">
        <v>374</v>
      </c>
      <c r="E603" s="19">
        <v>658</v>
      </c>
      <c r="F603" s="45">
        <f t="shared" si="211"/>
        <v>1.3902387492076906</v>
      </c>
      <c r="G603" s="31"/>
      <c r="H603" s="45">
        <f t="shared" si="212"/>
        <v>0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15"/>
        <v>#DIV/0!</v>
      </c>
      <c r="V603" s="19">
        <v>98</v>
      </c>
      <c r="W603" s="18">
        <f t="shared" si="213"/>
        <v>14.893617021276595</v>
      </c>
      <c r="X603" s="19">
        <v>25</v>
      </c>
      <c r="Y603" s="18">
        <f t="shared" si="214"/>
        <v>3.7993920972644375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125</v>
      </c>
      <c r="D604" s="19">
        <v>233</v>
      </c>
      <c r="E604" s="19">
        <v>114</v>
      </c>
      <c r="F604" s="45">
        <f t="shared" si="211"/>
        <v>0.91200000000000003</v>
      </c>
      <c r="G604" s="31"/>
      <c r="H604" s="45">
        <f t="shared" si="212"/>
        <v>0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15"/>
        <v>#DIV/0!</v>
      </c>
      <c r="V604" s="19">
        <v>17</v>
      </c>
      <c r="W604" s="18">
        <f t="shared" si="213"/>
        <v>14.912280701754385</v>
      </c>
      <c r="X604" s="19">
        <v>17</v>
      </c>
      <c r="Y604" s="18">
        <f t="shared" si="214"/>
        <v>14.912280701754385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39.770000000000003</v>
      </c>
      <c r="D605" s="19">
        <v>36</v>
      </c>
      <c r="E605" s="19">
        <v>41</v>
      </c>
      <c r="F605" s="45">
        <f t="shared" si="211"/>
        <v>1.0309278350515463</v>
      </c>
      <c r="G605" s="31"/>
      <c r="H605" s="45">
        <f t="shared" si="212"/>
        <v>0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15"/>
        <v>#DIV/0!</v>
      </c>
      <c r="V605" s="19"/>
      <c r="W605" s="18">
        <f t="shared" si="213"/>
        <v>0</v>
      </c>
      <c r="X605" s="19"/>
      <c r="Y605" s="18">
        <f t="shared" si="214"/>
        <v>0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165.02</v>
      </c>
      <c r="D606" s="19">
        <v>479</v>
      </c>
      <c r="E606" s="19">
        <v>473</v>
      </c>
      <c r="F606" s="45">
        <f t="shared" si="211"/>
        <v>2.8663192340322383</v>
      </c>
      <c r="G606" s="31"/>
      <c r="H606" s="45">
        <f t="shared" si="212"/>
        <v>0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15"/>
        <v>#DIV/0!</v>
      </c>
      <c r="V606" s="19">
        <v>70</v>
      </c>
      <c r="W606" s="18">
        <f t="shared" si="213"/>
        <v>14.799154334038056</v>
      </c>
      <c r="X606" s="19">
        <v>8</v>
      </c>
      <c r="Y606" s="18">
        <f t="shared" si="214"/>
        <v>1.6913319238900635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757.39</v>
      </c>
      <c r="D607" s="19">
        <v>142</v>
      </c>
      <c r="E607" s="19">
        <v>94</v>
      </c>
      <c r="F607" s="45">
        <f t="shared" si="211"/>
        <v>0.12411043187789646</v>
      </c>
      <c r="G607" s="31"/>
      <c r="H607" s="45">
        <f t="shared" si="212"/>
        <v>0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15"/>
        <v>#DIV/0!</v>
      </c>
      <c r="V607" s="19">
        <v>14</v>
      </c>
      <c r="W607" s="18">
        <f t="shared" si="213"/>
        <v>14.893617021276595</v>
      </c>
      <c r="X607" s="19">
        <v>13</v>
      </c>
      <c r="Y607" s="18">
        <f t="shared" si="214"/>
        <v>13.829787234042554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>
        <v>590</v>
      </c>
      <c r="E608" s="19">
        <v>696</v>
      </c>
      <c r="F608" s="45">
        <f t="shared" si="211"/>
        <v>1.2719298245614035</v>
      </c>
      <c r="G608" s="31"/>
      <c r="H608" s="45">
        <f t="shared" si="212"/>
        <v>0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15"/>
        <v>#DIV/0!</v>
      </c>
      <c r="V608" s="19">
        <v>104</v>
      </c>
      <c r="W608" s="18">
        <f t="shared" si="213"/>
        <v>14.942528735632186</v>
      </c>
      <c r="X608" s="19">
        <v>25</v>
      </c>
      <c r="Y608" s="18">
        <f t="shared" si="214"/>
        <v>3.5919540229885056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0</v>
      </c>
      <c r="D609" s="19"/>
      <c r="E609" s="19">
        <v>0</v>
      </c>
      <c r="F609" s="45" t="e">
        <f t="shared" si="211"/>
        <v>#DIV/0!</v>
      </c>
      <c r="G609" s="31"/>
      <c r="H609" s="45" t="e">
        <f t="shared" si="21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15"/>
        <v>#DIV/0!</v>
      </c>
      <c r="V609" s="19"/>
      <c r="W609" s="18" t="e">
        <f t="shared" si="213"/>
        <v>#DIV/0!</v>
      </c>
      <c r="X609" s="19"/>
      <c r="Y609" s="18" t="e">
        <f t="shared" si="214"/>
        <v>#DIV/0!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>
        <v>722</v>
      </c>
      <c r="E610" s="19">
        <v>757</v>
      </c>
      <c r="F610" s="45">
        <f t="shared" si="211"/>
        <v>0.50978834019112007</v>
      </c>
      <c r="G610" s="31"/>
      <c r="H610" s="45">
        <f t="shared" si="212"/>
        <v>0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15"/>
        <v>#DIV/0!</v>
      </c>
      <c r="V610" s="19">
        <v>113</v>
      </c>
      <c r="W610" s="18">
        <f t="shared" si="213"/>
        <v>14.927344782034346</v>
      </c>
      <c r="X610" s="19">
        <v>15</v>
      </c>
      <c r="Y610" s="18">
        <f t="shared" si="214"/>
        <v>1.9815059445178336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>
        <v>0</v>
      </c>
      <c r="F611" s="45" t="e">
        <f t="shared" si="211"/>
        <v>#DIV/0!</v>
      </c>
      <c r="G611" s="31"/>
      <c r="H611" s="45" t="e">
        <f t="shared" si="21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15"/>
        <v>#DIV/0!</v>
      </c>
      <c r="V611" s="19"/>
      <c r="W611" s="18" t="e">
        <f t="shared" si="213"/>
        <v>#DIV/0!</v>
      </c>
      <c r="X611" s="19"/>
      <c r="Y611" s="18" t="e">
        <f t="shared" si="21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>
        <v>40</v>
      </c>
      <c r="E612" s="19">
        <v>21</v>
      </c>
      <c r="F612" s="45">
        <f t="shared" si="211"/>
        <v>0.34710743801652894</v>
      </c>
      <c r="G612" s="31"/>
      <c r="H612" s="45">
        <f t="shared" si="212"/>
        <v>0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15"/>
        <v>#DIV/0!</v>
      </c>
      <c r="V612" s="19">
        <v>3</v>
      </c>
      <c r="W612" s="18">
        <f t="shared" si="213"/>
        <v>14.285714285714285</v>
      </c>
      <c r="X612" s="19">
        <v>2</v>
      </c>
      <c r="Y612" s="18">
        <f t="shared" si="214"/>
        <v>9.5238095238095237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>
        <v>37</v>
      </c>
      <c r="E613" s="19">
        <v>25</v>
      </c>
      <c r="F613" s="45">
        <f t="shared" si="211"/>
        <v>1.1682242990654204</v>
      </c>
      <c r="G613" s="31"/>
      <c r="H613" s="45">
        <f t="shared" si="212"/>
        <v>0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15"/>
        <v>#DIV/0!</v>
      </c>
      <c r="V613" s="19">
        <v>3</v>
      </c>
      <c r="W613" s="18">
        <f t="shared" si="213"/>
        <v>12</v>
      </c>
      <c r="X613" s="19">
        <v>1</v>
      </c>
      <c r="Y613" s="18">
        <f t="shared" si="214"/>
        <v>4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>
        <v>498</v>
      </c>
      <c r="E614" s="19">
        <v>460</v>
      </c>
      <c r="F614" s="45">
        <f t="shared" si="211"/>
        <v>0.62254702936797945</v>
      </c>
      <c r="G614" s="31"/>
      <c r="H614" s="45">
        <f t="shared" si="212"/>
        <v>0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15"/>
        <v>#DIV/0!</v>
      </c>
      <c r="V614" s="19">
        <v>69</v>
      </c>
      <c r="W614" s="18">
        <f t="shared" si="213"/>
        <v>15</v>
      </c>
      <c r="X614" s="19">
        <v>69</v>
      </c>
      <c r="Y614" s="18">
        <f t="shared" si="214"/>
        <v>15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>
        <v>813</v>
      </c>
      <c r="E615" s="19">
        <v>431</v>
      </c>
      <c r="F615" s="45">
        <f t="shared" si="211"/>
        <v>0.24607900791906226</v>
      </c>
      <c r="G615" s="31"/>
      <c r="H615" s="45">
        <f t="shared" si="212"/>
        <v>0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15"/>
        <v>#DIV/0!</v>
      </c>
      <c r="V615" s="19">
        <v>64</v>
      </c>
      <c r="W615" s="18">
        <f t="shared" si="213"/>
        <v>14.849187935034802</v>
      </c>
      <c r="X615" s="19">
        <v>10</v>
      </c>
      <c r="Y615" s="18">
        <f t="shared" si="214"/>
        <v>2.3201856148491879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97.32</v>
      </c>
      <c r="D616" s="19">
        <v>319</v>
      </c>
      <c r="E616" s="19">
        <v>31</v>
      </c>
      <c r="F616" s="45">
        <f t="shared" si="211"/>
        <v>0.31853678586107687</v>
      </c>
      <c r="G616" s="31"/>
      <c r="H616" s="45">
        <f t="shared" si="212"/>
        <v>0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15"/>
        <v>#DIV/0!</v>
      </c>
      <c r="V616" s="19">
        <v>4</v>
      </c>
      <c r="W616" s="18">
        <f t="shared" si="213"/>
        <v>12.903225806451612</v>
      </c>
      <c r="X616" s="19">
        <v>4</v>
      </c>
      <c r="Y616" s="18">
        <f t="shared" si="214"/>
        <v>12.903225806451612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>
        <v>16</v>
      </c>
      <c r="F617" s="45">
        <f t="shared" si="211"/>
        <v>0.32760032760032759</v>
      </c>
      <c r="G617" s="31"/>
      <c r="H617" s="45" t="e">
        <f t="shared" si="21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15"/>
        <v>#DIV/0!</v>
      </c>
      <c r="V617" s="19">
        <v>2</v>
      </c>
      <c r="W617" s="18">
        <f t="shared" si="213"/>
        <v>12.5</v>
      </c>
      <c r="X617" s="19">
        <v>2</v>
      </c>
      <c r="Y617" s="18">
        <f t="shared" si="214"/>
        <v>12.5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864.59</v>
      </c>
      <c r="D618" s="19"/>
      <c r="E618" s="19">
        <v>295</v>
      </c>
      <c r="F618" s="45">
        <f t="shared" si="211"/>
        <v>0.34120218832047561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>
        <v>44</v>
      </c>
      <c r="W618" s="18">
        <f t="shared" si="213"/>
        <v>14.915254237288137</v>
      </c>
      <c r="X618" s="19">
        <v>44</v>
      </c>
      <c r="Y618" s="18">
        <f t="shared" si="214"/>
        <v>14.915254237288137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>
        <v>79</v>
      </c>
      <c r="F619" s="45">
        <f t="shared" si="203"/>
        <v>0.33134804127170542</v>
      </c>
      <c r="G619" s="31"/>
      <c r="H619" s="45" t="e">
        <f t="shared" si="196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16">O619/G619*100</f>
        <v>#DIV/0!</v>
      </c>
      <c r="V619" s="19">
        <v>11</v>
      </c>
      <c r="W619" s="18">
        <f t="shared" si="213"/>
        <v>13.924050632911392</v>
      </c>
      <c r="X619" s="19">
        <v>11</v>
      </c>
      <c r="Y619" s="18">
        <f t="shared" si="193"/>
        <v>13.924050632911392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9123.16</v>
      </c>
      <c r="D620" s="29">
        <f t="shared" ref="D620:E620" si="217">SUM(D595:D619)</f>
        <v>5484</v>
      </c>
      <c r="E620" s="29">
        <f t="shared" si="217"/>
        <v>7068</v>
      </c>
      <c r="F620" s="46">
        <f t="shared" si="203"/>
        <v>0.77473156230955065</v>
      </c>
      <c r="G620" s="29">
        <f>SUM(G595:G619)</f>
        <v>0</v>
      </c>
      <c r="H620" s="46">
        <f t="shared" si="196"/>
        <v>0</v>
      </c>
      <c r="I620" s="29">
        <f t="shared" ref="I620:T620" si="218">SUM(I595:I619)</f>
        <v>0</v>
      </c>
      <c r="J620" s="29">
        <f t="shared" si="218"/>
        <v>0</v>
      </c>
      <c r="K620" s="29">
        <f t="shared" si="218"/>
        <v>0</v>
      </c>
      <c r="L620" s="29">
        <f t="shared" si="218"/>
        <v>0</v>
      </c>
      <c r="M620" s="29">
        <f t="shared" si="218"/>
        <v>0</v>
      </c>
      <c r="N620" s="29">
        <f t="shared" si="218"/>
        <v>0</v>
      </c>
      <c r="O620" s="29">
        <f t="shared" si="218"/>
        <v>0</v>
      </c>
      <c r="P620" s="29">
        <f t="shared" si="218"/>
        <v>0</v>
      </c>
      <c r="Q620" s="29">
        <f t="shared" si="218"/>
        <v>0</v>
      </c>
      <c r="R620" s="29">
        <f t="shared" si="218"/>
        <v>0</v>
      </c>
      <c r="S620" s="29">
        <f t="shared" si="218"/>
        <v>0</v>
      </c>
      <c r="T620" s="29">
        <f t="shared" si="218"/>
        <v>0</v>
      </c>
      <c r="U620" s="29" t="e">
        <f>SUM(U595:U619)</f>
        <v>#DIV/0!</v>
      </c>
      <c r="V620" s="29">
        <f>SUM(V595:V619)</f>
        <v>1027</v>
      </c>
      <c r="W620" s="88">
        <f>V620/E620*100</f>
        <v>14.530277306168649</v>
      </c>
      <c r="X620" s="29">
        <f>SUM(X595:X619)</f>
        <v>304</v>
      </c>
      <c r="Y620" s="88">
        <f t="shared" si="193"/>
        <v>4.3010752688172049</v>
      </c>
      <c r="Z620" s="29">
        <f t="shared" ref="Z620:AE620" si="219">SUM(Z595:Z619)</f>
        <v>0</v>
      </c>
      <c r="AA620" s="29">
        <f t="shared" si="219"/>
        <v>0</v>
      </c>
      <c r="AB620" s="29">
        <f t="shared" si="219"/>
        <v>0</v>
      </c>
      <c r="AC620" s="29">
        <f t="shared" si="219"/>
        <v>0</v>
      </c>
      <c r="AD620" s="29">
        <f t="shared" si="219"/>
        <v>0</v>
      </c>
      <c r="AE620" s="29">
        <f t="shared" si="219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/>
      <c r="D622" s="19"/>
      <c r="E622" s="19"/>
      <c r="F622" s="45" t="e">
        <f t="shared" ref="F622:F667" si="220">E622/C622</f>
        <v>#DIV/0!</v>
      </c>
      <c r="G622" s="31"/>
      <c r="H622" s="45" t="e">
        <f t="shared" ref="H622:H667" si="221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22">V622/E622*100</f>
        <v>#DIV/0!</v>
      </c>
      <c r="X622" s="19"/>
      <c r="Y622" s="18" t="e">
        <f t="shared" ref="Y622:Y667" si="223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/>
      <c r="D623" s="19"/>
      <c r="E623" s="19"/>
      <c r="F623" s="45" t="e">
        <f t="shared" si="220"/>
        <v>#DIV/0!</v>
      </c>
      <c r="G623" s="31"/>
      <c r="H623" s="45" t="e">
        <f t="shared" si="221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24">O623/G623*100</f>
        <v>#DIV/0!</v>
      </c>
      <c r="V623" s="19"/>
      <c r="W623" s="18" t="e">
        <f t="shared" si="222"/>
        <v>#DIV/0!</v>
      </c>
      <c r="X623" s="19"/>
      <c r="Y623" s="18" t="e">
        <f t="shared" si="223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/>
      <c r="D624" s="19"/>
      <c r="E624" s="19"/>
      <c r="F624" s="45" t="e">
        <f t="shared" si="220"/>
        <v>#DIV/0!</v>
      </c>
      <c r="G624" s="31"/>
      <c r="H624" s="45" t="e">
        <f t="shared" si="221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24"/>
        <v>#DIV/0!</v>
      </c>
      <c r="V624" s="19"/>
      <c r="W624" s="18" t="e">
        <f t="shared" si="222"/>
        <v>#DIV/0!</v>
      </c>
      <c r="X624" s="19"/>
      <c r="Y624" s="18" t="e">
        <f t="shared" si="223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/>
      <c r="D625" s="19"/>
      <c r="E625" s="19"/>
      <c r="F625" s="45" t="e">
        <f t="shared" si="220"/>
        <v>#DIV/0!</v>
      </c>
      <c r="G625" s="31"/>
      <c r="H625" s="45" t="e">
        <f t="shared" si="221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24"/>
        <v>#DIV/0!</v>
      </c>
      <c r="V625" s="19"/>
      <c r="W625" s="18" t="e">
        <f t="shared" si="222"/>
        <v>#DIV/0!</v>
      </c>
      <c r="X625" s="19"/>
      <c r="Y625" s="18" t="e">
        <f t="shared" si="223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/>
      <c r="D626" s="19"/>
      <c r="E626" s="19"/>
      <c r="F626" s="45" t="e">
        <f t="shared" si="220"/>
        <v>#DIV/0!</v>
      </c>
      <c r="G626" s="31"/>
      <c r="H626" s="45" t="e">
        <f t="shared" si="221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24"/>
        <v>#DIV/0!</v>
      </c>
      <c r="V626" s="19"/>
      <c r="W626" s="18" t="e">
        <f t="shared" si="222"/>
        <v>#DIV/0!</v>
      </c>
      <c r="X626" s="19"/>
      <c r="Y626" s="18" t="e">
        <f t="shared" si="223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/>
      <c r="D627" s="19"/>
      <c r="E627" s="19"/>
      <c r="F627" s="45" t="e">
        <f t="shared" si="220"/>
        <v>#DIV/0!</v>
      </c>
      <c r="G627" s="31"/>
      <c r="H627" s="45" t="e">
        <f t="shared" si="221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24"/>
        <v>#DIV/0!</v>
      </c>
      <c r="V627" s="19"/>
      <c r="W627" s="18" t="e">
        <f t="shared" si="222"/>
        <v>#DIV/0!</v>
      </c>
      <c r="X627" s="19"/>
      <c r="Y627" s="18" t="e">
        <f t="shared" si="223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/>
      <c r="D628" s="19"/>
      <c r="E628" s="19"/>
      <c r="F628" s="45" t="e">
        <f t="shared" si="220"/>
        <v>#DIV/0!</v>
      </c>
      <c r="G628" s="31"/>
      <c r="H628" s="45" t="e">
        <f t="shared" si="221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24"/>
        <v>#DIV/0!</v>
      </c>
      <c r="V628" s="19"/>
      <c r="W628" s="18" t="e">
        <f t="shared" si="222"/>
        <v>#DIV/0!</v>
      </c>
      <c r="X628" s="19"/>
      <c r="Y628" s="18" t="e">
        <f t="shared" si="223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/>
      <c r="D629" s="19"/>
      <c r="E629" s="19"/>
      <c r="F629" s="45" t="e">
        <f t="shared" si="220"/>
        <v>#DIV/0!</v>
      </c>
      <c r="G629" s="31"/>
      <c r="H629" s="45" t="e">
        <f t="shared" si="221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24"/>
        <v>#DIV/0!</v>
      </c>
      <c r="V629" s="19"/>
      <c r="W629" s="18" t="e">
        <f t="shared" si="222"/>
        <v>#DIV/0!</v>
      </c>
      <c r="X629" s="19"/>
      <c r="Y629" s="18" t="e">
        <f t="shared" si="223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/>
      <c r="D630" s="19"/>
      <c r="E630" s="19"/>
      <c r="F630" s="45" t="e">
        <f t="shared" si="220"/>
        <v>#DIV/0!</v>
      </c>
      <c r="G630" s="31"/>
      <c r="H630" s="45" t="e">
        <f t="shared" si="221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24"/>
        <v>#DIV/0!</v>
      </c>
      <c r="V630" s="19"/>
      <c r="W630" s="18" t="e">
        <f t="shared" si="222"/>
        <v>#DIV/0!</v>
      </c>
      <c r="X630" s="19"/>
      <c r="Y630" s="18" t="e">
        <f t="shared" si="223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/>
      <c r="D631" s="19"/>
      <c r="E631" s="19"/>
      <c r="F631" s="45" t="e">
        <f t="shared" si="220"/>
        <v>#DIV/0!</v>
      </c>
      <c r="G631" s="31"/>
      <c r="H631" s="45" t="e">
        <f t="shared" si="221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24"/>
        <v>#DIV/0!</v>
      </c>
      <c r="V631" s="19"/>
      <c r="W631" s="18" t="e">
        <f t="shared" si="222"/>
        <v>#DIV/0!</v>
      </c>
      <c r="X631" s="19"/>
      <c r="Y631" s="18" t="e">
        <f t="shared" si="223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/>
      <c r="D632" s="19"/>
      <c r="E632" s="19"/>
      <c r="F632" s="45" t="e">
        <f t="shared" si="220"/>
        <v>#DIV/0!</v>
      </c>
      <c r="G632" s="31"/>
      <c r="H632" s="45" t="e">
        <f t="shared" si="221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24"/>
        <v>#DIV/0!</v>
      </c>
      <c r="V632" s="19"/>
      <c r="W632" s="18" t="e">
        <f t="shared" si="222"/>
        <v>#DIV/0!</v>
      </c>
      <c r="X632" s="19"/>
      <c r="Y632" s="18" t="e">
        <f t="shared" si="223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/>
      <c r="D633" s="19"/>
      <c r="E633" s="19"/>
      <c r="F633" s="45" t="e">
        <f t="shared" si="220"/>
        <v>#DIV/0!</v>
      </c>
      <c r="G633" s="31"/>
      <c r="H633" s="45" t="e">
        <f t="shared" si="221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24"/>
        <v>#DIV/0!</v>
      </c>
      <c r="V633" s="19"/>
      <c r="W633" s="18" t="e">
        <f t="shared" si="222"/>
        <v>#DIV/0!</v>
      </c>
      <c r="X633" s="19"/>
      <c r="Y633" s="18" t="e">
        <f t="shared" si="223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/>
      <c r="D634" s="19"/>
      <c r="E634" s="19"/>
      <c r="F634" s="45" t="e">
        <f t="shared" si="220"/>
        <v>#DIV/0!</v>
      </c>
      <c r="G634" s="31"/>
      <c r="H634" s="45" t="e">
        <f t="shared" si="221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24"/>
        <v>#DIV/0!</v>
      </c>
      <c r="V634" s="19"/>
      <c r="W634" s="18" t="e">
        <f t="shared" si="222"/>
        <v>#DIV/0!</v>
      </c>
      <c r="X634" s="19"/>
      <c r="Y634" s="18" t="e">
        <f t="shared" si="223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/>
      <c r="D635" s="19"/>
      <c r="E635" s="19"/>
      <c r="F635" s="45" t="e">
        <f t="shared" si="220"/>
        <v>#DIV/0!</v>
      </c>
      <c r="G635" s="31"/>
      <c r="H635" s="45" t="e">
        <f t="shared" si="221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24"/>
        <v>#DIV/0!</v>
      </c>
      <c r="V635" s="19"/>
      <c r="W635" s="18" t="e">
        <f t="shared" si="222"/>
        <v>#DIV/0!</v>
      </c>
      <c r="X635" s="19"/>
      <c r="Y635" s="18" t="e">
        <f t="shared" si="223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/>
      <c r="D636" s="19"/>
      <c r="E636" s="19"/>
      <c r="F636" s="45" t="e">
        <f t="shared" si="220"/>
        <v>#DIV/0!</v>
      </c>
      <c r="G636" s="31"/>
      <c r="H636" s="45" t="e">
        <f t="shared" si="221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24"/>
        <v>#DIV/0!</v>
      </c>
      <c r="V636" s="19"/>
      <c r="W636" s="18" t="e">
        <f t="shared" si="222"/>
        <v>#DIV/0!</v>
      </c>
      <c r="X636" s="19"/>
      <c r="Y636" s="18" t="e">
        <f t="shared" si="223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/>
      <c r="D637" s="19"/>
      <c r="E637" s="19"/>
      <c r="F637" s="45" t="e">
        <f t="shared" si="220"/>
        <v>#DIV/0!</v>
      </c>
      <c r="G637" s="31"/>
      <c r="H637" s="45" t="e">
        <f t="shared" si="221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24"/>
        <v>#DIV/0!</v>
      </c>
      <c r="V637" s="19"/>
      <c r="W637" s="18" t="e">
        <f t="shared" si="222"/>
        <v>#DIV/0!</v>
      </c>
      <c r="X637" s="19"/>
      <c r="Y637" s="18" t="e">
        <f t="shared" si="223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/>
      <c r="D638" s="19"/>
      <c r="E638" s="19"/>
      <c r="F638" s="45" t="e">
        <f t="shared" si="220"/>
        <v>#DIV/0!</v>
      </c>
      <c r="G638" s="31"/>
      <c r="H638" s="45" t="e">
        <f t="shared" si="221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24"/>
        <v>#DIV/0!</v>
      </c>
      <c r="V638" s="19"/>
      <c r="W638" s="18" t="e">
        <f t="shared" si="222"/>
        <v>#DIV/0!</v>
      </c>
      <c r="X638" s="19"/>
      <c r="Y638" s="18" t="e">
        <f t="shared" si="223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/>
      <c r="D639" s="19"/>
      <c r="E639" s="19"/>
      <c r="F639" s="45" t="e">
        <f t="shared" si="220"/>
        <v>#DIV/0!</v>
      </c>
      <c r="G639" s="31"/>
      <c r="H639" s="45" t="e">
        <f t="shared" si="221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24"/>
        <v>#DIV/0!</v>
      </c>
      <c r="V639" s="19"/>
      <c r="W639" s="18" t="e">
        <f t="shared" si="222"/>
        <v>#DIV/0!</v>
      </c>
      <c r="X639" s="19"/>
      <c r="Y639" s="18" t="e">
        <f t="shared" si="223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/>
      <c r="D640" s="19"/>
      <c r="E640" s="19"/>
      <c r="F640" s="45" t="e">
        <f t="shared" si="220"/>
        <v>#DIV/0!</v>
      </c>
      <c r="G640" s="31"/>
      <c r="H640" s="45" t="e">
        <f t="shared" si="221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24"/>
        <v>#DIV/0!</v>
      </c>
      <c r="V640" s="19"/>
      <c r="W640" s="18" t="e">
        <f t="shared" si="222"/>
        <v>#DIV/0!</v>
      </c>
      <c r="X640" s="19"/>
      <c r="Y640" s="18" t="e">
        <f t="shared" si="223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/>
      <c r="D641" s="19"/>
      <c r="E641" s="19"/>
      <c r="F641" s="45" t="e">
        <f t="shared" si="220"/>
        <v>#DIV/0!</v>
      </c>
      <c r="G641" s="31"/>
      <c r="H641" s="45" t="e">
        <f t="shared" si="221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24"/>
        <v>#DIV/0!</v>
      </c>
      <c r="V641" s="19"/>
      <c r="W641" s="18" t="e">
        <f t="shared" si="222"/>
        <v>#DIV/0!</v>
      </c>
      <c r="X641" s="19"/>
      <c r="Y641" s="18" t="e">
        <f t="shared" si="223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/>
      <c r="D642" s="19"/>
      <c r="E642" s="19"/>
      <c r="F642" s="45" t="e">
        <f t="shared" si="220"/>
        <v>#DIV/0!</v>
      </c>
      <c r="G642" s="31"/>
      <c r="H642" s="45" t="e">
        <f t="shared" si="221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24"/>
        <v>#DIV/0!</v>
      </c>
      <c r="V642" s="19"/>
      <c r="W642" s="18" t="e">
        <f t="shared" si="222"/>
        <v>#DIV/0!</v>
      </c>
      <c r="X642" s="19"/>
      <c r="Y642" s="18" t="e">
        <f t="shared" si="223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/>
      <c r="D643" s="19"/>
      <c r="E643" s="19"/>
      <c r="F643" s="45" t="e">
        <f t="shared" si="220"/>
        <v>#DIV/0!</v>
      </c>
      <c r="G643" s="31"/>
      <c r="H643" s="45" t="e">
        <f t="shared" si="221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24"/>
        <v>#DIV/0!</v>
      </c>
      <c r="V643" s="19"/>
      <c r="W643" s="18" t="e">
        <f t="shared" si="222"/>
        <v>#DIV/0!</v>
      </c>
      <c r="X643" s="19"/>
      <c r="Y643" s="18" t="e">
        <f t="shared" si="223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/>
      <c r="D644" s="19"/>
      <c r="E644" s="19"/>
      <c r="F644" s="45" t="e">
        <f t="shared" si="220"/>
        <v>#DIV/0!</v>
      </c>
      <c r="G644" s="31"/>
      <c r="H644" s="45" t="e">
        <f t="shared" si="221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24"/>
        <v>#DIV/0!</v>
      </c>
      <c r="V644" s="19"/>
      <c r="W644" s="18" t="e">
        <f t="shared" si="222"/>
        <v>#DIV/0!</v>
      </c>
      <c r="X644" s="19"/>
      <c r="Y644" s="18" t="e">
        <f t="shared" si="223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/>
      <c r="D645" s="19"/>
      <c r="E645" s="19"/>
      <c r="F645" s="45" t="e">
        <f t="shared" si="220"/>
        <v>#DIV/0!</v>
      </c>
      <c r="G645" s="31"/>
      <c r="H645" s="45" t="e">
        <f t="shared" si="221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24"/>
        <v>#DIV/0!</v>
      </c>
      <c r="V645" s="19"/>
      <c r="W645" s="18" t="e">
        <f t="shared" si="222"/>
        <v>#DIV/0!</v>
      </c>
      <c r="X645" s="19"/>
      <c r="Y645" s="18" t="e">
        <f t="shared" si="223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/>
      <c r="D646" s="19"/>
      <c r="E646" s="19"/>
      <c r="F646" s="45" t="e">
        <f t="shared" si="220"/>
        <v>#DIV/0!</v>
      </c>
      <c r="G646" s="31"/>
      <c r="H646" s="45" t="e">
        <f t="shared" si="221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24"/>
        <v>#DIV/0!</v>
      </c>
      <c r="V646" s="19"/>
      <c r="W646" s="18" t="e">
        <f t="shared" si="222"/>
        <v>#DIV/0!</v>
      </c>
      <c r="X646" s="19"/>
      <c r="Y646" s="18" t="e">
        <f t="shared" si="223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/>
      <c r="D647" s="19"/>
      <c r="E647" s="19"/>
      <c r="F647" s="45" t="e">
        <f t="shared" si="220"/>
        <v>#DIV/0!</v>
      </c>
      <c r="G647" s="31"/>
      <c r="H647" s="45" t="e">
        <f t="shared" si="221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24"/>
        <v>#DIV/0!</v>
      </c>
      <c r="V647" s="19"/>
      <c r="W647" s="18" t="e">
        <f t="shared" si="222"/>
        <v>#DIV/0!</v>
      </c>
      <c r="X647" s="19"/>
      <c r="Y647" s="18" t="e">
        <f t="shared" si="223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/>
      <c r="D648" s="19"/>
      <c r="E648" s="19"/>
      <c r="F648" s="45" t="e">
        <f t="shared" si="220"/>
        <v>#DIV/0!</v>
      </c>
      <c r="G648" s="31"/>
      <c r="H648" s="45" t="e">
        <f t="shared" si="221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24"/>
        <v>#DIV/0!</v>
      </c>
      <c r="V648" s="19"/>
      <c r="W648" s="18" t="e">
        <f t="shared" si="222"/>
        <v>#DIV/0!</v>
      </c>
      <c r="X648" s="19"/>
      <c r="Y648" s="18" t="e">
        <f t="shared" si="223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0</v>
      </c>
      <c r="D649" s="19">
        <f t="shared" ref="D649:E649" si="225">SUM(D622:D648)</f>
        <v>0</v>
      </c>
      <c r="E649" s="19">
        <f t="shared" si="225"/>
        <v>0</v>
      </c>
      <c r="F649" s="45" t="e">
        <f t="shared" si="220"/>
        <v>#DIV/0!</v>
      </c>
      <c r="G649" s="31">
        <f>SUM(G622:G648)</f>
        <v>0</v>
      </c>
      <c r="H649" s="45" t="e">
        <f t="shared" si="221"/>
        <v>#DIV/0!</v>
      </c>
      <c r="I649" s="31">
        <f t="shared" ref="I649:T649" si="226">SUM(I622:I648)</f>
        <v>0</v>
      </c>
      <c r="J649" s="31">
        <f t="shared" si="226"/>
        <v>0</v>
      </c>
      <c r="K649" s="31">
        <f t="shared" si="226"/>
        <v>0</v>
      </c>
      <c r="L649" s="31">
        <f t="shared" si="226"/>
        <v>0</v>
      </c>
      <c r="M649" s="31">
        <f t="shared" si="226"/>
        <v>0</v>
      </c>
      <c r="N649" s="31">
        <f t="shared" si="226"/>
        <v>0</v>
      </c>
      <c r="O649" s="19">
        <f t="shared" si="226"/>
        <v>0</v>
      </c>
      <c r="P649" s="19">
        <f t="shared" si="226"/>
        <v>0</v>
      </c>
      <c r="Q649" s="19">
        <f t="shared" si="226"/>
        <v>0</v>
      </c>
      <c r="R649" s="19">
        <f t="shared" si="226"/>
        <v>0</v>
      </c>
      <c r="S649" s="19">
        <f t="shared" si="226"/>
        <v>0</v>
      </c>
      <c r="T649" s="19">
        <f t="shared" si="226"/>
        <v>0</v>
      </c>
      <c r="U649" s="54" t="e">
        <f t="shared" si="224"/>
        <v>#DIV/0!</v>
      </c>
      <c r="V649" s="19">
        <f>SUM(V622:V648)</f>
        <v>0</v>
      </c>
      <c r="W649" s="18" t="e">
        <f t="shared" si="222"/>
        <v>#DIV/0!</v>
      </c>
      <c r="X649" s="19">
        <f>SUM(X622:X648)</f>
        <v>0</v>
      </c>
      <c r="Y649" s="18" t="e">
        <f t="shared" si="223"/>
        <v>#DIV/0!</v>
      </c>
      <c r="Z649" s="19">
        <f t="shared" ref="Z649:AE649" si="227">SUM(Z622:Z648)</f>
        <v>0</v>
      </c>
      <c r="AA649" s="19">
        <f t="shared" si="227"/>
        <v>0</v>
      </c>
      <c r="AB649" s="19">
        <f t="shared" si="227"/>
        <v>0</v>
      </c>
      <c r="AC649" s="19">
        <f t="shared" si="227"/>
        <v>0</v>
      </c>
      <c r="AD649" s="19">
        <f t="shared" si="227"/>
        <v>0</v>
      </c>
      <c r="AE649" s="19">
        <f t="shared" si="227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>
        <v>0</v>
      </c>
      <c r="F651" s="45" t="e">
        <f t="shared" si="220"/>
        <v>#DIV/0!</v>
      </c>
      <c r="G651" s="31"/>
      <c r="H651" s="45" t="e">
        <f t="shared" si="221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/>
      <c r="W651" s="18" t="e">
        <f t="shared" si="222"/>
        <v>#DIV/0!</v>
      </c>
      <c r="X651" s="19"/>
      <c r="Y651" s="18" t="e">
        <f t="shared" si="223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0</v>
      </c>
      <c r="D652" s="19"/>
      <c r="E652" s="19">
        <v>0</v>
      </c>
      <c r="F652" s="45" t="e">
        <f t="shared" si="220"/>
        <v>#DIV/0!</v>
      </c>
      <c r="G652" s="31"/>
      <c r="H652" s="45" t="e">
        <f t="shared" si="221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28">O652/G652*100</f>
        <v>#DIV/0!</v>
      </c>
      <c r="V652" s="19"/>
      <c r="W652" s="18" t="e">
        <f t="shared" si="222"/>
        <v>#DIV/0!</v>
      </c>
      <c r="X652" s="19"/>
      <c r="Y652" s="18" t="e">
        <f t="shared" si="223"/>
        <v>#DIV/0!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0</v>
      </c>
      <c r="D653" s="19"/>
      <c r="E653" s="19">
        <v>0</v>
      </c>
      <c r="F653" s="45" t="e">
        <f t="shared" si="220"/>
        <v>#DIV/0!</v>
      </c>
      <c r="G653" s="31"/>
      <c r="H653" s="45" t="e">
        <f t="shared" si="221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28"/>
        <v>#DIV/0!</v>
      </c>
      <c r="V653" s="19"/>
      <c r="W653" s="18" t="e">
        <f t="shared" si="222"/>
        <v>#DIV/0!</v>
      </c>
      <c r="X653" s="19"/>
      <c r="Y653" s="18" t="e">
        <f t="shared" si="223"/>
        <v>#DIV/0!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0</v>
      </c>
      <c r="D654" s="19"/>
      <c r="E654" s="19">
        <v>0</v>
      </c>
      <c r="F654" s="45" t="e">
        <f t="shared" si="220"/>
        <v>#DIV/0!</v>
      </c>
      <c r="G654" s="31"/>
      <c r="H654" s="45" t="e">
        <f t="shared" si="221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28"/>
        <v>#DIV/0!</v>
      </c>
      <c r="V654" s="19"/>
      <c r="W654" s="18" t="e">
        <f t="shared" si="222"/>
        <v>#DIV/0!</v>
      </c>
      <c r="X654" s="19"/>
      <c r="Y654" s="18" t="e">
        <f t="shared" si="223"/>
        <v>#DIV/0!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0</v>
      </c>
      <c r="D655" s="19"/>
      <c r="E655" s="19">
        <v>0</v>
      </c>
      <c r="F655" s="45" t="e">
        <f t="shared" si="220"/>
        <v>#DIV/0!</v>
      </c>
      <c r="G655" s="31"/>
      <c r="H655" s="45" t="e">
        <f t="shared" si="221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28"/>
        <v>#DIV/0!</v>
      </c>
      <c r="V655" s="19"/>
      <c r="W655" s="18" t="e">
        <f t="shared" si="222"/>
        <v>#DIV/0!</v>
      </c>
      <c r="X655" s="19"/>
      <c r="Y655" s="18" t="e">
        <f t="shared" si="223"/>
        <v>#DIV/0!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0</v>
      </c>
      <c r="D656" s="19"/>
      <c r="E656" s="19">
        <v>0</v>
      </c>
      <c r="F656" s="45" t="e">
        <f t="shared" si="220"/>
        <v>#DIV/0!</v>
      </c>
      <c r="G656" s="31"/>
      <c r="H656" s="45" t="e">
        <f t="shared" si="221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28"/>
        <v>#DIV/0!</v>
      </c>
      <c r="V656" s="19"/>
      <c r="W656" s="18" t="e">
        <f t="shared" si="222"/>
        <v>#DIV/0!</v>
      </c>
      <c r="X656" s="19"/>
      <c r="Y656" s="18" t="e">
        <f t="shared" si="223"/>
        <v>#DIV/0!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0</v>
      </c>
      <c r="D657" s="19"/>
      <c r="E657" s="19">
        <v>0</v>
      </c>
      <c r="F657" s="45" t="e">
        <f t="shared" si="220"/>
        <v>#DIV/0!</v>
      </c>
      <c r="G657" s="31"/>
      <c r="H657" s="45" t="e">
        <f t="shared" si="221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28"/>
        <v>#DIV/0!</v>
      </c>
      <c r="V657" s="19"/>
      <c r="W657" s="18" t="e">
        <f t="shared" si="222"/>
        <v>#DIV/0!</v>
      </c>
      <c r="X657" s="19"/>
      <c r="Y657" s="18" t="e">
        <f t="shared" si="223"/>
        <v>#DIV/0!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>
        <v>138</v>
      </c>
      <c r="E658" s="19">
        <v>1164.5</v>
      </c>
      <c r="F658" s="45">
        <f t="shared" si="220"/>
        <v>2.8788627935723117</v>
      </c>
      <c r="G658" s="31"/>
      <c r="H658" s="45">
        <f t="shared" si="221"/>
        <v>0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28"/>
        <v>#DIV/0!</v>
      </c>
      <c r="V658" s="19">
        <v>174</v>
      </c>
      <c r="W658" s="18">
        <f t="shared" si="222"/>
        <v>14.942035208243881</v>
      </c>
      <c r="X658" s="19">
        <v>20</v>
      </c>
      <c r="Y658" s="18">
        <f t="shared" si="223"/>
        <v>1.7174753112924002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0</v>
      </c>
      <c r="D659" s="19"/>
      <c r="E659" s="19">
        <v>0</v>
      </c>
      <c r="F659" s="45" t="e">
        <f t="shared" si="220"/>
        <v>#DIV/0!</v>
      </c>
      <c r="G659" s="31"/>
      <c r="H659" s="45" t="e">
        <f t="shared" si="221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28"/>
        <v>#DIV/0!</v>
      </c>
      <c r="V659" s="19"/>
      <c r="W659" s="18" t="e">
        <f t="shared" si="222"/>
        <v>#DIV/0!</v>
      </c>
      <c r="X659" s="19"/>
      <c r="Y659" s="18" t="e">
        <f t="shared" si="223"/>
        <v>#DIV/0!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0</v>
      </c>
      <c r="D660" s="19"/>
      <c r="E660" s="19">
        <v>0</v>
      </c>
      <c r="F660" s="45" t="e">
        <f t="shared" si="220"/>
        <v>#DIV/0!</v>
      </c>
      <c r="G660" s="31"/>
      <c r="H660" s="45" t="e">
        <f t="shared" si="221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28"/>
        <v>#DIV/0!</v>
      </c>
      <c r="V660" s="19"/>
      <c r="W660" s="18" t="e">
        <f t="shared" si="222"/>
        <v>#DIV/0!</v>
      </c>
      <c r="X660" s="19"/>
      <c r="Y660" s="18" t="e">
        <f t="shared" si="223"/>
        <v>#DIV/0!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0</v>
      </c>
      <c r="D661" s="19"/>
      <c r="E661" s="19">
        <v>0</v>
      </c>
      <c r="F661" s="45" t="e">
        <f t="shared" si="220"/>
        <v>#DIV/0!</v>
      </c>
      <c r="G661" s="31"/>
      <c r="H661" s="45" t="e">
        <f t="shared" si="221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28"/>
        <v>#DIV/0!</v>
      </c>
      <c r="V661" s="19"/>
      <c r="W661" s="18" t="e">
        <f t="shared" si="222"/>
        <v>#DIV/0!</v>
      </c>
      <c r="X661" s="19"/>
      <c r="Y661" s="18" t="e">
        <f t="shared" si="223"/>
        <v>#DIV/0!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0</v>
      </c>
      <c r="D662" s="19"/>
      <c r="E662" s="19">
        <v>0</v>
      </c>
      <c r="F662" s="45" t="e">
        <f t="shared" si="220"/>
        <v>#DIV/0!</v>
      </c>
      <c r="G662" s="31"/>
      <c r="H662" s="45" t="e">
        <f t="shared" si="221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28"/>
        <v>#DIV/0!</v>
      </c>
      <c r="V662" s="19"/>
      <c r="W662" s="18" t="e">
        <f t="shared" si="222"/>
        <v>#DIV/0!</v>
      </c>
      <c r="X662" s="19"/>
      <c r="Y662" s="18" t="e">
        <f t="shared" si="223"/>
        <v>#DIV/0!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89" t="s">
        <v>594</v>
      </c>
      <c r="C663" s="19">
        <v>0</v>
      </c>
      <c r="D663" s="19"/>
      <c r="E663" s="19">
        <v>0</v>
      </c>
      <c r="F663" s="45" t="e">
        <f t="shared" si="220"/>
        <v>#DIV/0!</v>
      </c>
      <c r="G663" s="31"/>
      <c r="H663" s="45" t="e">
        <f t="shared" si="221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28"/>
        <v>#DIV/0!</v>
      </c>
      <c r="V663" s="19"/>
      <c r="W663" s="18" t="e">
        <f t="shared" si="222"/>
        <v>#DIV/0!</v>
      </c>
      <c r="X663" s="19"/>
      <c r="Y663" s="18" t="e">
        <f t="shared" si="223"/>
        <v>#DIV/0!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0</v>
      </c>
      <c r="D664" s="19">
        <v>143</v>
      </c>
      <c r="E664" s="19">
        <v>0</v>
      </c>
      <c r="F664" s="45" t="e">
        <f t="shared" si="220"/>
        <v>#DIV/0!</v>
      </c>
      <c r="G664" s="31"/>
      <c r="H664" s="45">
        <f t="shared" si="221"/>
        <v>0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28"/>
        <v>#DIV/0!</v>
      </c>
      <c r="V664" s="19"/>
      <c r="W664" s="18" t="e">
        <f t="shared" si="222"/>
        <v>#DIV/0!</v>
      </c>
      <c r="X664" s="19"/>
      <c r="Y664" s="18" t="e">
        <f t="shared" si="223"/>
        <v>#DIV/0!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19">
        <v>407</v>
      </c>
      <c r="F665" s="45">
        <f t="shared" si="220"/>
        <v>0.87221138803763154</v>
      </c>
      <c r="G665" s="31"/>
      <c r="H665" s="45" t="e">
        <f t="shared" si="221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28"/>
        <v>#DIV/0!</v>
      </c>
      <c r="V665" s="19">
        <v>61</v>
      </c>
      <c r="W665" s="18">
        <f t="shared" si="222"/>
        <v>14.987714987714988</v>
      </c>
      <c r="X665" s="19">
        <v>20</v>
      </c>
      <c r="Y665" s="18">
        <f t="shared" si="223"/>
        <v>4.9140049140049138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19">
        <v>25</v>
      </c>
      <c r="F666" s="45">
        <f t="shared" si="220"/>
        <v>0.5231219920485457</v>
      </c>
      <c r="G666" s="19"/>
      <c r="H666" s="45" t="e">
        <f t="shared" si="221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28"/>
        <v>#DIV/0!</v>
      </c>
      <c r="V666" s="19">
        <v>3</v>
      </c>
      <c r="W666" s="18">
        <f t="shared" si="222"/>
        <v>12</v>
      </c>
      <c r="X666" s="19">
        <v>1</v>
      </c>
      <c r="Y666" s="18">
        <f t="shared" si="223"/>
        <v>4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918.92</v>
      </c>
      <c r="D667" s="29">
        <f t="shared" ref="D667:E667" si="229">SUM(D651:D666)</f>
        <v>281</v>
      </c>
      <c r="E667" s="29">
        <f t="shared" si="229"/>
        <v>1596.5</v>
      </c>
      <c r="F667" s="45">
        <f t="shared" si="220"/>
        <v>1.7373656030992906</v>
      </c>
      <c r="G667" s="29">
        <f>SUM(G651:G666)</f>
        <v>0</v>
      </c>
      <c r="H667" s="45">
        <f t="shared" si="221"/>
        <v>0</v>
      </c>
      <c r="I667" s="29">
        <f t="shared" ref="I667:T667" si="230">SUM(I651:I666)</f>
        <v>0</v>
      </c>
      <c r="J667" s="29">
        <f t="shared" si="230"/>
        <v>0</v>
      </c>
      <c r="K667" s="29">
        <f t="shared" si="230"/>
        <v>0</v>
      </c>
      <c r="L667" s="29">
        <f t="shared" si="230"/>
        <v>0</v>
      </c>
      <c r="M667" s="29">
        <f t="shared" si="230"/>
        <v>0</v>
      </c>
      <c r="N667" s="29">
        <f t="shared" si="230"/>
        <v>0</v>
      </c>
      <c r="O667" s="29">
        <f t="shared" si="230"/>
        <v>0</v>
      </c>
      <c r="P667" s="29">
        <f t="shared" si="230"/>
        <v>0</v>
      </c>
      <c r="Q667" s="29">
        <f t="shared" si="230"/>
        <v>0</v>
      </c>
      <c r="R667" s="29">
        <f t="shared" si="230"/>
        <v>0</v>
      </c>
      <c r="S667" s="29">
        <f t="shared" si="230"/>
        <v>0</v>
      </c>
      <c r="T667" s="29">
        <f t="shared" si="230"/>
        <v>0</v>
      </c>
      <c r="U667" s="54" t="e">
        <f t="shared" si="228"/>
        <v>#DIV/0!</v>
      </c>
      <c r="V667" s="29">
        <f>SUM(V651:V666)</f>
        <v>238</v>
      </c>
      <c r="W667" s="18">
        <f t="shared" si="222"/>
        <v>14.907610397745067</v>
      </c>
      <c r="X667" s="29">
        <f>SUM(X651:X666)</f>
        <v>41</v>
      </c>
      <c r="Y667" s="18">
        <f t="shared" si="223"/>
        <v>2.5681177575947385</v>
      </c>
      <c r="Z667" s="29">
        <f t="shared" ref="Z667:AE667" si="231">SUM(Z651:Z666)</f>
        <v>0</v>
      </c>
      <c r="AA667" s="29">
        <f t="shared" si="231"/>
        <v>0</v>
      </c>
      <c r="AB667" s="29">
        <f t="shared" si="231"/>
        <v>0</v>
      </c>
      <c r="AC667" s="29">
        <f t="shared" si="231"/>
        <v>0</v>
      </c>
      <c r="AD667" s="29">
        <f t="shared" si="231"/>
        <v>0</v>
      </c>
      <c r="AE667" s="29">
        <f t="shared" si="231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/>
      <c r="D669" s="19"/>
      <c r="E669" s="19"/>
      <c r="F669" s="45" t="e">
        <f t="shared" ref="F669:F674" si="232">E669/C669</f>
        <v>#DIV/0!</v>
      </c>
      <c r="G669" s="31"/>
      <c r="H669" s="45" t="e">
        <f t="shared" ref="H669:H688" si="233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16"/>
        <v>#DIV/0!</v>
      </c>
      <c r="V669" s="19"/>
      <c r="W669" s="18" t="e">
        <f>V669/E669*100</f>
        <v>#DIV/0!</v>
      </c>
      <c r="X669" s="19"/>
      <c r="Y669" s="18" t="e">
        <f t="shared" ref="Y669:Y674" si="234">X669/E669*100</f>
        <v>#DIV/0!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/>
      <c r="D670" s="19"/>
      <c r="E670" s="19"/>
      <c r="F670" s="45" t="e">
        <f t="shared" si="232"/>
        <v>#DIV/0!</v>
      </c>
      <c r="G670" s="31"/>
      <c r="H670" s="45" t="e">
        <f t="shared" si="233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16"/>
        <v>#DIV/0!</v>
      </c>
      <c r="V670" s="19"/>
      <c r="W670" s="18" t="e">
        <f>V670/E670*100</f>
        <v>#DIV/0!</v>
      </c>
      <c r="X670" s="19"/>
      <c r="Y670" s="18" t="e">
        <f t="shared" si="234"/>
        <v>#DIV/0!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248.98499999999999</v>
      </c>
      <c r="D671" s="19">
        <v>70</v>
      </c>
      <c r="E671" s="19">
        <v>43</v>
      </c>
      <c r="F671" s="45">
        <f t="shared" si="232"/>
        <v>0.17270116673695204</v>
      </c>
      <c r="G671" s="31"/>
      <c r="H671" s="45">
        <f t="shared" si="233"/>
        <v>0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16"/>
        <v>#DIV/0!</v>
      </c>
      <c r="V671" s="19">
        <v>6</v>
      </c>
      <c r="W671" s="18">
        <f>V671/E671*100</f>
        <v>13.953488372093023</v>
      </c>
      <c r="X671" s="19">
        <v>6</v>
      </c>
      <c r="Y671" s="18">
        <f t="shared" si="234"/>
        <v>13.953488372093023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/>
      <c r="D672" s="19"/>
      <c r="E672" s="19"/>
      <c r="F672" s="45" t="e">
        <f t="shared" si="232"/>
        <v>#DIV/0!</v>
      </c>
      <c r="G672" s="31"/>
      <c r="H672" s="45" t="e">
        <f t="shared" si="233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16"/>
        <v>#DIV/0!</v>
      </c>
      <c r="V672" s="19"/>
      <c r="W672" s="18" t="e">
        <f t="shared" ref="W672:W673" si="235">V672/E672*100</f>
        <v>#DIV/0!</v>
      </c>
      <c r="X672" s="19"/>
      <c r="Y672" s="18" t="e">
        <f t="shared" si="234"/>
        <v>#DIV/0!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/>
      <c r="D673" s="19"/>
      <c r="E673" s="19"/>
      <c r="F673" s="45" t="e">
        <f t="shared" si="232"/>
        <v>#DIV/0!</v>
      </c>
      <c r="G673" s="31"/>
      <c r="H673" s="45" t="e">
        <f t="shared" si="233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16"/>
        <v>#DIV/0!</v>
      </c>
      <c r="V673" s="19"/>
      <c r="W673" s="18" t="e">
        <f t="shared" si="235"/>
        <v>#DIV/0!</v>
      </c>
      <c r="X673" s="19"/>
      <c r="Y673" s="18" t="e">
        <f t="shared" si="234"/>
        <v>#DIV/0!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248.98499999999999</v>
      </c>
      <c r="D674" s="29">
        <f t="shared" ref="D674:E674" si="236">SUM(D669:D673)</f>
        <v>70</v>
      </c>
      <c r="E674" s="29">
        <f t="shared" si="236"/>
        <v>43</v>
      </c>
      <c r="F674" s="46">
        <f t="shared" si="232"/>
        <v>0.17270116673695204</v>
      </c>
      <c r="G674" s="29">
        <f>SUM(G669:G673)</f>
        <v>0</v>
      </c>
      <c r="H674" s="46">
        <f t="shared" si="233"/>
        <v>0</v>
      </c>
      <c r="I674" s="29">
        <f t="shared" ref="I674:T674" si="237">SUM(I669:I673)</f>
        <v>0</v>
      </c>
      <c r="J674" s="29">
        <f t="shared" si="237"/>
        <v>0</v>
      </c>
      <c r="K674" s="29">
        <f t="shared" si="237"/>
        <v>0</v>
      </c>
      <c r="L674" s="29">
        <f t="shared" si="237"/>
        <v>0</v>
      </c>
      <c r="M674" s="29">
        <f t="shared" si="237"/>
        <v>0</v>
      </c>
      <c r="N674" s="29">
        <f t="shared" si="237"/>
        <v>0</v>
      </c>
      <c r="O674" s="29">
        <f t="shared" si="237"/>
        <v>0</v>
      </c>
      <c r="P674" s="29">
        <f t="shared" si="237"/>
        <v>0</v>
      </c>
      <c r="Q674" s="29">
        <f t="shared" si="237"/>
        <v>0</v>
      </c>
      <c r="R674" s="29">
        <f t="shared" si="237"/>
        <v>0</v>
      </c>
      <c r="S674" s="29">
        <f t="shared" si="237"/>
        <v>0</v>
      </c>
      <c r="T674" s="29">
        <f t="shared" si="237"/>
        <v>0</v>
      </c>
      <c r="U674" s="47" t="e">
        <f t="shared" si="216"/>
        <v>#DIV/0!</v>
      </c>
      <c r="V674" s="29">
        <f>SUM(V669:V673)</f>
        <v>6</v>
      </c>
      <c r="W674" s="88">
        <f>V674/E674*100</f>
        <v>13.953488372093023</v>
      </c>
      <c r="X674" s="29">
        <f>SUM(X669:X673)</f>
        <v>6</v>
      </c>
      <c r="Y674" s="88">
        <f t="shared" si="234"/>
        <v>13.953488372093023</v>
      </c>
      <c r="Z674" s="29">
        <f t="shared" ref="Z674:AE674" si="238">SUM(Z669:Z673)</f>
        <v>0</v>
      </c>
      <c r="AA674" s="29">
        <f t="shared" si="238"/>
        <v>0</v>
      </c>
      <c r="AB674" s="29">
        <f t="shared" si="238"/>
        <v>0</v>
      </c>
      <c r="AC674" s="29">
        <f t="shared" si="238"/>
        <v>0</v>
      </c>
      <c r="AD674" s="29">
        <f t="shared" si="238"/>
        <v>0</v>
      </c>
      <c r="AE674" s="29">
        <f t="shared" si="23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/>
      <c r="D676" s="19"/>
      <c r="E676" s="19"/>
      <c r="F676" s="45" t="e">
        <f t="shared" ref="F676:F688" si="239">E676/C676</f>
        <v>#DIV/0!</v>
      </c>
      <c r="G676" s="31"/>
      <c r="H676" s="45" t="e">
        <f t="shared" si="233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16"/>
        <v>#DIV/0!</v>
      </c>
      <c r="V676" s="19"/>
      <c r="W676" s="18" t="e">
        <f>V676/E676*100</f>
        <v>#DIV/0!</v>
      </c>
      <c r="X676" s="19"/>
      <c r="Y676" s="18" t="e">
        <f>X676/E676*100</f>
        <v>#DIV/0!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/>
      <c r="D677" s="19"/>
      <c r="E677" s="19"/>
      <c r="F677" s="45" t="e">
        <f t="shared" si="239"/>
        <v>#DIV/0!</v>
      </c>
      <c r="G677" s="31"/>
      <c r="H677" s="45" t="e">
        <f t="shared" si="233"/>
        <v>#DIV/0!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16"/>
        <v>#DIV/0!</v>
      </c>
      <c r="V677" s="19"/>
      <c r="W677" s="18" t="e">
        <f>V677/E677*100</f>
        <v>#DIV/0!</v>
      </c>
      <c r="X677" s="19"/>
      <c r="Y677" s="18" t="e">
        <f>X677/E677*100</f>
        <v>#DIV/0!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0</v>
      </c>
      <c r="D678" s="29">
        <f t="shared" ref="D678:E678" si="240">SUM(D676:D677)</f>
        <v>0</v>
      </c>
      <c r="E678" s="29">
        <f t="shared" si="240"/>
        <v>0</v>
      </c>
      <c r="F678" s="46" t="e">
        <f t="shared" si="239"/>
        <v>#DIV/0!</v>
      </c>
      <c r="G678" s="29">
        <f>SUM(G676:G677)</f>
        <v>0</v>
      </c>
      <c r="H678" s="88" t="e">
        <f>SUM(H676:H677)</f>
        <v>#DIV/0!</v>
      </c>
      <c r="I678" s="29">
        <f t="shared" ref="I678:T678" si="241">SUM(I676:I677)</f>
        <v>0</v>
      </c>
      <c r="J678" s="29">
        <f t="shared" si="241"/>
        <v>0</v>
      </c>
      <c r="K678" s="29">
        <f t="shared" si="241"/>
        <v>0</v>
      </c>
      <c r="L678" s="29">
        <f t="shared" si="241"/>
        <v>0</v>
      </c>
      <c r="M678" s="29">
        <f t="shared" si="241"/>
        <v>0</v>
      </c>
      <c r="N678" s="29">
        <f t="shared" si="241"/>
        <v>0</v>
      </c>
      <c r="O678" s="29">
        <f t="shared" si="241"/>
        <v>0</v>
      </c>
      <c r="P678" s="29">
        <f t="shared" si="241"/>
        <v>0</v>
      </c>
      <c r="Q678" s="29">
        <f t="shared" si="241"/>
        <v>0</v>
      </c>
      <c r="R678" s="29">
        <f t="shared" si="241"/>
        <v>0</v>
      </c>
      <c r="S678" s="29">
        <f t="shared" si="241"/>
        <v>0</v>
      </c>
      <c r="T678" s="29">
        <f t="shared" si="241"/>
        <v>0</v>
      </c>
      <c r="U678" s="29" t="e">
        <f>SUM(U676:U677)</f>
        <v>#DIV/0!</v>
      </c>
      <c r="V678" s="29">
        <f>SUM(V676:V677)</f>
        <v>0</v>
      </c>
      <c r="W678" s="88" t="e">
        <f>V678/E678*100</f>
        <v>#DIV/0!</v>
      </c>
      <c r="X678" s="29">
        <f>SUM(X676:X677)</f>
        <v>0</v>
      </c>
      <c r="Y678" s="88" t="e">
        <f>X678/E678*100</f>
        <v>#DIV/0!</v>
      </c>
      <c r="Z678" s="29">
        <f t="shared" ref="Z678:AE678" si="242">SUM(Z676:Z677)</f>
        <v>0</v>
      </c>
      <c r="AA678" s="29">
        <f t="shared" si="242"/>
        <v>0</v>
      </c>
      <c r="AB678" s="29">
        <f t="shared" si="242"/>
        <v>0</v>
      </c>
      <c r="AC678" s="29">
        <f t="shared" si="242"/>
        <v>0</v>
      </c>
      <c r="AD678" s="29">
        <f t="shared" si="242"/>
        <v>0</v>
      </c>
      <c r="AE678" s="29">
        <f t="shared" si="24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/>
      <c r="D680" s="19"/>
      <c r="E680" s="19"/>
      <c r="F680" s="45" t="e">
        <f t="shared" si="239"/>
        <v>#DIV/0!</v>
      </c>
      <c r="G680" s="31"/>
      <c r="H680" s="45" t="e">
        <f t="shared" si="233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43">O680/G680*100</f>
        <v>#DIV/0!</v>
      </c>
      <c r="V680" s="19"/>
      <c r="W680" s="18" t="e">
        <f>V680/E680*100</f>
        <v>#DIV/0!</v>
      </c>
      <c r="X680" s="19"/>
      <c r="Y680" s="18" t="e">
        <f>X680/E680*100</f>
        <v>#DIV/0!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/>
      <c r="D681" s="19"/>
      <c r="E681" s="19"/>
      <c r="F681" s="45" t="e">
        <f t="shared" si="239"/>
        <v>#DIV/0!</v>
      </c>
      <c r="G681" s="31"/>
      <c r="H681" s="45" t="e">
        <f t="shared" si="233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43"/>
        <v>#DIV/0!</v>
      </c>
      <c r="V681" s="19"/>
      <c r="W681" s="18" t="e">
        <f t="shared" ref="W681:W686" si="244">V681/E681*100</f>
        <v>#DIV/0!</v>
      </c>
      <c r="X681" s="19"/>
      <c r="Y681" s="18" t="e">
        <f t="shared" ref="Y681:Y688" si="245">X681/E681*100</f>
        <v>#DIV/0!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/>
      <c r="D682" s="19"/>
      <c r="E682" s="19"/>
      <c r="F682" s="45" t="e">
        <f t="shared" si="239"/>
        <v>#DIV/0!</v>
      </c>
      <c r="G682" s="31"/>
      <c r="H682" s="45" t="e">
        <f t="shared" si="233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43"/>
        <v>#DIV/0!</v>
      </c>
      <c r="V682" s="19"/>
      <c r="W682" s="18" t="e">
        <f t="shared" si="244"/>
        <v>#DIV/0!</v>
      </c>
      <c r="X682" s="19"/>
      <c r="Y682" s="18" t="e">
        <f t="shared" si="245"/>
        <v>#DIV/0!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/>
      <c r="D683" s="19"/>
      <c r="E683" s="19"/>
      <c r="F683" s="45" t="e">
        <f t="shared" si="239"/>
        <v>#DIV/0!</v>
      </c>
      <c r="G683" s="31"/>
      <c r="H683" s="45" t="e">
        <f t="shared" si="233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43"/>
        <v>#DIV/0!</v>
      </c>
      <c r="V683" s="19"/>
      <c r="W683" s="18" t="e">
        <f t="shared" si="244"/>
        <v>#DIV/0!</v>
      </c>
      <c r="X683" s="19"/>
      <c r="Y683" s="18" t="e">
        <f t="shared" si="245"/>
        <v>#DIV/0!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/>
      <c r="D684" s="19"/>
      <c r="E684" s="19"/>
      <c r="F684" s="45" t="e">
        <f t="shared" si="239"/>
        <v>#DIV/0!</v>
      </c>
      <c r="G684" s="31"/>
      <c r="H684" s="45" t="e">
        <f t="shared" si="233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43"/>
        <v>#DIV/0!</v>
      </c>
      <c r="V684" s="19"/>
      <c r="W684" s="18" t="e">
        <f t="shared" si="244"/>
        <v>#DIV/0!</v>
      </c>
      <c r="X684" s="19"/>
      <c r="Y684" s="18" t="e">
        <f t="shared" si="24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/>
      <c r="D685" s="19"/>
      <c r="E685" s="19"/>
      <c r="F685" s="45" t="e">
        <f t="shared" si="239"/>
        <v>#DIV/0!</v>
      </c>
      <c r="G685" s="31"/>
      <c r="H685" s="45" t="e">
        <f t="shared" si="233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43"/>
        <v>#DIV/0!</v>
      </c>
      <c r="V685" s="19"/>
      <c r="W685" s="18" t="e">
        <f t="shared" si="244"/>
        <v>#DIV/0!</v>
      </c>
      <c r="X685" s="19"/>
      <c r="Y685" s="18" t="e">
        <f t="shared" si="24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/>
      <c r="D686" s="19"/>
      <c r="E686" s="19"/>
      <c r="F686" s="45" t="e">
        <f t="shared" si="239"/>
        <v>#DIV/0!</v>
      </c>
      <c r="G686" s="31"/>
      <c r="H686" s="45" t="e">
        <f t="shared" si="233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43"/>
        <v>#DIV/0!</v>
      </c>
      <c r="V686" s="19"/>
      <c r="W686" s="18" t="e">
        <f t="shared" si="244"/>
        <v>#DIV/0!</v>
      </c>
      <c r="X686" s="19"/>
      <c r="Y686" s="18" t="e">
        <f t="shared" si="24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0</v>
      </c>
      <c r="D687" s="29">
        <f t="shared" ref="D687:E687" si="246">SUM(D680:D686)</f>
        <v>0</v>
      </c>
      <c r="E687" s="29">
        <f t="shared" si="246"/>
        <v>0</v>
      </c>
      <c r="F687" s="46" t="e">
        <f t="shared" si="239"/>
        <v>#DIV/0!</v>
      </c>
      <c r="G687" s="29">
        <f>SUM(G680:G686)</f>
        <v>0</v>
      </c>
      <c r="H687" s="46" t="e">
        <f t="shared" si="233"/>
        <v>#DIV/0!</v>
      </c>
      <c r="I687" s="29">
        <f t="shared" ref="I687:T687" si="247">SUM(I680:I686)</f>
        <v>0</v>
      </c>
      <c r="J687" s="29">
        <f t="shared" si="247"/>
        <v>0</v>
      </c>
      <c r="K687" s="29">
        <f t="shared" si="247"/>
        <v>0</v>
      </c>
      <c r="L687" s="29">
        <f t="shared" si="247"/>
        <v>0</v>
      </c>
      <c r="M687" s="29">
        <f t="shared" si="247"/>
        <v>0</v>
      </c>
      <c r="N687" s="29">
        <f t="shared" si="247"/>
        <v>0</v>
      </c>
      <c r="O687" s="29">
        <f t="shared" si="247"/>
        <v>0</v>
      </c>
      <c r="P687" s="29">
        <f t="shared" si="247"/>
        <v>0</v>
      </c>
      <c r="Q687" s="29">
        <f t="shared" si="247"/>
        <v>0</v>
      </c>
      <c r="R687" s="29">
        <f t="shared" si="247"/>
        <v>0</v>
      </c>
      <c r="S687" s="29">
        <f t="shared" si="247"/>
        <v>0</v>
      </c>
      <c r="T687" s="29">
        <f t="shared" si="247"/>
        <v>0</v>
      </c>
      <c r="U687" s="47" t="e">
        <f t="shared" si="243"/>
        <v>#DIV/0!</v>
      </c>
      <c r="V687" s="29">
        <f>SUM(V680:V686)</f>
        <v>0</v>
      </c>
      <c r="W687" s="88" t="e">
        <f>V687/E687*100</f>
        <v>#DIV/0!</v>
      </c>
      <c r="X687" s="29">
        <f>SUM(X680:X686)</f>
        <v>0</v>
      </c>
      <c r="Y687" s="88" t="e">
        <f t="shared" si="245"/>
        <v>#DIV/0!</v>
      </c>
      <c r="Z687" s="29">
        <f t="shared" ref="Z687:AE687" si="248">SUM(Z680:Z686)</f>
        <v>0</v>
      </c>
      <c r="AA687" s="29">
        <f t="shared" si="248"/>
        <v>0</v>
      </c>
      <c r="AB687" s="29">
        <f t="shared" si="248"/>
        <v>0</v>
      </c>
      <c r="AC687" s="29">
        <f t="shared" si="248"/>
        <v>0</v>
      </c>
      <c r="AD687" s="29">
        <f t="shared" si="248"/>
        <v>0</v>
      </c>
      <c r="AE687" s="29">
        <f t="shared" si="248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111194.60999313353</v>
      </c>
      <c r="D688" s="102">
        <f t="shared" ref="D688:E688" si="249">D35+D95+D104+D116+D138+D159+D166+D181+D193+D210+D241+D292+D314+D330+D337+D361+D371+D381+D423+D432+D444+D482+D505+D511+D531+D552+D565+D585+D593+D620+D649+D667+D674+D678+D687</f>
        <v>52625</v>
      </c>
      <c r="E688" s="97">
        <f t="shared" si="249"/>
        <v>154405.39670803215</v>
      </c>
      <c r="F688" s="66">
        <f t="shared" si="239"/>
        <v>1.3886050476508434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>
        <f t="shared" si="233"/>
        <v>0</v>
      </c>
      <c r="I688" s="102">
        <f t="shared" ref="I688:T688" si="250">I35+I95+I104+I116+I138+I159+I166+I181+I193+I210+I241+I292+I314+I330+I337+I361+I371+I381+I423+I432+I444+I482+I505+I511+I531+I552+I565+I585+I593+I620+I649+I667+I674+I678+I687</f>
        <v>0</v>
      </c>
      <c r="J688" s="102">
        <f t="shared" si="250"/>
        <v>0</v>
      </c>
      <c r="K688" s="102">
        <f t="shared" si="250"/>
        <v>0</v>
      </c>
      <c r="L688" s="102">
        <f t="shared" si="250"/>
        <v>0</v>
      </c>
      <c r="M688" s="102">
        <f t="shared" si="250"/>
        <v>0</v>
      </c>
      <c r="N688" s="102">
        <f t="shared" si="250"/>
        <v>0</v>
      </c>
      <c r="O688" s="102">
        <f t="shared" si="250"/>
        <v>0</v>
      </c>
      <c r="P688" s="102">
        <f t="shared" si="250"/>
        <v>0</v>
      </c>
      <c r="Q688" s="102">
        <f t="shared" si="250"/>
        <v>0</v>
      </c>
      <c r="R688" s="102">
        <f t="shared" si="250"/>
        <v>0</v>
      </c>
      <c r="S688" s="102">
        <f t="shared" si="250"/>
        <v>0</v>
      </c>
      <c r="T688" s="102">
        <f t="shared" si="250"/>
        <v>0</v>
      </c>
      <c r="U688" s="65" t="e">
        <f t="shared" si="243"/>
        <v>#DIV/0!</v>
      </c>
      <c r="V688" s="102">
        <f>V35+V95+V104+V116+V138+V159+V166+V181+V193+V210+V241+V292+V314+V330+V337+V361+V371+V381+V423+V432+V444+V482+V505+V511+V531+V552+V565+V585+V593+V620+V649+V667+V674+V678+V687</f>
        <v>11099</v>
      </c>
      <c r="W688" s="102">
        <f>V688/E688*100</f>
        <v>7.1882202543653921</v>
      </c>
      <c r="X688" s="97">
        <f>X35+X95+X104+X116+X138+X159+X166+X181+X193+X210+X241+X292+X314+X330+X337+X361+X371+X381+X423+X432+X444+X482+X505+X511+X531+X552+X565+X585+X593+X620+X649+X667+X674+X678+X687</f>
        <v>19979</v>
      </c>
      <c r="Y688" s="102">
        <f t="shared" si="245"/>
        <v>12.939314574463118</v>
      </c>
      <c r="Z688" s="102">
        <f t="shared" ref="Z688:AE688" si="251">Z35+Z95+Z104+Z116+Z138+Z159+Z166+Z181+Z193+Z210+Z241+Z292+Z314+Z330+Z337+Z361+Z371+Z381+Z423+Z432+Z444+Z482+Z505+Z511+Z531+Z552+Z565+Z585+Z593+Z620+Z649+Z667+Z674+Z678+Z687</f>
        <v>0</v>
      </c>
      <c r="AA688" s="102">
        <f t="shared" si="251"/>
        <v>0</v>
      </c>
      <c r="AB688" s="102">
        <f t="shared" si="251"/>
        <v>0</v>
      </c>
      <c r="AC688" s="102">
        <f t="shared" si="251"/>
        <v>0</v>
      </c>
      <c r="AD688" s="102">
        <f t="shared" si="251"/>
        <v>0</v>
      </c>
      <c r="AE688" s="102">
        <f t="shared" si="251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33"/>
      <c r="B690" s="34" t="s">
        <v>173</v>
      </c>
      <c r="C690" s="35"/>
      <c r="D690" s="35">
        <v>83260</v>
      </c>
      <c r="E690" s="35">
        <v>83260</v>
      </c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>
        <v>12489</v>
      </c>
      <c r="W690" s="36">
        <f>V690/E690*100</f>
        <v>15</v>
      </c>
      <c r="X690" s="35">
        <f>X138+X159+X292+X361+X482</f>
        <v>11882</v>
      </c>
      <c r="Y690" s="36">
        <f>X690/E690*100</f>
        <v>14.270958443430217</v>
      </c>
      <c r="Z690" s="35"/>
      <c r="AA690" s="35"/>
      <c r="AB690" s="35"/>
      <c r="AC690" s="35"/>
      <c r="AD690" s="35"/>
      <c r="AE690" s="35"/>
    </row>
    <row r="691" spans="1:31" s="84" customFormat="1" x14ac:dyDescent="0.25">
      <c r="A691" s="33"/>
      <c r="B691" s="34" t="s">
        <v>174</v>
      </c>
      <c r="C691" s="35"/>
      <c r="D691" s="35">
        <v>27000</v>
      </c>
      <c r="E691" s="35">
        <v>27000</v>
      </c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>
        <v>4050</v>
      </c>
      <c r="W691" s="36">
        <f>V691/E691*100</f>
        <v>15</v>
      </c>
      <c r="X691" s="35">
        <f>X35+X104+X432+X531</f>
        <v>2298</v>
      </c>
      <c r="Y691" s="36">
        <f>X691/E691*100</f>
        <v>8.5111111111111111</v>
      </c>
      <c r="Z691" s="35"/>
      <c r="AA691" s="35"/>
      <c r="AB691" s="35"/>
      <c r="AC691" s="35"/>
      <c r="AD691" s="35"/>
      <c r="AE691" s="35"/>
    </row>
    <row r="692" spans="1:31" s="84" customFormat="1" x14ac:dyDescent="0.25">
      <c r="A692" s="33"/>
      <c r="B692" s="34" t="s">
        <v>175</v>
      </c>
      <c r="C692" s="35"/>
      <c r="D692" s="37">
        <v>79820</v>
      </c>
      <c r="E692" s="37">
        <v>79820</v>
      </c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>
        <f>V95+V116+V166+V181+V193+V210+V241+V314+V330+V337+V371+V423+V444+V505+V511+V552+V565+V585+V620+V667+V674+V678+V687</f>
        <v>11097</v>
      </c>
      <c r="W692" s="36">
        <v>15</v>
      </c>
      <c r="X692" s="37">
        <f>X95+X116+X166+X181+X193+X210+X241+X314+X330+X337+X371+X423+X444+X505+X511+X552+X565+X585+X620+X667+X674+X678+X687</f>
        <v>5797</v>
      </c>
      <c r="Y692" s="36">
        <f>X692/E692*100</f>
        <v>7.2625908293660739</v>
      </c>
      <c r="Z692" s="35"/>
      <c r="AA692" s="35"/>
      <c r="AB692" s="35"/>
      <c r="AC692" s="35"/>
      <c r="AD692" s="35"/>
      <c r="AE692" s="35"/>
    </row>
    <row r="693" spans="1:31" s="84" customFormat="1" x14ac:dyDescent="0.25">
      <c r="A693" s="38"/>
      <c r="B693" s="39" t="s">
        <v>176</v>
      </c>
      <c r="C693" s="40"/>
      <c r="D693" s="40">
        <f>SUM(D690:D692)</f>
        <v>190080</v>
      </c>
      <c r="E693" s="41">
        <f>SUM(E690:E692)</f>
        <v>190080</v>
      </c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2">
        <v>24553</v>
      </c>
      <c r="W693" s="43">
        <f>V693/E693*100</f>
        <v>12.917192760942761</v>
      </c>
      <c r="X693" s="40">
        <f>SUM(X690:X692)</f>
        <v>19977</v>
      </c>
      <c r="Y693" s="43">
        <f>X693/E693*100</f>
        <v>10.509785353535353</v>
      </c>
      <c r="Z693" s="40"/>
      <c r="AA693" s="40"/>
      <c r="AB693" s="40"/>
      <c r="AC693" s="40"/>
      <c r="AD693" s="40"/>
      <c r="AE693" s="40"/>
    </row>
    <row r="694" spans="1:31" s="84" customFormat="1" x14ac:dyDescent="0.25">
      <c r="A694" s="55"/>
      <c r="B694" s="56"/>
      <c r="C694" s="57"/>
      <c r="D694" s="57"/>
      <c r="E694" s="57"/>
      <c r="F694" s="57"/>
      <c r="G694" s="58"/>
      <c r="H694" s="58"/>
      <c r="I694" s="58"/>
      <c r="J694" s="58"/>
      <c r="K694" s="58"/>
      <c r="L694" s="58"/>
      <c r="M694" s="58"/>
      <c r="N694" s="58"/>
      <c r="O694" s="57"/>
      <c r="P694" s="57"/>
      <c r="Q694" s="57"/>
      <c r="R694" s="57"/>
      <c r="S694" s="57"/>
      <c r="T694" s="57"/>
      <c r="U694" s="57"/>
      <c r="V694" s="57"/>
      <c r="W694" s="57"/>
      <c r="X694" s="55"/>
      <c r="Y694" s="55"/>
      <c r="Z694" s="55"/>
      <c r="AA694" s="55"/>
      <c r="AB694" s="55"/>
      <c r="AC694" s="55"/>
      <c r="AD694" s="55"/>
      <c r="AE694" s="55"/>
    </row>
    <row r="695" spans="1:31" s="84" customFormat="1" x14ac:dyDescent="0.25">
      <c r="A695" s="55"/>
      <c r="B695" s="56"/>
      <c r="C695" s="57"/>
      <c r="D695" s="57"/>
      <c r="E695" s="57"/>
      <c r="F695" s="57"/>
      <c r="G695" s="58"/>
      <c r="H695" s="58"/>
      <c r="I695" s="58"/>
      <c r="J695" s="58"/>
      <c r="K695" s="58"/>
      <c r="L695" s="58"/>
      <c r="M695" s="58"/>
      <c r="N695" s="58"/>
      <c r="O695" s="57"/>
      <c r="P695" s="57"/>
      <c r="Q695" s="57"/>
      <c r="R695" s="57"/>
      <c r="S695" s="57"/>
      <c r="T695" s="57"/>
      <c r="U695" s="57"/>
      <c r="V695" s="57"/>
      <c r="W695" s="57"/>
      <c r="X695" s="55"/>
      <c r="Y695" s="55"/>
      <c r="Z695" s="55"/>
      <c r="AA695" s="55"/>
      <c r="AB695" s="55"/>
      <c r="AC695" s="55"/>
      <c r="AD695" s="55"/>
      <c r="AE695" s="55"/>
    </row>
    <row r="696" spans="1:31" s="84" customFormat="1" x14ac:dyDescent="0.25">
      <c r="A696" s="55"/>
      <c r="B696" s="22"/>
      <c r="C696" s="68"/>
      <c r="D696" s="68"/>
      <c r="E696" s="68"/>
      <c r="F696" s="68"/>
      <c r="G696" s="69"/>
      <c r="H696" s="69"/>
      <c r="I696" s="68"/>
      <c r="J696" s="70"/>
      <c r="K696" s="70"/>
      <c r="L696" s="68"/>
      <c r="M696" s="70"/>
      <c r="N696" s="70"/>
      <c r="O696" s="68"/>
      <c r="P696" s="70"/>
      <c r="Q696" s="57"/>
      <c r="R696" s="57"/>
      <c r="S696" s="57"/>
      <c r="T696" s="57"/>
      <c r="U696" s="57"/>
      <c r="V696" s="57"/>
      <c r="W696" s="57"/>
      <c r="X696" s="55"/>
      <c r="Y696" s="55"/>
      <c r="Z696" s="55"/>
      <c r="AA696" s="55"/>
      <c r="AB696" s="55"/>
      <c r="AC696" s="55"/>
      <c r="AD696" s="55"/>
      <c r="AE696" s="55"/>
    </row>
    <row r="697" spans="1:31" s="84" customFormat="1" x14ac:dyDescent="0.25">
      <c r="A697" s="55"/>
      <c r="B697" s="71" t="s">
        <v>74</v>
      </c>
      <c r="C697" s="72" t="s">
        <v>75</v>
      </c>
      <c r="D697" s="72"/>
      <c r="E697" s="72"/>
      <c r="F697" s="72"/>
      <c r="G697" s="60"/>
      <c r="H697" s="60" t="s">
        <v>76</v>
      </c>
      <c r="I697" s="73"/>
      <c r="J697" s="67"/>
      <c r="K697" s="67" t="s">
        <v>77</v>
      </c>
      <c r="L697" s="73"/>
      <c r="M697" s="57"/>
      <c r="N697" s="57" t="s">
        <v>78</v>
      </c>
      <c r="O697" s="72"/>
      <c r="P697" s="57"/>
      <c r="Q697" s="57"/>
      <c r="R697" s="57"/>
      <c r="S697" s="57"/>
      <c r="T697" s="57"/>
      <c r="U697" s="57"/>
      <c r="V697" s="57"/>
      <c r="W697" s="57"/>
      <c r="X697" s="55"/>
      <c r="Y697" s="55"/>
      <c r="Z697" s="55"/>
      <c r="AA697" s="55"/>
      <c r="AB697" s="55"/>
      <c r="AC697" s="55"/>
      <c r="AD697" s="55"/>
      <c r="AE697" s="55"/>
    </row>
    <row r="698" spans="1:31" ht="15" customHeight="1" x14ac:dyDescent="0.25">
      <c r="A698" s="55"/>
      <c r="B698" s="74"/>
      <c r="C698" s="136" t="s">
        <v>25</v>
      </c>
      <c r="D698" s="136"/>
      <c r="E698" s="136"/>
      <c r="F698" s="136"/>
      <c r="G698" s="23"/>
      <c r="H698" s="23" t="s">
        <v>26</v>
      </c>
      <c r="I698" s="24"/>
      <c r="J698" s="67"/>
      <c r="K698" s="23" t="s">
        <v>27</v>
      </c>
      <c r="L698" s="61"/>
      <c r="M698" s="57"/>
      <c r="N698" s="57"/>
      <c r="O698" s="56"/>
      <c r="P698" s="57"/>
      <c r="Q698" s="57"/>
      <c r="R698" s="57"/>
      <c r="S698" s="57"/>
      <c r="T698" s="57"/>
      <c r="U698" s="57"/>
      <c r="V698" s="57"/>
      <c r="W698" s="57"/>
      <c r="X698" s="55"/>
      <c r="Y698" s="55"/>
      <c r="Z698" s="55"/>
      <c r="AA698" s="55"/>
      <c r="AB698" s="55"/>
      <c r="AC698" s="55"/>
      <c r="AD698" s="55"/>
      <c r="AE698" s="55"/>
    </row>
    <row r="699" spans="1:31" x14ac:dyDescent="0.25">
      <c r="A699" s="55"/>
      <c r="Q699" s="57"/>
      <c r="R699" s="57"/>
      <c r="S699" s="57"/>
      <c r="T699" s="57"/>
      <c r="U699" s="57"/>
      <c r="V699" s="57"/>
      <c r="W699" s="57"/>
      <c r="X699" s="55"/>
      <c r="Y699" s="55"/>
      <c r="Z699" s="55"/>
      <c r="AA699" s="55"/>
      <c r="AB699" s="55"/>
      <c r="AC699" s="55"/>
      <c r="AD699" s="55"/>
      <c r="AE699" s="55"/>
    </row>
  </sheetData>
  <mergeCells count="69">
    <mergeCell ref="C698:F698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6"/>
  <sheetViews>
    <sheetView zoomScale="70" zoomScaleNormal="70" workbookViewId="0">
      <selection activeCell="D7" sqref="D7:D10"/>
    </sheetView>
  </sheetViews>
  <sheetFormatPr defaultRowHeight="15" x14ac:dyDescent="0.25"/>
  <cols>
    <col min="1" max="1" width="4.14062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760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48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218.2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/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/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/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/>
      <c r="D16" s="79"/>
      <c r="E16" s="79"/>
      <c r="F16" s="45" t="e">
        <f t="shared" si="1"/>
        <v>#DIV/0!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/>
      <c r="D17" s="19"/>
      <c r="E17" s="19"/>
      <c r="F17" s="45" t="e">
        <f t="shared" si="1"/>
        <v>#DIV/0!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/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/>
      <c r="D18" s="19"/>
      <c r="E18" s="19"/>
      <c r="F18" s="45" t="e">
        <f t="shared" si="1"/>
        <v>#DIV/0!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/>
      <c r="D19" s="19"/>
      <c r="E19" s="19"/>
      <c r="F19" s="45" t="e">
        <f t="shared" si="1"/>
        <v>#DIV/0!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/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/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/>
      <c r="D21" s="19"/>
      <c r="E21" s="19"/>
      <c r="F21" s="45" t="e">
        <f t="shared" si="1"/>
        <v>#DIV/0!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/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>
        <v>1750</v>
      </c>
      <c r="D22" s="19"/>
      <c r="E22" s="19">
        <v>1333</v>
      </c>
      <c r="F22" s="45">
        <f t="shared" si="1"/>
        <v>0.76171428571428568</v>
      </c>
      <c r="G22" s="19"/>
      <c r="H22" s="45" t="e">
        <f t="shared" si="2"/>
        <v>#DIV/0!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/>
      <c r="W22" s="45">
        <f t="shared" si="4"/>
        <v>0</v>
      </c>
      <c r="X22" s="19"/>
      <c r="Y22" s="45">
        <f t="shared" si="0"/>
        <v>0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/>
      <c r="D23" s="19"/>
      <c r="E23" s="19"/>
      <c r="F23" s="45" t="e">
        <f t="shared" si="1"/>
        <v>#DIV/0!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/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/>
      <c r="D25" s="19"/>
      <c r="E25" s="19"/>
      <c r="F25" s="45" t="e">
        <f t="shared" si="1"/>
        <v>#DIV/0!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/>
      <c r="D26" s="19"/>
      <c r="E26" s="19"/>
      <c r="F26" s="45" t="e">
        <f t="shared" si="1"/>
        <v>#DIV/0!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/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/>
      <c r="D27" s="19"/>
      <c r="E27" s="19"/>
      <c r="F27" s="45" t="e">
        <f t="shared" si="1"/>
        <v>#DIV/0!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/>
      <c r="D28" s="19"/>
      <c r="E28" s="19"/>
      <c r="F28" s="45" t="e">
        <f t="shared" si="1"/>
        <v>#DIV/0!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/>
      <c r="D29" s="19"/>
      <c r="E29" s="19"/>
      <c r="F29" s="45" t="e">
        <f t="shared" si="1"/>
        <v>#DIV/0!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/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/>
      <c r="D31" s="19"/>
      <c r="E31" s="19"/>
      <c r="F31" s="45" t="e">
        <f t="shared" si="1"/>
        <v>#DIV/0!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/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/>
      <c r="D32" s="19"/>
      <c r="E32" s="19"/>
      <c r="F32" s="45" t="e">
        <f t="shared" si="1"/>
        <v>#DIV/0!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317</v>
      </c>
      <c r="C33" s="19"/>
      <c r="D33" s="19"/>
      <c r="E33" s="19"/>
      <c r="F33" s="45" t="e">
        <f t="shared" si="1"/>
        <v>#DIV/0!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318</v>
      </c>
      <c r="C34" s="31"/>
      <c r="D34" s="31"/>
      <c r="E34" s="31"/>
      <c r="F34" s="45" t="e">
        <f t="shared" si="1"/>
        <v>#DIV/0!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1750</v>
      </c>
      <c r="D35" s="29">
        <f>SUM(D13:D34)</f>
        <v>0</v>
      </c>
      <c r="E35" s="29">
        <f>SUM(E13:E34)</f>
        <v>1333</v>
      </c>
      <c r="F35" s="46">
        <f t="shared" si="1"/>
        <v>0.76171428571428568</v>
      </c>
      <c r="G35" s="29">
        <f>SUM(G13:G34)</f>
        <v>0</v>
      </c>
      <c r="H35" s="46" t="e">
        <f t="shared" si="2"/>
        <v>#DIV/0!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0</v>
      </c>
      <c r="W35" s="88">
        <f>V35/E35*100</f>
        <v>0</v>
      </c>
      <c r="X35" s="29">
        <f>SUM(X13:X34)</f>
        <v>0</v>
      </c>
      <c r="Y35" s="46">
        <f t="shared" si="0"/>
        <v>0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>
        <v>312.5</v>
      </c>
      <c r="D37" s="19">
        <v>165</v>
      </c>
      <c r="E37" s="19">
        <v>259</v>
      </c>
      <c r="F37" s="45">
        <f t="shared" ref="F37:F94" si="7">E37/C37</f>
        <v>0.82879999999999998</v>
      </c>
      <c r="G37" s="19"/>
      <c r="H37" s="45">
        <f t="shared" si="2"/>
        <v>0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>
        <v>12</v>
      </c>
      <c r="W37" s="18">
        <f t="shared" ref="W37:W94" si="8">V37/E37*100</f>
        <v>4.6332046332046328</v>
      </c>
      <c r="X37" s="19">
        <v>12</v>
      </c>
      <c r="Y37" s="18">
        <f t="shared" ref="Y37:Y94" si="9">X37/E37*100</f>
        <v>4.6332046332046328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198.70000000000002</v>
      </c>
      <c r="D38" s="19">
        <v>85</v>
      </c>
      <c r="E38" s="19">
        <v>124</v>
      </c>
      <c r="F38" s="45">
        <f t="shared" si="7"/>
        <v>0.62405636638147954</v>
      </c>
      <c r="G38" s="19"/>
      <c r="H38" s="45">
        <f t="shared" si="2"/>
        <v>0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>
        <v>6</v>
      </c>
      <c r="W38" s="18">
        <f t="shared" si="8"/>
        <v>4.838709677419355</v>
      </c>
      <c r="X38" s="19">
        <v>6</v>
      </c>
      <c r="Y38" s="18">
        <f t="shared" si="9"/>
        <v>4.838709677419355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109.19999999999999</v>
      </c>
      <c r="D39" s="19">
        <v>61</v>
      </c>
      <c r="E39" s="19">
        <v>80</v>
      </c>
      <c r="F39" s="45">
        <f t="shared" si="7"/>
        <v>0.73260073260073266</v>
      </c>
      <c r="G39" s="19"/>
      <c r="H39" s="45">
        <f t="shared" si="2"/>
        <v>0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>
        <v>4</v>
      </c>
      <c r="W39" s="18">
        <f t="shared" si="8"/>
        <v>5</v>
      </c>
      <c r="X39" s="19">
        <v>4</v>
      </c>
      <c r="Y39" s="18">
        <f t="shared" si="9"/>
        <v>5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166.7</v>
      </c>
      <c r="D40" s="19"/>
      <c r="E40" s="19">
        <v>30</v>
      </c>
      <c r="F40" s="45">
        <f t="shared" si="7"/>
        <v>0.17996400719856029</v>
      </c>
      <c r="G40" s="19"/>
      <c r="H40" s="45" t="e">
        <f t="shared" si="2"/>
        <v>#DIV/0!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/>
      <c r="W40" s="18">
        <f t="shared" si="8"/>
        <v>0</v>
      </c>
      <c r="X40" s="19"/>
      <c r="Y40" s="18">
        <f t="shared" si="9"/>
        <v>0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74.899999999999991</v>
      </c>
      <c r="D41" s="19">
        <v>138</v>
      </c>
      <c r="E41" s="19">
        <v>190</v>
      </c>
      <c r="F41" s="45">
        <f t="shared" si="7"/>
        <v>2.5367156208277706</v>
      </c>
      <c r="G41" s="19"/>
      <c r="H41" s="45">
        <f t="shared" si="2"/>
        <v>0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>
        <v>9</v>
      </c>
      <c r="W41" s="18">
        <f t="shared" si="8"/>
        <v>4.7368421052631584</v>
      </c>
      <c r="X41" s="19">
        <v>9</v>
      </c>
      <c r="Y41" s="18">
        <f t="shared" si="9"/>
        <v>4.7368421052631584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230.6</v>
      </c>
      <c r="D42" s="19">
        <v>290</v>
      </c>
      <c r="E42" s="19">
        <v>302</v>
      </c>
      <c r="F42" s="45">
        <f t="shared" si="7"/>
        <v>1.3096270598438855</v>
      </c>
      <c r="G42" s="19"/>
      <c r="H42" s="45">
        <f t="shared" si="2"/>
        <v>0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>
        <v>15</v>
      </c>
      <c r="W42" s="18">
        <f t="shared" si="8"/>
        <v>4.9668874172185431</v>
      </c>
      <c r="X42" s="19">
        <v>15</v>
      </c>
      <c r="Y42" s="18">
        <f t="shared" si="9"/>
        <v>4.9668874172185431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305.2</v>
      </c>
      <c r="D43" s="19">
        <v>302</v>
      </c>
      <c r="E43" s="19">
        <v>200</v>
      </c>
      <c r="F43" s="45">
        <f t="shared" si="7"/>
        <v>0.65530799475753609</v>
      </c>
      <c r="G43" s="19"/>
      <c r="H43" s="45">
        <f t="shared" si="2"/>
        <v>0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>
        <v>10</v>
      </c>
      <c r="W43" s="18">
        <f t="shared" si="8"/>
        <v>5</v>
      </c>
      <c r="X43" s="19">
        <v>10</v>
      </c>
      <c r="Y43" s="18">
        <f t="shared" si="9"/>
        <v>5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159.9</v>
      </c>
      <c r="D44" s="19">
        <v>298</v>
      </c>
      <c r="E44" s="19">
        <v>203</v>
      </c>
      <c r="F44" s="45">
        <f t="shared" si="7"/>
        <v>1.2695434646654158</v>
      </c>
      <c r="G44" s="19"/>
      <c r="H44" s="45">
        <f t="shared" si="2"/>
        <v>0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>
        <v>10</v>
      </c>
      <c r="W44" s="18">
        <f t="shared" si="8"/>
        <v>4.9261083743842367</v>
      </c>
      <c r="X44" s="19">
        <v>10</v>
      </c>
      <c r="Y44" s="18">
        <f t="shared" si="9"/>
        <v>4.9261083743842367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68.06</v>
      </c>
      <c r="D45" s="19">
        <v>65</v>
      </c>
      <c r="E45" s="19">
        <v>85</v>
      </c>
      <c r="F45" s="45">
        <f t="shared" si="7"/>
        <v>1.2488980311489861</v>
      </c>
      <c r="G45" s="19"/>
      <c r="H45" s="45">
        <f t="shared" si="2"/>
        <v>0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>
        <v>4</v>
      </c>
      <c r="W45" s="18">
        <f t="shared" si="8"/>
        <v>4.7058823529411766</v>
      </c>
      <c r="X45" s="19">
        <v>4</v>
      </c>
      <c r="Y45" s="18">
        <f t="shared" si="9"/>
        <v>4.7058823529411766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659.14</v>
      </c>
      <c r="D46" s="19">
        <v>935</v>
      </c>
      <c r="E46" s="19">
        <v>569</v>
      </c>
      <c r="F46" s="45">
        <f t="shared" si="7"/>
        <v>0.86324604788057169</v>
      </c>
      <c r="G46" s="19"/>
      <c r="H46" s="45">
        <f t="shared" si="2"/>
        <v>0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>
        <v>28</v>
      </c>
      <c r="W46" s="18">
        <f t="shared" si="8"/>
        <v>4.9209138840070299</v>
      </c>
      <c r="X46" s="19">
        <v>28</v>
      </c>
      <c r="Y46" s="18">
        <f t="shared" si="9"/>
        <v>4.9209138840070299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49.5</v>
      </c>
      <c r="D47" s="19">
        <v>286</v>
      </c>
      <c r="E47" s="19">
        <v>61</v>
      </c>
      <c r="F47" s="45">
        <f t="shared" si="7"/>
        <v>1.2323232323232323</v>
      </c>
      <c r="G47" s="19"/>
      <c r="H47" s="45">
        <f t="shared" si="2"/>
        <v>0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>
        <v>3</v>
      </c>
      <c r="W47" s="18">
        <f t="shared" si="8"/>
        <v>4.918032786885246</v>
      </c>
      <c r="X47" s="19">
        <v>3</v>
      </c>
      <c r="Y47" s="18">
        <f t="shared" si="9"/>
        <v>4.918032786885246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>
        <v>534</v>
      </c>
      <c r="E48" s="19">
        <v>489</v>
      </c>
      <c r="F48" s="45">
        <f t="shared" si="7"/>
        <v>1.5731566079011712</v>
      </c>
      <c r="G48" s="19"/>
      <c r="H48" s="45">
        <f t="shared" si="2"/>
        <v>0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>
        <v>24</v>
      </c>
      <c r="W48" s="18">
        <f t="shared" si="8"/>
        <v>4.9079754601226995</v>
      </c>
      <c r="X48" s="19">
        <v>24</v>
      </c>
      <c r="Y48" s="18">
        <f t="shared" si="9"/>
        <v>4.9079754601226995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>
        <v>624</v>
      </c>
      <c r="E49" s="19">
        <v>575</v>
      </c>
      <c r="F49" s="45">
        <f t="shared" si="7"/>
        <v>2.413127413127413</v>
      </c>
      <c r="G49" s="19"/>
      <c r="H49" s="45">
        <f t="shared" si="2"/>
        <v>0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>
        <v>28</v>
      </c>
      <c r="W49" s="18">
        <f t="shared" si="8"/>
        <v>4.8695652173913047</v>
      </c>
      <c r="X49" s="19">
        <v>28</v>
      </c>
      <c r="Y49" s="18">
        <f t="shared" si="9"/>
        <v>4.8695652173913047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215.4</v>
      </c>
      <c r="D50" s="19">
        <v>191</v>
      </c>
      <c r="E50" s="19">
        <v>235</v>
      </c>
      <c r="F50" s="45">
        <f t="shared" si="7"/>
        <v>1.0909935004642526</v>
      </c>
      <c r="G50" s="19"/>
      <c r="H50" s="45">
        <f t="shared" si="2"/>
        <v>0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>
        <v>11</v>
      </c>
      <c r="W50" s="18">
        <f t="shared" si="8"/>
        <v>4.6808510638297873</v>
      </c>
      <c r="X50" s="19">
        <v>11</v>
      </c>
      <c r="Y50" s="18">
        <f t="shared" si="9"/>
        <v>4.6808510638297873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>
        <v>745</v>
      </c>
      <c r="E51" s="19">
        <v>644</v>
      </c>
      <c r="F51" s="45">
        <f t="shared" si="7"/>
        <v>1.5410385259631492</v>
      </c>
      <c r="G51" s="19"/>
      <c r="H51" s="45">
        <f t="shared" si="2"/>
        <v>0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>
        <v>32</v>
      </c>
      <c r="W51" s="18">
        <f t="shared" si="8"/>
        <v>4.9689440993788816</v>
      </c>
      <c r="X51" s="19">
        <v>32</v>
      </c>
      <c r="Y51" s="18">
        <f t="shared" si="9"/>
        <v>4.9689440993788816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>
        <v>1033</v>
      </c>
      <c r="E52" s="19">
        <v>783</v>
      </c>
      <c r="F52" s="45">
        <f t="shared" si="7"/>
        <v>1.4024717893605587</v>
      </c>
      <c r="G52" s="19"/>
      <c r="H52" s="45">
        <f t="shared" si="2"/>
        <v>0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>
        <v>39</v>
      </c>
      <c r="W52" s="18">
        <f t="shared" si="8"/>
        <v>4.980842911877394</v>
      </c>
      <c r="X52" s="19">
        <v>39</v>
      </c>
      <c r="Y52" s="18">
        <f t="shared" si="9"/>
        <v>4.980842911877394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25.2</v>
      </c>
      <c r="D53" s="19">
        <v>4</v>
      </c>
      <c r="E53" s="19">
        <v>8</v>
      </c>
      <c r="F53" s="45">
        <f t="shared" si="7"/>
        <v>0.31746031746031744</v>
      </c>
      <c r="G53" s="19"/>
      <c r="H53" s="45">
        <f t="shared" si="2"/>
        <v>0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/>
      <c r="W53" s="18">
        <f t="shared" si="8"/>
        <v>0</v>
      </c>
      <c r="X53" s="19"/>
      <c r="Y53" s="18">
        <f t="shared" si="9"/>
        <v>0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564.9</v>
      </c>
      <c r="D54" s="19">
        <v>620</v>
      </c>
      <c r="E54" s="19">
        <v>634</v>
      </c>
      <c r="F54" s="45">
        <f t="shared" si="7"/>
        <v>1.1223225349619401</v>
      </c>
      <c r="G54" s="19"/>
      <c r="H54" s="45">
        <f t="shared" si="2"/>
        <v>0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>
        <v>31</v>
      </c>
      <c r="W54" s="18">
        <f t="shared" si="8"/>
        <v>4.8895899053627758</v>
      </c>
      <c r="X54" s="19">
        <v>31</v>
      </c>
      <c r="Y54" s="18">
        <f t="shared" si="9"/>
        <v>4.8895899053627758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>
        <v>2427</v>
      </c>
      <c r="E55" s="19">
        <v>1079</v>
      </c>
      <c r="F55" s="45">
        <f t="shared" si="7"/>
        <v>2.3319645558677329</v>
      </c>
      <c r="G55" s="19"/>
      <c r="H55" s="45">
        <f t="shared" si="2"/>
        <v>0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>
        <v>53</v>
      </c>
      <c r="W55" s="18">
        <f t="shared" si="8"/>
        <v>4.911955514365153</v>
      </c>
      <c r="X55" s="19">
        <v>53</v>
      </c>
      <c r="Y55" s="18">
        <f t="shared" si="9"/>
        <v>4.911955514365153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1073.5999999999999</v>
      </c>
      <c r="D56" s="19"/>
      <c r="E56" s="19">
        <v>2654</v>
      </c>
      <c r="F56" s="45">
        <f t="shared" si="7"/>
        <v>2.4720566318926975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>
        <v>132</v>
      </c>
      <c r="W56" s="18">
        <f t="shared" si="8"/>
        <v>4.9736247174076871</v>
      </c>
      <c r="X56" s="19">
        <v>132</v>
      </c>
      <c r="Y56" s="18">
        <f t="shared" si="9"/>
        <v>4.9736247174076871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55.91</v>
      </c>
      <c r="D57" s="19"/>
      <c r="E57" s="19">
        <v>135</v>
      </c>
      <c r="F57" s="45">
        <f t="shared" si="7"/>
        <v>2.4145948846360223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>
        <v>6</v>
      </c>
      <c r="W57" s="18">
        <f t="shared" si="8"/>
        <v>4.4444444444444446</v>
      </c>
      <c r="X57" s="19">
        <v>6</v>
      </c>
      <c r="Y57" s="18">
        <f t="shared" si="9"/>
        <v>4.4444444444444446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>
        <v>69</v>
      </c>
      <c r="F58" s="45">
        <f t="shared" si="7"/>
        <v>2.4468085106382977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>
        <v>3</v>
      </c>
      <c r="W58" s="18">
        <f t="shared" si="8"/>
        <v>4.3478260869565215</v>
      </c>
      <c r="X58" s="19">
        <v>3</v>
      </c>
      <c r="Y58" s="18">
        <f t="shared" si="9"/>
        <v>4.3478260869565215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>
        <v>841</v>
      </c>
      <c r="F59" s="45">
        <f t="shared" si="7"/>
        <v>1.0776524859046643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>
        <v>42</v>
      </c>
      <c r="W59" s="18">
        <f t="shared" si="8"/>
        <v>4.9940546967895365</v>
      </c>
      <c r="X59" s="19">
        <v>42</v>
      </c>
      <c r="Y59" s="18">
        <f t="shared" si="9"/>
        <v>4.9940546967895365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334.6</v>
      </c>
      <c r="D60" s="19"/>
      <c r="E60" s="19">
        <v>812</v>
      </c>
      <c r="F60" s="45">
        <f t="shared" si="7"/>
        <v>2.4267782426778242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>
        <v>40</v>
      </c>
      <c r="W60" s="18">
        <f t="shared" si="8"/>
        <v>4.9261083743842367</v>
      </c>
      <c r="X60" s="19">
        <v>40</v>
      </c>
      <c r="Y60" s="18">
        <f t="shared" si="9"/>
        <v>4.9261083743842367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122.6</v>
      </c>
      <c r="D61" s="19">
        <v>129</v>
      </c>
      <c r="E61" s="19">
        <v>156</v>
      </c>
      <c r="F61" s="45">
        <f t="shared" si="7"/>
        <v>1.2724306688417619</v>
      </c>
      <c r="G61" s="19"/>
      <c r="H61" s="45">
        <f t="shared" si="2"/>
        <v>0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>
        <v>7</v>
      </c>
      <c r="W61" s="18">
        <f t="shared" si="8"/>
        <v>4.4871794871794872</v>
      </c>
      <c r="X61" s="19">
        <v>7</v>
      </c>
      <c r="Y61" s="18">
        <f t="shared" si="9"/>
        <v>4.4871794871794872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180</v>
      </c>
      <c r="D62" s="19">
        <v>331</v>
      </c>
      <c r="E62" s="19">
        <v>448</v>
      </c>
      <c r="F62" s="45">
        <f t="shared" si="7"/>
        <v>2.4888888888888889</v>
      </c>
      <c r="G62" s="19"/>
      <c r="H62" s="45">
        <f t="shared" si="2"/>
        <v>0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>
        <v>22</v>
      </c>
      <c r="W62" s="18">
        <f t="shared" si="8"/>
        <v>4.9107142857142856</v>
      </c>
      <c r="X62" s="19">
        <v>22</v>
      </c>
      <c r="Y62" s="18">
        <f t="shared" si="9"/>
        <v>4.9107142857142856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274.39999999999998</v>
      </c>
      <c r="D63" s="19">
        <v>429</v>
      </c>
      <c r="E63" s="19">
        <v>453</v>
      </c>
      <c r="F63" s="45">
        <f t="shared" si="7"/>
        <v>1.6508746355685133</v>
      </c>
      <c r="G63" s="19"/>
      <c r="H63" s="45">
        <f t="shared" si="2"/>
        <v>0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>
        <v>22</v>
      </c>
      <c r="W63" s="18">
        <f t="shared" si="8"/>
        <v>4.8565121412803531</v>
      </c>
      <c r="X63" s="19">
        <v>22</v>
      </c>
      <c r="Y63" s="18">
        <f t="shared" si="9"/>
        <v>4.8565121412803531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92.825999999999993</v>
      </c>
      <c r="D64" s="19">
        <v>202</v>
      </c>
      <c r="E64" s="19">
        <v>242</v>
      </c>
      <c r="F64" s="45">
        <f t="shared" si="7"/>
        <v>2.6070282033051089</v>
      </c>
      <c r="G64" s="19"/>
      <c r="H64" s="45">
        <f t="shared" si="2"/>
        <v>0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>
        <v>12</v>
      </c>
      <c r="W64" s="18">
        <f t="shared" si="8"/>
        <v>4.9586776859504136</v>
      </c>
      <c r="X64" s="19">
        <v>12</v>
      </c>
      <c r="Y64" s="18">
        <f t="shared" si="9"/>
        <v>4.9586776859504136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0</v>
      </c>
      <c r="D65" s="19"/>
      <c r="E65" s="19">
        <v>0</v>
      </c>
      <c r="F65" s="45" t="e">
        <f t="shared" si="7"/>
        <v>#DIV/0!</v>
      </c>
      <c r="G65" s="19"/>
      <c r="H65" s="45" t="e">
        <f t="shared" si="2"/>
        <v>#DIV/0!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/>
      <c r="W65" s="18" t="e">
        <f t="shared" si="8"/>
        <v>#DIV/0!</v>
      </c>
      <c r="X65" s="19"/>
      <c r="Y65" s="18" t="e">
        <f t="shared" si="9"/>
        <v>#DIV/0!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117.60299999999999</v>
      </c>
      <c r="D66" s="19"/>
      <c r="E66" s="19">
        <v>20</v>
      </c>
      <c r="F66" s="45">
        <f t="shared" si="7"/>
        <v>0.17006368885147488</v>
      </c>
      <c r="G66" s="19"/>
      <c r="H66" s="45" t="e">
        <f t="shared" si="2"/>
        <v>#DIV/0!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/>
      <c r="W66" s="18">
        <f t="shared" si="8"/>
        <v>0</v>
      </c>
      <c r="X66" s="19"/>
      <c r="Y66" s="18">
        <f t="shared" si="9"/>
        <v>0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148.9</v>
      </c>
      <c r="D67" s="19">
        <v>246</v>
      </c>
      <c r="E67" s="19">
        <v>262</v>
      </c>
      <c r="F67" s="45">
        <f t="shared" si="7"/>
        <v>1.7595701813297515</v>
      </c>
      <c r="G67" s="19"/>
      <c r="H67" s="45">
        <f t="shared" si="2"/>
        <v>0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>
        <v>13</v>
      </c>
      <c r="W67" s="18">
        <f t="shared" si="8"/>
        <v>4.9618320610687023</v>
      </c>
      <c r="X67" s="19">
        <v>13</v>
      </c>
      <c r="Y67" s="18">
        <f t="shared" si="9"/>
        <v>4.9618320610687023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0</v>
      </c>
      <c r="D68" s="19"/>
      <c r="E68" s="19">
        <v>0</v>
      </c>
      <c r="F68" s="45" t="e">
        <f t="shared" si="7"/>
        <v>#DIV/0!</v>
      </c>
      <c r="G68" s="19"/>
      <c r="H68" s="45" t="e">
        <f t="shared" si="2"/>
        <v>#DIV/0!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/>
      <c r="W68" s="18" t="e">
        <f t="shared" si="8"/>
        <v>#DIV/0!</v>
      </c>
      <c r="X68" s="19"/>
      <c r="Y68" s="18" t="e">
        <f t="shared" si="9"/>
        <v>#DIV/0!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86.600000000000009</v>
      </c>
      <c r="D69" s="19">
        <v>131</v>
      </c>
      <c r="E69" s="19">
        <v>158</v>
      </c>
      <c r="F69" s="45">
        <f t="shared" si="7"/>
        <v>1.8244803695150114</v>
      </c>
      <c r="G69" s="19"/>
      <c r="H69" s="45">
        <f t="shared" si="2"/>
        <v>0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>
        <v>7</v>
      </c>
      <c r="W69" s="18">
        <f t="shared" si="8"/>
        <v>4.4303797468354427</v>
      </c>
      <c r="X69" s="19">
        <v>7</v>
      </c>
      <c r="Y69" s="18">
        <f t="shared" si="9"/>
        <v>4.4303797468354427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176.99999999999997</v>
      </c>
      <c r="D70" s="19">
        <v>145</v>
      </c>
      <c r="E70" s="19">
        <v>250</v>
      </c>
      <c r="F70" s="45">
        <f t="shared" si="7"/>
        <v>1.4124293785310738</v>
      </c>
      <c r="G70" s="19"/>
      <c r="H70" s="45">
        <f t="shared" si="2"/>
        <v>0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>
        <v>12</v>
      </c>
      <c r="W70" s="18">
        <f t="shared" si="8"/>
        <v>4.8</v>
      </c>
      <c r="X70" s="19">
        <v>7</v>
      </c>
      <c r="Y70" s="18">
        <f t="shared" si="9"/>
        <v>2.8000000000000003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31.29</v>
      </c>
      <c r="D71" s="19">
        <v>22</v>
      </c>
      <c r="E71" s="19">
        <v>19</v>
      </c>
      <c r="F71" s="45">
        <f t="shared" si="7"/>
        <v>0.60722275487376165</v>
      </c>
      <c r="G71" s="19"/>
      <c r="H71" s="45">
        <f t="shared" si="2"/>
        <v>0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/>
      <c r="W71" s="18">
        <f t="shared" si="8"/>
        <v>0</v>
      </c>
      <c r="X71" s="19"/>
      <c r="Y71" s="18">
        <f t="shared" si="9"/>
        <v>0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90.50800000000001</v>
      </c>
      <c r="D72" s="19">
        <v>285</v>
      </c>
      <c r="E72" s="19">
        <v>337</v>
      </c>
      <c r="F72" s="45">
        <f t="shared" si="7"/>
        <v>3.7234277632916424</v>
      </c>
      <c r="G72" s="19"/>
      <c r="H72" s="45">
        <f t="shared" si="2"/>
        <v>0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>
        <v>16</v>
      </c>
      <c r="W72" s="18">
        <f t="shared" si="8"/>
        <v>4.7477744807121667</v>
      </c>
      <c r="X72" s="19">
        <v>16</v>
      </c>
      <c r="Y72" s="18">
        <f t="shared" si="9"/>
        <v>4.7477744807121667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202.6</v>
      </c>
      <c r="D73" s="19">
        <v>168</v>
      </c>
      <c r="E73" s="19">
        <v>177</v>
      </c>
      <c r="F73" s="45">
        <f t="shared" si="7"/>
        <v>0.87364264560710758</v>
      </c>
      <c r="G73" s="19"/>
      <c r="H73" s="45">
        <f t="shared" si="2"/>
        <v>0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>
        <v>8</v>
      </c>
      <c r="W73" s="18">
        <f t="shared" si="8"/>
        <v>4.5197740112994351</v>
      </c>
      <c r="X73" s="19">
        <v>8</v>
      </c>
      <c r="Y73" s="18">
        <f t="shared" si="9"/>
        <v>4.5197740112994351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139.60000000000002</v>
      </c>
      <c r="D74" s="19">
        <v>479</v>
      </c>
      <c r="E74" s="19">
        <v>107</v>
      </c>
      <c r="F74" s="45">
        <f t="shared" si="7"/>
        <v>0.76647564469914031</v>
      </c>
      <c r="G74" s="19"/>
      <c r="H74" s="45">
        <f t="shared" si="2"/>
        <v>0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>
        <v>5</v>
      </c>
      <c r="W74" s="18">
        <f t="shared" si="8"/>
        <v>4.6728971962616823</v>
      </c>
      <c r="X74" s="19">
        <v>5</v>
      </c>
      <c r="Y74" s="18">
        <f t="shared" si="9"/>
        <v>4.6728971962616823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52.400000000000006</v>
      </c>
      <c r="D75" s="19"/>
      <c r="E75" s="19">
        <v>0</v>
      </c>
      <c r="F75" s="45">
        <f t="shared" si="7"/>
        <v>0</v>
      </c>
      <c r="G75" s="19"/>
      <c r="H75" s="45" t="e">
        <f t="shared" si="2"/>
        <v>#DIV/0!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/>
      <c r="W75" s="18" t="e">
        <f t="shared" si="8"/>
        <v>#DIV/0!</v>
      </c>
      <c r="X75" s="19"/>
      <c r="Y75" s="18" t="e">
        <f t="shared" si="9"/>
        <v>#DIV/0!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32.299999999999997</v>
      </c>
      <c r="D76" s="19">
        <v>43</v>
      </c>
      <c r="E76" s="19">
        <v>29</v>
      </c>
      <c r="F76" s="45">
        <f t="shared" si="7"/>
        <v>0.89783281733746134</v>
      </c>
      <c r="G76" s="19"/>
      <c r="H76" s="45">
        <f t="shared" si="2"/>
        <v>0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/>
      <c r="W76" s="18">
        <f t="shared" si="8"/>
        <v>0</v>
      </c>
      <c r="X76" s="19"/>
      <c r="Y76" s="18">
        <f t="shared" si="9"/>
        <v>0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0</v>
      </c>
      <c r="D77" s="19"/>
      <c r="E77" s="19">
        <v>0</v>
      </c>
      <c r="F77" s="45" t="e">
        <f t="shared" si="7"/>
        <v>#DIV/0!</v>
      </c>
      <c r="G77" s="19"/>
      <c r="H77" s="45" t="e">
        <f t="shared" si="2"/>
        <v>#DIV/0!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/>
      <c r="W77" s="18" t="e">
        <f t="shared" si="8"/>
        <v>#DIV/0!</v>
      </c>
      <c r="X77" s="19"/>
      <c r="Y77" s="18" t="e">
        <f t="shared" si="9"/>
        <v>#DIV/0!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>
        <v>264</v>
      </c>
      <c r="E78" s="19">
        <v>182</v>
      </c>
      <c r="F78" s="45">
        <f t="shared" si="7"/>
        <v>2.082379862700229</v>
      </c>
      <c r="G78" s="19"/>
      <c r="H78" s="45">
        <f t="shared" ref="H78:H95" si="10">G78/D78*100</f>
        <v>0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>
        <v>9</v>
      </c>
      <c r="W78" s="18">
        <f t="shared" si="8"/>
        <v>4.9450549450549453</v>
      </c>
      <c r="X78" s="19">
        <v>9</v>
      </c>
      <c r="Y78" s="18">
        <f t="shared" si="9"/>
        <v>4.9450549450549453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0</v>
      </c>
      <c r="D79" s="19"/>
      <c r="E79" s="19">
        <v>0</v>
      </c>
      <c r="F79" s="45" t="e">
        <f t="shared" si="7"/>
        <v>#DIV/0!</v>
      </c>
      <c r="G79" s="19"/>
      <c r="H79" s="45" t="e">
        <f t="shared" si="10"/>
        <v>#DIV/0!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/>
      <c r="W79" s="18" t="e">
        <f t="shared" si="8"/>
        <v>#DIV/0!</v>
      </c>
      <c r="X79" s="19"/>
      <c r="Y79" s="18" t="e">
        <f t="shared" si="9"/>
        <v>#DIV/0!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0</v>
      </c>
      <c r="D80" s="19"/>
      <c r="E80" s="19">
        <v>0</v>
      </c>
      <c r="F80" s="45" t="e">
        <f t="shared" si="7"/>
        <v>#DIV/0!</v>
      </c>
      <c r="G80" s="19"/>
      <c r="H80" s="45" t="e">
        <f t="shared" si="10"/>
        <v>#DIV/0!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 t="e">
        <f t="shared" si="8"/>
        <v>#DIV/0!</v>
      </c>
      <c r="X80" s="19"/>
      <c r="Y80" s="18" t="e">
        <f t="shared" si="9"/>
        <v>#DIV/0!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0</v>
      </c>
      <c r="D81" s="19"/>
      <c r="E81" s="19">
        <v>0</v>
      </c>
      <c r="F81" s="45" t="e">
        <f t="shared" si="7"/>
        <v>#DIV/0!</v>
      </c>
      <c r="G81" s="19"/>
      <c r="H81" s="45" t="e">
        <f t="shared" si="10"/>
        <v>#DIV/0!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/>
      <c r="W81" s="18" t="e">
        <f t="shared" si="8"/>
        <v>#DIV/0!</v>
      </c>
      <c r="X81" s="19"/>
      <c r="Y81" s="18" t="e">
        <f t="shared" si="9"/>
        <v>#DIV/0!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132.69999999999999</v>
      </c>
      <c r="D82" s="19">
        <v>182</v>
      </c>
      <c r="E82" s="19">
        <v>178</v>
      </c>
      <c r="F82" s="45">
        <f t="shared" si="7"/>
        <v>1.3413715146948004</v>
      </c>
      <c r="G82" s="19"/>
      <c r="H82" s="45">
        <f t="shared" si="10"/>
        <v>0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>
        <v>8</v>
      </c>
      <c r="W82" s="18">
        <f t="shared" si="8"/>
        <v>4.4943820224719104</v>
      </c>
      <c r="X82" s="19">
        <v>8</v>
      </c>
      <c r="Y82" s="18">
        <f t="shared" si="9"/>
        <v>4.4943820224719104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237.8</v>
      </c>
      <c r="D83" s="19">
        <v>240</v>
      </c>
      <c r="E83" s="19">
        <v>252</v>
      </c>
      <c r="F83" s="45">
        <f t="shared" si="7"/>
        <v>1.0597140454163161</v>
      </c>
      <c r="G83" s="19"/>
      <c r="H83" s="45">
        <f t="shared" si="10"/>
        <v>0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>
        <v>12</v>
      </c>
      <c r="W83" s="18">
        <f t="shared" si="8"/>
        <v>4.7619047619047619</v>
      </c>
      <c r="X83" s="19">
        <v>12</v>
      </c>
      <c r="Y83" s="18">
        <f t="shared" si="9"/>
        <v>4.7619047619047619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433.66</v>
      </c>
      <c r="D84" s="19">
        <v>714</v>
      </c>
      <c r="E84" s="19">
        <v>592</v>
      </c>
      <c r="F84" s="45">
        <f t="shared" si="7"/>
        <v>1.3651247521099479</v>
      </c>
      <c r="G84" s="19"/>
      <c r="H84" s="45">
        <f t="shared" si="10"/>
        <v>0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>
        <f t="shared" si="8"/>
        <v>0</v>
      </c>
      <c r="X84" s="19"/>
      <c r="Y84" s="18">
        <f t="shared" si="9"/>
        <v>0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341.7</v>
      </c>
      <c r="D85" s="19"/>
      <c r="E85" s="19">
        <v>45</v>
      </c>
      <c r="F85" s="45">
        <f t="shared" si="7"/>
        <v>0.13169446883230904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>
        <f t="shared" si="8"/>
        <v>0</v>
      </c>
      <c r="X85" s="19"/>
      <c r="Y85" s="18">
        <f t="shared" si="9"/>
        <v>0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530.4</v>
      </c>
      <c r="D86" s="19">
        <v>140</v>
      </c>
      <c r="E86" s="19">
        <v>214</v>
      </c>
      <c r="F86" s="45">
        <f t="shared" si="7"/>
        <v>0.40346907993966818</v>
      </c>
      <c r="G86" s="19"/>
      <c r="H86" s="45">
        <f t="shared" si="10"/>
        <v>0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>
        <v>10</v>
      </c>
      <c r="W86" s="18">
        <f t="shared" si="8"/>
        <v>4.6728971962616823</v>
      </c>
      <c r="X86" s="19">
        <v>3</v>
      </c>
      <c r="Y86" s="18">
        <f t="shared" si="9"/>
        <v>1.4018691588785046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334.45300000000003</v>
      </c>
      <c r="D87" s="19">
        <v>931</v>
      </c>
      <c r="E87" s="19">
        <v>60</v>
      </c>
      <c r="F87" s="45">
        <f t="shared" si="7"/>
        <v>0.17939740411956237</v>
      </c>
      <c r="G87" s="19"/>
      <c r="H87" s="45">
        <f t="shared" si="10"/>
        <v>0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>
        <v>3</v>
      </c>
      <c r="W87" s="18">
        <f t="shared" si="8"/>
        <v>5</v>
      </c>
      <c r="X87" s="19">
        <v>3</v>
      </c>
      <c r="Y87" s="18">
        <f t="shared" si="9"/>
        <v>5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>
        <v>46</v>
      </c>
      <c r="F88" s="45">
        <f t="shared" si="7"/>
        <v>1.0255266971352135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>
        <v>2</v>
      </c>
      <c r="W88" s="18">
        <f t="shared" si="8"/>
        <v>4.3478260869565215</v>
      </c>
      <c r="X88" s="19">
        <v>2</v>
      </c>
      <c r="Y88" s="18">
        <f t="shared" si="9"/>
        <v>4.3478260869565215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1473.2689999999998</v>
      </c>
      <c r="D89" s="19"/>
      <c r="E89" s="19">
        <v>457</v>
      </c>
      <c r="F89" s="45">
        <f t="shared" si="7"/>
        <v>0.31019454016883546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>
        <v>22</v>
      </c>
      <c r="W89" s="18">
        <f t="shared" si="8"/>
        <v>4.814004376367615</v>
      </c>
      <c r="X89" s="19">
        <v>22</v>
      </c>
      <c r="Y89" s="18">
        <f t="shared" si="9"/>
        <v>4.814004376367615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320.30199999999996</v>
      </c>
      <c r="D90" s="19"/>
      <c r="E90" s="19">
        <v>234</v>
      </c>
      <c r="F90" s="45">
        <f t="shared" si="7"/>
        <v>0.73056053349651273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>
        <v>11</v>
      </c>
      <c r="W90" s="18">
        <f t="shared" si="8"/>
        <v>4.700854700854701</v>
      </c>
      <c r="X90" s="19">
        <v>11</v>
      </c>
      <c r="Y90" s="18">
        <f t="shared" si="9"/>
        <v>4.700854700854701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>
        <v>263</v>
      </c>
      <c r="F91" s="45">
        <f t="shared" si="7"/>
        <v>0.72999589203832616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>
        <v>13</v>
      </c>
      <c r="W91" s="18">
        <f t="shared" si="8"/>
        <v>4.9429657794676807</v>
      </c>
      <c r="X91" s="19">
        <v>13</v>
      </c>
      <c r="Y91" s="18">
        <f t="shared" si="9"/>
        <v>4.9429657794676807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49.953000000000003</v>
      </c>
      <c r="D92" s="19"/>
      <c r="E92" s="19">
        <v>59</v>
      </c>
      <c r="F92" s="45">
        <f t="shared" si="7"/>
        <v>1.1811102436290113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>
        <v>2</v>
      </c>
      <c r="W92" s="18">
        <f t="shared" si="8"/>
        <v>3.3898305084745761</v>
      </c>
      <c r="X92" s="19">
        <v>2</v>
      </c>
      <c r="Y92" s="18">
        <f t="shared" si="9"/>
        <v>3.3898305084745761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81.98899999999999</v>
      </c>
      <c r="D93" s="19"/>
      <c r="E93" s="19">
        <v>84</v>
      </c>
      <c r="F93" s="45">
        <f t="shared" si="7"/>
        <v>1.0245276805425119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>
        <v>4</v>
      </c>
      <c r="W93" s="18">
        <f t="shared" si="8"/>
        <v>4.7619047619047619</v>
      </c>
      <c r="X93" s="19">
        <v>4</v>
      </c>
      <c r="Y93" s="18">
        <f t="shared" si="9"/>
        <v>4.7619047619047619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38.280999999999999</v>
      </c>
      <c r="D94" s="19"/>
      <c r="E94" s="19">
        <v>47</v>
      </c>
      <c r="F94" s="45">
        <f t="shared" si="7"/>
        <v>1.2277631200856822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>
        <v>2</v>
      </c>
      <c r="W94" s="18">
        <f t="shared" si="8"/>
        <v>4.2553191489361701</v>
      </c>
      <c r="X94" s="19">
        <v>2</v>
      </c>
      <c r="Y94" s="18">
        <f t="shared" si="9"/>
        <v>4.2553191489361701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13616.295</v>
      </c>
      <c r="D95" s="29">
        <f>SUM(D37:D94)</f>
        <v>13884</v>
      </c>
      <c r="E95" s="29">
        <f>SUM(E37:E94)</f>
        <v>16432</v>
      </c>
      <c r="F95" s="46">
        <f>E95/C95</f>
        <v>1.2067893652421602</v>
      </c>
      <c r="G95" s="91">
        <f>SUM(G37:G94)</f>
        <v>0</v>
      </c>
      <c r="H95" s="46">
        <f t="shared" si="10"/>
        <v>0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764</v>
      </c>
      <c r="W95" s="88">
        <f>V95/E95*100</f>
        <v>4.6494644595910417</v>
      </c>
      <c r="X95" s="29">
        <f>SUM(X37:X94)</f>
        <v>752</v>
      </c>
      <c r="Y95" s="88">
        <f>X95/E95*100</f>
        <v>4.5764362220058423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/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/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/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/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/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/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/>
      <c r="D100" s="19"/>
      <c r="E100" s="19"/>
      <c r="F100" s="45" t="e">
        <f t="shared" si="14"/>
        <v>#DIV/0!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/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/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/>
      <c r="D102" s="19"/>
      <c r="E102" s="19"/>
      <c r="F102" s="45" t="e">
        <f t="shared" si="14"/>
        <v>#DIV/0!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/>
      <c r="W102" s="18" t="e">
        <f t="shared" si="16"/>
        <v>#DIV/0!</v>
      </c>
      <c r="X102" s="19"/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/>
      <c r="D103" s="19"/>
      <c r="E103" s="19"/>
      <c r="F103" s="45" t="e">
        <f t="shared" si="14"/>
        <v>#DIV/0!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/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0</v>
      </c>
      <c r="D104" s="62">
        <f t="shared" ref="D104:E104" si="19">D97+D98+D99+D100+D101+D102+D103</f>
        <v>0</v>
      </c>
      <c r="E104" s="62">
        <f t="shared" si="19"/>
        <v>0</v>
      </c>
      <c r="F104" s="45" t="e">
        <f t="shared" si="14"/>
        <v>#DIV/0!</v>
      </c>
      <c r="G104" s="31">
        <f>G97+G98+G99+G100+G101+G102+G103</f>
        <v>0</v>
      </c>
      <c r="H104" s="45" t="e">
        <f t="shared" si="15"/>
        <v>#DIV/0!</v>
      </c>
      <c r="I104" s="31">
        <f t="shared" ref="I104:T104" si="20">I97+I98+I99+I100+I101+I102+I103</f>
        <v>0</v>
      </c>
      <c r="J104" s="31">
        <f t="shared" si="20"/>
        <v>0</v>
      </c>
      <c r="K104" s="31">
        <f t="shared" si="20"/>
        <v>0</v>
      </c>
      <c r="L104" s="31">
        <f t="shared" si="20"/>
        <v>0</v>
      </c>
      <c r="M104" s="31">
        <f t="shared" si="20"/>
        <v>0</v>
      </c>
      <c r="N104" s="31">
        <f t="shared" si="20"/>
        <v>0</v>
      </c>
      <c r="O104" s="19">
        <f t="shared" si="20"/>
        <v>0</v>
      </c>
      <c r="P104" s="19">
        <f t="shared" si="20"/>
        <v>0</v>
      </c>
      <c r="Q104" s="19">
        <f t="shared" si="20"/>
        <v>0</v>
      </c>
      <c r="R104" s="19">
        <f t="shared" si="20"/>
        <v>0</v>
      </c>
      <c r="S104" s="19">
        <f t="shared" si="20"/>
        <v>0</v>
      </c>
      <c r="T104" s="19">
        <f t="shared" si="20"/>
        <v>0</v>
      </c>
      <c r="U104" s="54" t="e">
        <f>O104/G104*100</f>
        <v>#DIV/0!</v>
      </c>
      <c r="V104" s="19">
        <f>V97+V98+V99+V100+V101+V102+V103</f>
        <v>0</v>
      </c>
      <c r="W104" s="18" t="e">
        <f t="shared" si="16"/>
        <v>#DIV/0!</v>
      </c>
      <c r="X104" s="19">
        <f>X97+X98+X99+X100+X101+X102+X103</f>
        <v>0</v>
      </c>
      <c r="Y104" s="18" t="e">
        <f t="shared" si="17"/>
        <v>#DIV/0!</v>
      </c>
      <c r="Z104" s="19">
        <f t="shared" ref="Z104:AE104" si="21">Z97+Z98+Z99+Z100+Z101+Z102+Z103</f>
        <v>0</v>
      </c>
      <c r="AA104" s="19">
        <f t="shared" si="21"/>
        <v>0</v>
      </c>
      <c r="AB104" s="19">
        <f t="shared" si="21"/>
        <v>0</v>
      </c>
      <c r="AC104" s="19">
        <f t="shared" si="21"/>
        <v>0</v>
      </c>
      <c r="AD104" s="19">
        <f t="shared" si="21"/>
        <v>0</v>
      </c>
      <c r="AE104" s="1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0</v>
      </c>
      <c r="D106" s="19"/>
      <c r="E106" s="19">
        <v>0</v>
      </c>
      <c r="F106" s="45" t="e">
        <f t="shared" ref="F106:F116" si="22">E106/C106</f>
        <v>#DIV/0!</v>
      </c>
      <c r="G106" s="31"/>
      <c r="H106" s="45" t="e">
        <f t="shared" ref="H106:H217" si="23">G106/D106*100</f>
        <v>#DIV/0!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/>
      <c r="W106" s="18" t="e">
        <f t="shared" ref="W106:W116" si="25">V106/E106*100</f>
        <v>#DIV/0!</v>
      </c>
      <c r="X106" s="19"/>
      <c r="Y106" s="18" t="e">
        <f t="shared" ref="Y106:Y116" si="26">X106/E106*100</f>
        <v>#DIV/0!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>
        <v>1049</v>
      </c>
      <c r="E107" s="19">
        <v>983</v>
      </c>
      <c r="F107" s="45">
        <f t="shared" si="22"/>
        <v>1.5807416460296533</v>
      </c>
      <c r="G107" s="31"/>
      <c r="H107" s="45">
        <f t="shared" si="23"/>
        <v>0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>
        <v>49</v>
      </c>
      <c r="W107" s="18">
        <f t="shared" si="25"/>
        <v>4.9847405900305191</v>
      </c>
      <c r="X107" s="19">
        <v>49</v>
      </c>
      <c r="Y107" s="18">
        <f t="shared" si="26"/>
        <v>4.9847405900305191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>
        <v>183</v>
      </c>
      <c r="E108" s="19">
        <v>486</v>
      </c>
      <c r="F108" s="45">
        <f t="shared" si="22"/>
        <v>6.3729346970889056</v>
      </c>
      <c r="G108" s="31"/>
      <c r="H108" s="45">
        <f t="shared" si="23"/>
        <v>0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>
        <v>24</v>
      </c>
      <c r="W108" s="18">
        <f t="shared" si="25"/>
        <v>4.9382716049382713</v>
      </c>
      <c r="X108" s="19">
        <v>12</v>
      </c>
      <c r="Y108" s="18">
        <f t="shared" si="26"/>
        <v>2.4691358024691357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0</v>
      </c>
      <c r="D109" s="19"/>
      <c r="E109" s="19">
        <v>0</v>
      </c>
      <c r="F109" s="45" t="e">
        <f t="shared" si="22"/>
        <v>#DIV/0!</v>
      </c>
      <c r="G109" s="31"/>
      <c r="H109" s="45" t="e">
        <f t="shared" si="23"/>
        <v>#DIV/0!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/>
      <c r="W109" s="18" t="e">
        <f t="shared" si="25"/>
        <v>#DIV/0!</v>
      </c>
      <c r="X109" s="19"/>
      <c r="Y109" s="18" t="e">
        <f t="shared" si="26"/>
        <v>#DIV/0!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/>
      <c r="E110" s="19">
        <v>340</v>
      </c>
      <c r="F110" s="45">
        <f t="shared" si="22"/>
        <v>1.3359528487229861</v>
      </c>
      <c r="G110" s="31"/>
      <c r="H110" s="45" t="e">
        <f t="shared" si="23"/>
        <v>#DIV/0!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/>
      <c r="W110" s="18">
        <f t="shared" si="25"/>
        <v>0</v>
      </c>
      <c r="X110" s="19"/>
      <c r="Y110" s="18">
        <f t="shared" si="26"/>
        <v>0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/>
      <c r="E111" s="19">
        <v>7</v>
      </c>
      <c r="F111" s="45">
        <f t="shared" si="22"/>
        <v>9.5608823328552889E-2</v>
      </c>
      <c r="G111" s="31"/>
      <c r="H111" s="45" t="e">
        <f t="shared" si="23"/>
        <v>#DIV/0!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/>
      <c r="W111" s="18">
        <f t="shared" si="25"/>
        <v>0</v>
      </c>
      <c r="X111" s="19"/>
      <c r="Y111" s="18">
        <f t="shared" si="26"/>
        <v>0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/>
      <c r="E112" s="19">
        <v>0</v>
      </c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699.54</v>
      </c>
      <c r="D113" s="19">
        <v>60</v>
      </c>
      <c r="E113" s="19">
        <v>79</v>
      </c>
      <c r="F113" s="45">
        <f t="shared" si="22"/>
        <v>0.11293135489035652</v>
      </c>
      <c r="G113" s="31"/>
      <c r="H113" s="45">
        <f t="shared" si="23"/>
        <v>0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/>
      <c r="W113" s="18">
        <f t="shared" si="25"/>
        <v>0</v>
      </c>
      <c r="X113" s="19"/>
      <c r="Y113" s="18">
        <f t="shared" si="26"/>
        <v>0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>
        <v>340</v>
      </c>
      <c r="E114" s="19">
        <v>182</v>
      </c>
      <c r="F114" s="45">
        <f t="shared" si="22"/>
        <v>0.21624704442569775</v>
      </c>
      <c r="G114" s="31"/>
      <c r="H114" s="45">
        <f t="shared" si="23"/>
        <v>0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>
        <v>9</v>
      </c>
      <c r="W114" s="18">
        <f t="shared" si="25"/>
        <v>4.9450549450549453</v>
      </c>
      <c r="X114" s="19">
        <v>9</v>
      </c>
      <c r="Y114" s="18">
        <f t="shared" si="26"/>
        <v>4.9450549450549453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>
        <v>12</v>
      </c>
      <c r="F115" s="45">
        <f t="shared" si="22"/>
        <v>0.93552662352849458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>
        <v>0</v>
      </c>
      <c r="W115" s="18">
        <f t="shared" si="25"/>
        <v>0</v>
      </c>
      <c r="X115" s="19">
        <v>0</v>
      </c>
      <c r="Y115" s="18">
        <f t="shared" si="26"/>
        <v>0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2579.8319999999999</v>
      </c>
      <c r="D116" s="29">
        <f t="shared" ref="D116:G116" si="27">D106+D107+D108+D109+D110+D111+D112+D113+D114+D115</f>
        <v>1632</v>
      </c>
      <c r="E116" s="29">
        <f t="shared" si="27"/>
        <v>2089</v>
      </c>
      <c r="F116" s="45">
        <f t="shared" si="22"/>
        <v>0.80974264990898637</v>
      </c>
      <c r="G116" s="91">
        <f t="shared" si="27"/>
        <v>0</v>
      </c>
      <c r="H116" s="45">
        <f t="shared" si="23"/>
        <v>0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54" t="e">
        <f t="shared" si="24"/>
        <v>#DIV/0!</v>
      </c>
      <c r="V116" s="29">
        <f t="shared" ref="V116" si="29">V106+V107+V108+V109+V110+V111+V112+V113+V114+V115</f>
        <v>82</v>
      </c>
      <c r="W116" s="18">
        <f t="shared" si="25"/>
        <v>3.925323121110579</v>
      </c>
      <c r="X116" s="29">
        <f t="shared" ref="X116" si="30">X106+X107+X108+X109+X110+X111+X112+X113+X114+X115</f>
        <v>70</v>
      </c>
      <c r="Y116" s="18">
        <f t="shared" si="26"/>
        <v>3.3508855911919579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/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/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/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/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/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/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/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/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/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/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/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/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/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37">D118+D119+D120+D121+D122+D123+D124+D125+D126+D127+D128+D129+D130+D131+D132+D133+D134+D135+D136+D137</f>
        <v>0</v>
      </c>
      <c r="E138" s="62">
        <f t="shared" si="37"/>
        <v>0</v>
      </c>
      <c r="F138" s="45" t="e">
        <f t="shared" si="32"/>
        <v>#DIV/0!</v>
      </c>
      <c r="G138" s="31">
        <f>G118+G119+G120+G121+G122+G123+G124+G125+G126+G127+G128+G129+G130+G131+G132+G133+G134+G135+G136+G137</f>
        <v>0</v>
      </c>
      <c r="H138" s="45" t="e">
        <f t="shared" si="33"/>
        <v>#DIV/0!</v>
      </c>
      <c r="I138" s="63">
        <f t="shared" ref="I138:T138" si="38">I118+I119+I120+I121+I122+I123+I124+I125+I126+I127+I128+I129+I130+I131+I132+I133+I134+I135+I136+I137</f>
        <v>0</v>
      </c>
      <c r="J138" s="63">
        <f t="shared" si="38"/>
        <v>0</v>
      </c>
      <c r="K138" s="63">
        <f t="shared" si="38"/>
        <v>0</v>
      </c>
      <c r="L138" s="63">
        <f t="shared" si="38"/>
        <v>0</v>
      </c>
      <c r="M138" s="63">
        <f t="shared" si="38"/>
        <v>0</v>
      </c>
      <c r="N138" s="63">
        <f t="shared" si="38"/>
        <v>0</v>
      </c>
      <c r="O138" s="62">
        <f t="shared" si="38"/>
        <v>0</v>
      </c>
      <c r="P138" s="62">
        <f t="shared" si="38"/>
        <v>0</v>
      </c>
      <c r="Q138" s="62">
        <f t="shared" si="38"/>
        <v>0</v>
      </c>
      <c r="R138" s="62">
        <f t="shared" si="38"/>
        <v>0</v>
      </c>
      <c r="S138" s="62">
        <f t="shared" si="38"/>
        <v>0</v>
      </c>
      <c r="T138" s="62">
        <f t="shared" si="38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35"/>
        <v>#DIV/0!</v>
      </c>
      <c r="X138" s="19">
        <f>X118+X119+X120+X121+X122+X123+X124+X125+X126+X127+X128+X129+X130+X131+X132+X133+X134+X135+X136+X137</f>
        <v>0</v>
      </c>
      <c r="Y138" s="18" t="e">
        <f t="shared" si="36"/>
        <v>#DIV/0!</v>
      </c>
      <c r="Z138" s="19">
        <f t="shared" ref="Z138:AE138" si="39">Z118+Z119+Z120+Z121+Z122+Z123+Z124+Z125+Z126+Z127+Z128+Z129+Z130+Z131+Z132+Z133+Z134+Z135+Z136+Z137</f>
        <v>0</v>
      </c>
      <c r="AA138" s="19">
        <f t="shared" si="39"/>
        <v>0</v>
      </c>
      <c r="AB138" s="19">
        <f t="shared" si="39"/>
        <v>0</v>
      </c>
      <c r="AC138" s="19">
        <f t="shared" si="39"/>
        <v>0</v>
      </c>
      <c r="AD138" s="19">
        <f t="shared" si="39"/>
        <v>0</v>
      </c>
      <c r="AE138" s="1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/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/>
      <c r="W140" s="18" t="e">
        <f t="shared" ref="W140:W159" si="41">V140/E140*100</f>
        <v>#DIV/0!</v>
      </c>
      <c r="X140" s="19"/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/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/>
      <c r="W141" s="18" t="e">
        <f t="shared" si="41"/>
        <v>#DIV/0!</v>
      </c>
      <c r="X141" s="19"/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/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/>
      <c r="W142" s="18" t="e">
        <f t="shared" si="41"/>
        <v>#DIV/0!</v>
      </c>
      <c r="X142" s="19"/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/>
      <c r="D143" s="19"/>
      <c r="E143" s="19"/>
      <c r="F143" s="45" t="e">
        <f t="shared" si="32"/>
        <v>#DIV/0!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/>
      <c r="W143" s="18" t="e">
        <f t="shared" si="41"/>
        <v>#DIV/0!</v>
      </c>
      <c r="X143" s="19"/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/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/>
      <c r="W144" s="18" t="e">
        <f t="shared" si="41"/>
        <v>#DIV/0!</v>
      </c>
      <c r="X144" s="19"/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/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/>
      <c r="W145" s="18" t="e">
        <f t="shared" si="41"/>
        <v>#DIV/0!</v>
      </c>
      <c r="X145" s="19"/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/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/>
      <c r="W146" s="18" t="e">
        <f t="shared" si="41"/>
        <v>#DIV/0!</v>
      </c>
      <c r="X146" s="19"/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/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/>
      <c r="W147" s="18" t="e">
        <f t="shared" si="41"/>
        <v>#DIV/0!</v>
      </c>
      <c r="X147" s="19"/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/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/>
      <c r="W148" s="18" t="e">
        <f t="shared" si="41"/>
        <v>#DIV/0!</v>
      </c>
      <c r="X148" s="19"/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/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/>
      <c r="W149" s="18" t="e">
        <f t="shared" si="41"/>
        <v>#DIV/0!</v>
      </c>
      <c r="X149" s="19"/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/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/>
      <c r="W150" s="18" t="e">
        <f t="shared" si="41"/>
        <v>#DIV/0!</v>
      </c>
      <c r="X150" s="19"/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/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/>
      <c r="W151" s="18" t="e">
        <f t="shared" si="41"/>
        <v>#DIV/0!</v>
      </c>
      <c r="X151" s="19"/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/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/>
      <c r="W152" s="18" t="e">
        <f t="shared" si="41"/>
        <v>#DIV/0!</v>
      </c>
      <c r="X152" s="19"/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/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/>
      <c r="W153" s="18" t="e">
        <f t="shared" si="41"/>
        <v>#DIV/0!</v>
      </c>
      <c r="X153" s="19"/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/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/>
      <c r="W154" s="18" t="e">
        <f t="shared" si="41"/>
        <v>#DIV/0!</v>
      </c>
      <c r="X154" s="19"/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/>
      <c r="D155" s="19"/>
      <c r="E155" s="19"/>
      <c r="F155" s="45" t="e">
        <f t="shared" si="32"/>
        <v>#DIV/0!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/>
      <c r="W155" s="18" t="e">
        <f t="shared" si="41"/>
        <v>#DIV/0!</v>
      </c>
      <c r="X155" s="19"/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/>
      <c r="D156" s="19"/>
      <c r="E156" s="19"/>
      <c r="F156" s="45" t="e">
        <f t="shared" si="32"/>
        <v>#DIV/0!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/>
      <c r="W156" s="18" t="e">
        <f t="shared" si="41"/>
        <v>#DIV/0!</v>
      </c>
      <c r="X156" s="19"/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/>
      <c r="D157" s="19"/>
      <c r="E157" s="19"/>
      <c r="F157" s="45" t="e">
        <f t="shared" si="32"/>
        <v>#DIV/0!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/>
      <c r="W157" s="18" t="e">
        <f t="shared" si="41"/>
        <v>#DIV/0!</v>
      </c>
      <c r="X157" s="19"/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/>
      <c r="D158" s="19"/>
      <c r="E158" s="19"/>
      <c r="F158" s="45" t="e">
        <f t="shared" si="32"/>
        <v>#DIV/0!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/>
      <c r="W158" s="18" t="e">
        <f t="shared" si="41"/>
        <v>#DIV/0!</v>
      </c>
      <c r="X158" s="19"/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19">
        <f>C140+C141+C142+C143+C144+C145+C146+C147+C148+C149+C150+C151+C152+C153+C154+C155+C156+C157+C158</f>
        <v>0</v>
      </c>
      <c r="D159" s="19">
        <f t="shared" ref="D159:E159" si="43">D140+D141+D142+D143+D144+D145+D146+D147+D148+D149+D150+D151+D152+D153+D154+D155+D156+D157+D158</f>
        <v>0</v>
      </c>
      <c r="E159" s="19">
        <f t="shared" si="43"/>
        <v>0</v>
      </c>
      <c r="F159" s="45" t="e">
        <f t="shared" si="32"/>
        <v>#DIV/0!</v>
      </c>
      <c r="G159" s="31">
        <f>G140+G141+G142+G143+G144+G145+G146+G147+G148+G149+G150+G151+G152+G153+G154+G155+G156+G157+G158</f>
        <v>0</v>
      </c>
      <c r="H159" s="45" t="e">
        <f t="shared" si="33"/>
        <v>#DIV/0!</v>
      </c>
      <c r="I159" s="31">
        <f t="shared" ref="I159:T159" si="44">I140+I141+I142+I143+I144+I145+I146+I147+I148+I149+I150+I151+I152+I153+I154+I155+I156+I157+I158</f>
        <v>0</v>
      </c>
      <c r="J159" s="31">
        <f t="shared" si="44"/>
        <v>0</v>
      </c>
      <c r="K159" s="31">
        <f t="shared" si="44"/>
        <v>0</v>
      </c>
      <c r="L159" s="31">
        <f t="shared" si="44"/>
        <v>0</v>
      </c>
      <c r="M159" s="31">
        <f t="shared" si="44"/>
        <v>0</v>
      </c>
      <c r="N159" s="31">
        <f t="shared" si="44"/>
        <v>0</v>
      </c>
      <c r="O159" s="19">
        <f t="shared" si="44"/>
        <v>0</v>
      </c>
      <c r="P159" s="19">
        <f t="shared" si="44"/>
        <v>0</v>
      </c>
      <c r="Q159" s="19">
        <f t="shared" si="44"/>
        <v>0</v>
      </c>
      <c r="R159" s="19">
        <f t="shared" si="44"/>
        <v>0</v>
      </c>
      <c r="S159" s="19">
        <f t="shared" si="44"/>
        <v>0</v>
      </c>
      <c r="T159" s="19">
        <f t="shared" si="44"/>
        <v>0</v>
      </c>
      <c r="U159" s="54" t="e">
        <f t="shared" si="40"/>
        <v>#DIV/0!</v>
      </c>
      <c r="V159" s="19">
        <f>V140+V141+V142+V143+V144+V145+V146+V147+V148+V149+V150+V151+V152+V153+V154+V155+V156+V157+V158</f>
        <v>0</v>
      </c>
      <c r="W159" s="18" t="e">
        <f t="shared" si="41"/>
        <v>#DIV/0!</v>
      </c>
      <c r="X159" s="19">
        <f>X140+X141+X142+X143+X144+X145+X146+X147+X148+X149+X150+X151+X152+X153+X154+X155+X156+X157+X158</f>
        <v>0</v>
      </c>
      <c r="Y159" s="18" t="e">
        <f t="shared" si="42"/>
        <v>#DIV/0!</v>
      </c>
      <c r="Z159" s="19">
        <f t="shared" ref="Z159:AE159" si="45">Z140+Z141+Z142+Z143+Z144+Z145+Z146+Z147+Z148+Z149+Z150+Z151+Z152+Z153+Z154+Z155+Z156+Z157+Z158</f>
        <v>0</v>
      </c>
      <c r="AA159" s="19">
        <f t="shared" si="45"/>
        <v>0</v>
      </c>
      <c r="AB159" s="19">
        <f t="shared" si="45"/>
        <v>0</v>
      </c>
      <c r="AC159" s="19">
        <f t="shared" si="45"/>
        <v>0</v>
      </c>
      <c r="AD159" s="19">
        <f t="shared" si="45"/>
        <v>0</v>
      </c>
      <c r="AE159" s="19">
        <f t="shared" si="45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/>
      <c r="D161" s="19"/>
      <c r="E161" s="19"/>
      <c r="F161" s="45" t="e">
        <f t="shared" ref="F161:F166" si="46">E161/C161</f>
        <v>#DIV/0!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7">O161/G161*100</f>
        <v>#DIV/0!</v>
      </c>
      <c r="V161" s="19"/>
      <c r="W161" s="18" t="e">
        <f t="shared" ref="W161:W166" si="48">V161/E161*100</f>
        <v>#DIV/0!</v>
      </c>
      <c r="X161" s="19"/>
      <c r="Y161" s="18" t="e">
        <f t="shared" ref="Y161:Y166" si="49">X161/E161*100</f>
        <v>#DIV/0!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/>
      <c r="D162" s="19"/>
      <c r="E162" s="19"/>
      <c r="F162" s="45" t="e">
        <f t="shared" si="46"/>
        <v>#DIV/0!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7"/>
        <v>#DIV/0!</v>
      </c>
      <c r="V162" s="19"/>
      <c r="W162" s="18" t="e">
        <f t="shared" si="48"/>
        <v>#DIV/0!</v>
      </c>
      <c r="X162" s="19"/>
      <c r="Y162" s="18" t="e">
        <f t="shared" si="49"/>
        <v>#DIV/0!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/>
      <c r="D163" s="19"/>
      <c r="E163" s="19"/>
      <c r="F163" s="45" t="e">
        <f t="shared" si="46"/>
        <v>#DIV/0!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7"/>
        <v>#DIV/0!</v>
      </c>
      <c r="V163" s="19"/>
      <c r="W163" s="18" t="e">
        <f t="shared" si="48"/>
        <v>#DIV/0!</v>
      </c>
      <c r="X163" s="19"/>
      <c r="Y163" s="18" t="e">
        <f t="shared" si="49"/>
        <v>#DIV/0!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/>
      <c r="D164" s="19"/>
      <c r="E164" s="19"/>
      <c r="F164" s="45" t="e">
        <f t="shared" si="46"/>
        <v>#DIV/0!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7"/>
        <v>#DIV/0!</v>
      </c>
      <c r="V164" s="19"/>
      <c r="W164" s="18" t="e">
        <f t="shared" si="48"/>
        <v>#DIV/0!</v>
      </c>
      <c r="X164" s="19"/>
      <c r="Y164" s="18" t="e">
        <f t="shared" si="49"/>
        <v>#DIV/0!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/>
      <c r="D165" s="19"/>
      <c r="E165" s="19"/>
      <c r="F165" s="45" t="e">
        <f t="shared" si="46"/>
        <v>#DIV/0!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7"/>
        <v>#DIV/0!</v>
      </c>
      <c r="V165" s="19"/>
      <c r="W165" s="18" t="e">
        <f t="shared" si="48"/>
        <v>#DIV/0!</v>
      </c>
      <c r="X165" s="19"/>
      <c r="Y165" s="18" t="e">
        <f t="shared" si="49"/>
        <v>#DIV/0!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0</v>
      </c>
      <c r="D166" s="19">
        <f t="shared" ref="D166:E166" si="50">D161+D162+D163+D164+D165</f>
        <v>0</v>
      </c>
      <c r="E166" s="19">
        <f t="shared" si="50"/>
        <v>0</v>
      </c>
      <c r="F166" s="45" t="e">
        <f t="shared" si="46"/>
        <v>#DIV/0!</v>
      </c>
      <c r="G166" s="31">
        <f>G161+G162+G163+G164+G165</f>
        <v>0</v>
      </c>
      <c r="H166" s="45" t="e">
        <v>#DIV/0!</v>
      </c>
      <c r="I166" s="31">
        <f t="shared" ref="I166:T166" si="51">I161+I162+I163+I164+I165</f>
        <v>0</v>
      </c>
      <c r="J166" s="31">
        <f t="shared" si="51"/>
        <v>0</v>
      </c>
      <c r="K166" s="31">
        <f t="shared" si="51"/>
        <v>0</v>
      </c>
      <c r="L166" s="31">
        <f t="shared" si="51"/>
        <v>0</v>
      </c>
      <c r="M166" s="31">
        <f t="shared" si="51"/>
        <v>0</v>
      </c>
      <c r="N166" s="31">
        <f t="shared" si="51"/>
        <v>0</v>
      </c>
      <c r="O166" s="19">
        <f t="shared" si="51"/>
        <v>0</v>
      </c>
      <c r="P166" s="19">
        <f t="shared" si="51"/>
        <v>0</v>
      </c>
      <c r="Q166" s="19">
        <f t="shared" si="51"/>
        <v>0</v>
      </c>
      <c r="R166" s="19">
        <f t="shared" si="51"/>
        <v>0</v>
      </c>
      <c r="S166" s="19">
        <f t="shared" si="51"/>
        <v>0</v>
      </c>
      <c r="T166" s="19">
        <f t="shared" si="51"/>
        <v>0</v>
      </c>
      <c r="U166" s="54" t="e">
        <f t="shared" si="47"/>
        <v>#DIV/0!</v>
      </c>
      <c r="V166" s="19">
        <f>V161+V162+V163+V164+V165</f>
        <v>0</v>
      </c>
      <c r="W166" s="18" t="e">
        <f t="shared" si="48"/>
        <v>#DIV/0!</v>
      </c>
      <c r="X166" s="19">
        <f>X161+X162+X163+X164+X165</f>
        <v>0</v>
      </c>
      <c r="Y166" s="18" t="e">
        <f t="shared" si="49"/>
        <v>#DIV/0!</v>
      </c>
      <c r="Z166" s="19">
        <f t="shared" ref="Z166:AE166" si="52">Z161+Z162+Z163+Z164+Z165</f>
        <v>0</v>
      </c>
      <c r="AA166" s="19">
        <f t="shared" si="52"/>
        <v>0</v>
      </c>
      <c r="AB166" s="19">
        <f t="shared" si="52"/>
        <v>0</v>
      </c>
      <c r="AC166" s="19">
        <f t="shared" si="52"/>
        <v>0</v>
      </c>
      <c r="AD166" s="19">
        <f t="shared" si="52"/>
        <v>0</v>
      </c>
      <c r="AE166" s="19">
        <f t="shared" si="52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/>
      <c r="D168" s="19"/>
      <c r="E168" s="19"/>
      <c r="F168" s="45" t="e">
        <f>E168/C168</f>
        <v>#DIV/0!</v>
      </c>
      <c r="G168" s="31"/>
      <c r="H168" s="45" t="e">
        <f t="shared" ref="H168:H180" si="53">G168/D168*100</f>
        <v>#DIV/0!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4">O168/G168*100</f>
        <v>#DIV/0!</v>
      </c>
      <c r="V168" s="19"/>
      <c r="W168" s="18" t="e">
        <f t="shared" ref="W168:W181" si="55">V168/E168*100</f>
        <v>#DIV/0!</v>
      </c>
      <c r="X168" s="19"/>
      <c r="Y168" s="18" t="e">
        <f t="shared" ref="Y168:Y181" si="56">X168/E168*100</f>
        <v>#DIV/0!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/>
      <c r="D169" s="19"/>
      <c r="E169" s="19"/>
      <c r="F169" s="45" t="e">
        <f t="shared" ref="F169:F232" si="57">E169/C169</f>
        <v>#DIV/0!</v>
      </c>
      <c r="G169" s="31"/>
      <c r="H169" s="45" t="e">
        <f t="shared" si="53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4"/>
        <v>#DIV/0!</v>
      </c>
      <c r="V169" s="19"/>
      <c r="W169" s="18" t="e">
        <f t="shared" si="55"/>
        <v>#DIV/0!</v>
      </c>
      <c r="X169" s="19"/>
      <c r="Y169" s="18" t="e">
        <f t="shared" si="56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/>
      <c r="D170" s="19"/>
      <c r="E170" s="19"/>
      <c r="F170" s="45" t="e">
        <f t="shared" si="57"/>
        <v>#DIV/0!</v>
      </c>
      <c r="G170" s="31"/>
      <c r="H170" s="45" t="e">
        <f t="shared" si="53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4"/>
        <v>#DIV/0!</v>
      </c>
      <c r="V170" s="19"/>
      <c r="W170" s="18" t="e">
        <f t="shared" si="55"/>
        <v>#DIV/0!</v>
      </c>
      <c r="X170" s="19"/>
      <c r="Y170" s="18" t="e">
        <f t="shared" si="56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/>
      <c r="D171" s="19"/>
      <c r="E171" s="19"/>
      <c r="F171" s="45" t="e">
        <f t="shared" si="57"/>
        <v>#DIV/0!</v>
      </c>
      <c r="G171" s="31"/>
      <c r="H171" s="45" t="e">
        <f t="shared" si="53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4"/>
        <v>#DIV/0!</v>
      </c>
      <c r="V171" s="19"/>
      <c r="W171" s="18" t="e">
        <f t="shared" si="55"/>
        <v>#DIV/0!</v>
      </c>
      <c r="X171" s="19"/>
      <c r="Y171" s="18" t="e">
        <f t="shared" si="56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/>
      <c r="D172" s="19"/>
      <c r="E172" s="19"/>
      <c r="F172" s="45" t="e">
        <f t="shared" si="57"/>
        <v>#DIV/0!</v>
      </c>
      <c r="G172" s="31"/>
      <c r="H172" s="45" t="e">
        <f t="shared" si="53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4"/>
        <v>#DIV/0!</v>
      </c>
      <c r="V172" s="19"/>
      <c r="W172" s="18" t="e">
        <f t="shared" si="55"/>
        <v>#DIV/0!</v>
      </c>
      <c r="X172" s="19"/>
      <c r="Y172" s="18" t="e">
        <f t="shared" si="56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/>
      <c r="D173" s="19"/>
      <c r="E173" s="19"/>
      <c r="F173" s="45" t="e">
        <f t="shared" si="57"/>
        <v>#DIV/0!</v>
      </c>
      <c r="G173" s="31"/>
      <c r="H173" s="45" t="e">
        <f t="shared" si="53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4"/>
        <v>#DIV/0!</v>
      </c>
      <c r="V173" s="19"/>
      <c r="W173" s="18" t="e">
        <f t="shared" si="55"/>
        <v>#DIV/0!</v>
      </c>
      <c r="X173" s="19"/>
      <c r="Y173" s="18" t="e">
        <f t="shared" si="56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/>
      <c r="D174" s="19"/>
      <c r="E174" s="19"/>
      <c r="F174" s="45" t="e">
        <f t="shared" si="57"/>
        <v>#DIV/0!</v>
      </c>
      <c r="G174" s="31"/>
      <c r="H174" s="45" t="e">
        <f t="shared" si="53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4"/>
        <v>#DIV/0!</v>
      </c>
      <c r="V174" s="19"/>
      <c r="W174" s="18" t="e">
        <f t="shared" si="55"/>
        <v>#DIV/0!</v>
      </c>
      <c r="X174" s="19"/>
      <c r="Y174" s="18" t="e">
        <f t="shared" si="56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/>
      <c r="D175" s="19"/>
      <c r="E175" s="19"/>
      <c r="F175" s="45" t="e">
        <f t="shared" si="57"/>
        <v>#DIV/0!</v>
      </c>
      <c r="G175" s="31"/>
      <c r="H175" s="45" t="e">
        <f t="shared" si="53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4"/>
        <v>#DIV/0!</v>
      </c>
      <c r="V175" s="19"/>
      <c r="W175" s="18" t="e">
        <f t="shared" si="55"/>
        <v>#DIV/0!</v>
      </c>
      <c r="X175" s="19"/>
      <c r="Y175" s="18" t="e">
        <f t="shared" si="56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/>
      <c r="D176" s="19"/>
      <c r="E176" s="19"/>
      <c r="F176" s="45" t="e">
        <f t="shared" si="57"/>
        <v>#DIV/0!</v>
      </c>
      <c r="G176" s="31"/>
      <c r="H176" s="45" t="e">
        <f t="shared" si="53"/>
        <v>#DIV/0!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4"/>
        <v>#DIV/0!</v>
      </c>
      <c r="V176" s="19"/>
      <c r="W176" s="18" t="e">
        <f t="shared" si="55"/>
        <v>#DIV/0!</v>
      </c>
      <c r="X176" s="19"/>
      <c r="Y176" s="18" t="e">
        <f t="shared" si="56"/>
        <v>#DIV/0!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/>
      <c r="D177" s="19"/>
      <c r="E177" s="19"/>
      <c r="F177" s="45" t="e">
        <f t="shared" si="57"/>
        <v>#DIV/0!</v>
      </c>
      <c r="G177" s="31"/>
      <c r="H177" s="45" t="e">
        <f t="shared" si="53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4"/>
        <v>#DIV/0!</v>
      </c>
      <c r="V177" s="19"/>
      <c r="W177" s="18" t="e">
        <f t="shared" si="55"/>
        <v>#DIV/0!</v>
      </c>
      <c r="X177" s="19"/>
      <c r="Y177" s="18" t="e">
        <f t="shared" si="56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/>
      <c r="D178" s="19"/>
      <c r="E178" s="19"/>
      <c r="F178" s="45" t="e">
        <f t="shared" si="57"/>
        <v>#DIV/0!</v>
      </c>
      <c r="G178" s="31"/>
      <c r="H178" s="45" t="e">
        <f t="shared" si="53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4"/>
        <v>#DIV/0!</v>
      </c>
      <c r="V178" s="19"/>
      <c r="W178" s="18" t="e">
        <f t="shared" si="55"/>
        <v>#DIV/0!</v>
      </c>
      <c r="X178" s="19"/>
      <c r="Y178" s="18" t="e">
        <f t="shared" si="56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/>
      <c r="D179" s="19"/>
      <c r="E179" s="19"/>
      <c r="F179" s="45" t="e">
        <f t="shared" si="57"/>
        <v>#DIV/0!</v>
      </c>
      <c r="G179" s="31"/>
      <c r="H179" s="45" t="e">
        <f t="shared" si="53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4"/>
        <v>#DIV/0!</v>
      </c>
      <c r="V179" s="19"/>
      <c r="W179" s="18" t="e">
        <f t="shared" si="55"/>
        <v>#DIV/0!</v>
      </c>
      <c r="X179" s="19"/>
      <c r="Y179" s="18" t="e">
        <f t="shared" si="56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/>
      <c r="D180" s="19"/>
      <c r="E180" s="19"/>
      <c r="F180" s="45" t="e">
        <f t="shared" si="57"/>
        <v>#DIV/0!</v>
      </c>
      <c r="G180" s="31"/>
      <c r="H180" s="45" t="e">
        <f t="shared" si="53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4"/>
        <v>#DIV/0!</v>
      </c>
      <c r="V180" s="19"/>
      <c r="W180" s="18" t="e">
        <f t="shared" si="55"/>
        <v>#DIV/0!</v>
      </c>
      <c r="X180" s="19"/>
      <c r="Y180" s="18" t="e">
        <f t="shared" si="56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0</v>
      </c>
      <c r="D181" s="29">
        <f t="shared" ref="D181:E181" si="58">D168+D169+D170+D171+D172+D173+D174+D175+D176+D177+D178+D179+D180</f>
        <v>0</v>
      </c>
      <c r="E181" s="29">
        <f t="shared" si="58"/>
        <v>0</v>
      </c>
      <c r="F181" s="46" t="e">
        <f t="shared" si="57"/>
        <v>#DIV/0!</v>
      </c>
      <c r="G181" s="91">
        <f>G168+G169+G170+G171+G172+G173+G174+G175+G176+G177+G178+G179+G180</f>
        <v>0</v>
      </c>
      <c r="H181" s="46" t="e">
        <f t="shared" si="23"/>
        <v>#DIV/0!</v>
      </c>
      <c r="I181" s="91">
        <f t="shared" ref="I181:T181" si="59">I168+I169+I170+I171+I172+I173+I174+I175+I176+I177+I178+I179+I180</f>
        <v>0</v>
      </c>
      <c r="J181" s="91">
        <f t="shared" si="59"/>
        <v>0</v>
      </c>
      <c r="K181" s="91">
        <f t="shared" si="59"/>
        <v>0</v>
      </c>
      <c r="L181" s="91">
        <f t="shared" si="59"/>
        <v>0</v>
      </c>
      <c r="M181" s="91">
        <f t="shared" si="59"/>
        <v>0</v>
      </c>
      <c r="N181" s="91">
        <f t="shared" si="59"/>
        <v>0</v>
      </c>
      <c r="O181" s="29">
        <f t="shared" si="59"/>
        <v>0</v>
      </c>
      <c r="P181" s="29">
        <f t="shared" si="59"/>
        <v>0</v>
      </c>
      <c r="Q181" s="29">
        <f t="shared" si="59"/>
        <v>0</v>
      </c>
      <c r="R181" s="29">
        <f t="shared" si="59"/>
        <v>0</v>
      </c>
      <c r="S181" s="29">
        <f t="shared" si="59"/>
        <v>0</v>
      </c>
      <c r="T181" s="29">
        <f t="shared" si="59"/>
        <v>0</v>
      </c>
      <c r="U181" s="47" t="e">
        <f t="shared" si="24"/>
        <v>#DIV/0!</v>
      </c>
      <c r="V181" s="29">
        <f>V168+V169+V170+V171+V172+V173+V174+V175+V176+V177+V178+V179+V180</f>
        <v>0</v>
      </c>
      <c r="W181" s="88" t="e">
        <f t="shared" si="55"/>
        <v>#DIV/0!</v>
      </c>
      <c r="X181" s="29">
        <f>X168+X169+X170+X171+X172+X173+X174+X175+X176+X177+X178+X179+X180</f>
        <v>0</v>
      </c>
      <c r="Y181" s="88" t="e">
        <f t="shared" si="56"/>
        <v>#DIV/0!</v>
      </c>
      <c r="Z181" s="29">
        <f t="shared" ref="Z181:AE181" si="60">Z168+Z169+Z170+Z171+Z172+Z173+Z174+Z175+Z176+Z177+Z178+Z179+Z180</f>
        <v>0</v>
      </c>
      <c r="AA181" s="29">
        <f t="shared" si="60"/>
        <v>0</v>
      </c>
      <c r="AB181" s="29">
        <f t="shared" si="60"/>
        <v>0</v>
      </c>
      <c r="AC181" s="29">
        <f t="shared" si="60"/>
        <v>0</v>
      </c>
      <c r="AD181" s="29">
        <f t="shared" si="60"/>
        <v>0</v>
      </c>
      <c r="AE181" s="29">
        <f t="shared" si="60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>
        <v>1241.8</v>
      </c>
      <c r="D183" s="19">
        <v>111</v>
      </c>
      <c r="E183" s="19">
        <v>1294.5999999999999</v>
      </c>
      <c r="F183" s="45">
        <f t="shared" si="57"/>
        <v>1.042518924142374</v>
      </c>
      <c r="G183" s="31"/>
      <c r="H183" s="45">
        <f t="shared" si="23"/>
        <v>0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>
        <v>64</v>
      </c>
      <c r="W183" s="18">
        <f>V183/E183*100</f>
        <v>4.943611926463773</v>
      </c>
      <c r="X183" s="19">
        <v>15</v>
      </c>
      <c r="Y183" s="18">
        <f t="shared" ref="Y183:Y193" si="61">X183/E183*100</f>
        <v>1.1586590452649468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>
        <v>0</v>
      </c>
      <c r="D184" s="19"/>
      <c r="E184" s="19">
        <v>0</v>
      </c>
      <c r="F184" s="45" t="e">
        <f t="shared" si="57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1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>
        <v>0</v>
      </c>
      <c r="D185" s="19"/>
      <c r="E185" s="19">
        <v>0</v>
      </c>
      <c r="F185" s="45" t="e">
        <f t="shared" si="57"/>
        <v>#DIV/0!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2">V185/E185*100</f>
        <v>#DIV/0!</v>
      </c>
      <c r="X185" s="19"/>
      <c r="Y185" s="75" t="e">
        <f t="shared" si="61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>
        <v>0</v>
      </c>
      <c r="D186" s="19"/>
      <c r="E186" s="19">
        <v>0</v>
      </c>
      <c r="F186" s="45" t="e">
        <f t="shared" si="57"/>
        <v>#DIV/0!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2"/>
        <v>#DIV/0!</v>
      </c>
      <c r="X186" s="19"/>
      <c r="Y186" s="75" t="e">
        <f t="shared" si="61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>
        <v>0</v>
      </c>
      <c r="D187" s="19">
        <v>477</v>
      </c>
      <c r="E187" s="19">
        <v>0</v>
      </c>
      <c r="F187" s="45" t="e">
        <f t="shared" si="57"/>
        <v>#DIV/0!</v>
      </c>
      <c r="G187" s="31"/>
      <c r="H187" s="45">
        <f t="shared" si="23"/>
        <v>0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2"/>
        <v>#DIV/0!</v>
      </c>
      <c r="X187" s="19"/>
      <c r="Y187" s="75" t="e">
        <f t="shared" si="61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>
        <v>0</v>
      </c>
      <c r="D188" s="19"/>
      <c r="E188" s="19">
        <v>0</v>
      </c>
      <c r="F188" s="45" t="e">
        <f t="shared" si="57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2"/>
        <v>#DIV/0!</v>
      </c>
      <c r="X188" s="19"/>
      <c r="Y188" s="75" t="e">
        <f t="shared" si="61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>
        <v>6380.3329999999996</v>
      </c>
      <c r="D189" s="19"/>
      <c r="E189" s="19">
        <v>574</v>
      </c>
      <c r="F189" s="45">
        <f t="shared" si="57"/>
        <v>8.9963956426725694E-2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>
        <v>28</v>
      </c>
      <c r="W189" s="18">
        <f t="shared" si="62"/>
        <v>4.8780487804878048</v>
      </c>
      <c r="X189" s="19">
        <v>10</v>
      </c>
      <c r="Y189" s="75">
        <f t="shared" si="61"/>
        <v>1.7421602787456445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>
        <v>677.20399999999995</v>
      </c>
      <c r="D190" s="19"/>
      <c r="E190" s="19">
        <v>133</v>
      </c>
      <c r="F190" s="45">
        <f t="shared" si="57"/>
        <v>0.19639576848335216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>
        <v>6</v>
      </c>
      <c r="W190" s="18">
        <f t="shared" si="62"/>
        <v>4.5112781954887211</v>
      </c>
      <c r="X190" s="19">
        <v>2</v>
      </c>
      <c r="Y190" s="75">
        <f t="shared" si="61"/>
        <v>1.5037593984962405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>
        <v>0</v>
      </c>
      <c r="D191" s="19"/>
      <c r="E191" s="19">
        <v>0</v>
      </c>
      <c r="F191" s="45" t="e">
        <f t="shared" si="57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2"/>
        <v>#DIV/0!</v>
      </c>
      <c r="X191" s="19"/>
      <c r="Y191" s="75" t="e">
        <f t="shared" si="61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>
        <v>1251.2859999999998</v>
      </c>
      <c r="D192" s="19"/>
      <c r="E192" s="19">
        <v>658</v>
      </c>
      <c r="F192" s="45">
        <f t="shared" si="57"/>
        <v>0.52585899626464305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>
        <v>32</v>
      </c>
      <c r="W192" s="18">
        <f t="shared" si="62"/>
        <v>4.86322188449848</v>
      </c>
      <c r="X192" s="19">
        <v>10</v>
      </c>
      <c r="Y192" s="75">
        <f t="shared" si="61"/>
        <v>1.5197568389057752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9550.6229999999996</v>
      </c>
      <c r="D193" s="29">
        <f t="shared" ref="D193:E193" si="63">D183+D184+D185+D186+D187+D188+D189+D190+D191+D192</f>
        <v>588</v>
      </c>
      <c r="E193" s="29">
        <f t="shared" si="63"/>
        <v>2659.6</v>
      </c>
      <c r="F193" s="46">
        <f t="shared" si="57"/>
        <v>0.27847398017909408</v>
      </c>
      <c r="G193" s="91">
        <f>G183+G184+G185+G186+G187+G188+G189+G190+G191+G192</f>
        <v>0</v>
      </c>
      <c r="H193" s="46">
        <f t="shared" si="23"/>
        <v>0</v>
      </c>
      <c r="I193" s="91">
        <f t="shared" ref="I193:T193" si="64">I183+I184+I185+I186+I187+I188+I189+I190+I191+I192</f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29">
        <f t="shared" si="64"/>
        <v>0</v>
      </c>
      <c r="P193" s="29">
        <f t="shared" si="64"/>
        <v>0</v>
      </c>
      <c r="Q193" s="29">
        <f t="shared" si="64"/>
        <v>0</v>
      </c>
      <c r="R193" s="29">
        <f t="shared" si="64"/>
        <v>0</v>
      </c>
      <c r="S193" s="29">
        <f t="shared" si="64"/>
        <v>0</v>
      </c>
      <c r="T193" s="29">
        <f t="shared" si="64"/>
        <v>0</v>
      </c>
      <c r="U193" s="47" t="e">
        <f t="shared" si="24"/>
        <v>#DIV/0!</v>
      </c>
      <c r="V193" s="29">
        <f>V183+V184+V185+V186+V187+V188+V189+V190+V191+V192</f>
        <v>130</v>
      </c>
      <c r="W193" s="88">
        <f>V193/E193*100</f>
        <v>4.8879530756504739</v>
      </c>
      <c r="X193" s="29">
        <f>X183+X184+X185+X186+X187+X188+X189+X190+X191+X192</f>
        <v>37</v>
      </c>
      <c r="Y193" s="88">
        <f t="shared" si="61"/>
        <v>1.3911866446082117</v>
      </c>
      <c r="Z193" s="29">
        <f t="shared" ref="Z193:AE193" si="65">Z183+Z184+Z185+Z186+Z187+Z188+Z189+Z190+Z191+Z192</f>
        <v>0</v>
      </c>
      <c r="AA193" s="29">
        <f t="shared" si="65"/>
        <v>0</v>
      </c>
      <c r="AB193" s="29">
        <f t="shared" si="65"/>
        <v>0</v>
      </c>
      <c r="AC193" s="29">
        <f t="shared" si="65"/>
        <v>0</v>
      </c>
      <c r="AD193" s="29">
        <f t="shared" si="65"/>
        <v>0</v>
      </c>
      <c r="AE193" s="29">
        <f t="shared" si="65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/>
      <c r="D195" s="19"/>
      <c r="E195" s="19"/>
      <c r="F195" s="45" t="e">
        <f t="shared" ref="F195:F209" si="66">E195/C195</f>
        <v>#DIV/0!</v>
      </c>
      <c r="G195" s="31"/>
      <c r="H195" s="45" t="e">
        <f t="shared" ref="H195:H209" si="67">G195/D195*100</f>
        <v>#DIV/0!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8">O195/G195*100</f>
        <v>#DIV/0!</v>
      </c>
      <c r="V195" s="19"/>
      <c r="W195" s="18" t="e">
        <f t="shared" ref="W195:W209" si="69">V195/E195*100</f>
        <v>#DIV/0!</v>
      </c>
      <c r="X195" s="19"/>
      <c r="Y195" s="18" t="e">
        <f t="shared" ref="Y195:Y210" si="70">X195/E195*100</f>
        <v>#DIV/0!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/>
      <c r="D196" s="19"/>
      <c r="E196" s="19"/>
      <c r="F196" s="45" t="e">
        <f t="shared" si="66"/>
        <v>#DIV/0!</v>
      </c>
      <c r="G196" s="31"/>
      <c r="H196" s="45" t="e">
        <f t="shared" si="67"/>
        <v>#DIV/0!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8"/>
        <v>#DIV/0!</v>
      </c>
      <c r="V196" s="19"/>
      <c r="W196" s="18" t="e">
        <f t="shared" si="69"/>
        <v>#DIV/0!</v>
      </c>
      <c r="X196" s="19"/>
      <c r="Y196" s="18" t="e">
        <f t="shared" si="70"/>
        <v>#DIV/0!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/>
      <c r="D197" s="19"/>
      <c r="E197" s="19"/>
      <c r="F197" s="45" t="e">
        <f t="shared" si="66"/>
        <v>#DIV/0!</v>
      </c>
      <c r="G197" s="31"/>
      <c r="H197" s="45" t="e">
        <f t="shared" si="67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8"/>
        <v>#DIV/0!</v>
      </c>
      <c r="V197" s="19"/>
      <c r="W197" s="18" t="e">
        <f t="shared" si="69"/>
        <v>#DIV/0!</v>
      </c>
      <c r="X197" s="19"/>
      <c r="Y197" s="18" t="e">
        <f t="shared" si="70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/>
      <c r="D198" s="19"/>
      <c r="E198" s="19"/>
      <c r="F198" s="45" t="e">
        <f t="shared" si="66"/>
        <v>#DIV/0!</v>
      </c>
      <c r="G198" s="31"/>
      <c r="H198" s="45" t="e">
        <f t="shared" si="67"/>
        <v>#DIV/0!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8"/>
        <v>#DIV/0!</v>
      </c>
      <c r="V198" s="19"/>
      <c r="W198" s="18" t="e">
        <f t="shared" si="69"/>
        <v>#DIV/0!</v>
      </c>
      <c r="X198" s="19"/>
      <c r="Y198" s="18" t="e">
        <f t="shared" si="70"/>
        <v>#DIV/0!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/>
      <c r="D199" s="19"/>
      <c r="E199" s="19"/>
      <c r="F199" s="45" t="e">
        <f t="shared" si="66"/>
        <v>#DIV/0!</v>
      </c>
      <c r="G199" s="31"/>
      <c r="H199" s="45" t="e">
        <f t="shared" si="67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8"/>
        <v>#DIV/0!</v>
      </c>
      <c r="V199" s="19"/>
      <c r="W199" s="18" t="e">
        <f t="shared" si="69"/>
        <v>#DIV/0!</v>
      </c>
      <c r="X199" s="19"/>
      <c r="Y199" s="18" t="e">
        <f t="shared" si="7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/>
      <c r="D200" s="19"/>
      <c r="E200" s="19"/>
      <c r="F200" s="45" t="e">
        <f t="shared" si="66"/>
        <v>#DIV/0!</v>
      </c>
      <c r="G200" s="31"/>
      <c r="H200" s="45" t="e">
        <f t="shared" si="67"/>
        <v>#DIV/0!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8"/>
        <v>#DIV/0!</v>
      </c>
      <c r="V200" s="19"/>
      <c r="W200" s="18" t="e">
        <f t="shared" si="69"/>
        <v>#DIV/0!</v>
      </c>
      <c r="X200" s="19"/>
      <c r="Y200" s="18" t="e">
        <f t="shared" si="70"/>
        <v>#DIV/0!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/>
      <c r="D201" s="19"/>
      <c r="E201" s="19"/>
      <c r="F201" s="45" t="e">
        <f t="shared" si="66"/>
        <v>#DIV/0!</v>
      </c>
      <c r="G201" s="31"/>
      <c r="H201" s="45" t="e">
        <f t="shared" si="67"/>
        <v>#DIV/0!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8"/>
        <v>#DIV/0!</v>
      </c>
      <c r="V201" s="19"/>
      <c r="W201" s="18" t="e">
        <f t="shared" si="69"/>
        <v>#DIV/0!</v>
      </c>
      <c r="X201" s="19"/>
      <c r="Y201" s="18" t="e">
        <f t="shared" si="70"/>
        <v>#DIV/0!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/>
      <c r="D202" s="19"/>
      <c r="E202" s="19"/>
      <c r="F202" s="45" t="e">
        <f t="shared" si="66"/>
        <v>#DIV/0!</v>
      </c>
      <c r="G202" s="31"/>
      <c r="H202" s="45" t="e">
        <f t="shared" si="67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8"/>
        <v>#DIV/0!</v>
      </c>
      <c r="V202" s="19"/>
      <c r="W202" s="18" t="e">
        <f t="shared" si="69"/>
        <v>#DIV/0!</v>
      </c>
      <c r="X202" s="19"/>
      <c r="Y202" s="18" t="e">
        <f t="shared" si="70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/>
      <c r="D203" s="19"/>
      <c r="E203" s="19"/>
      <c r="F203" s="45" t="e">
        <f t="shared" si="66"/>
        <v>#DIV/0!</v>
      </c>
      <c r="G203" s="31"/>
      <c r="H203" s="45" t="e">
        <f t="shared" si="67"/>
        <v>#DIV/0!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8"/>
        <v>#DIV/0!</v>
      </c>
      <c r="V203" s="19"/>
      <c r="W203" s="18" t="e">
        <f t="shared" si="69"/>
        <v>#DIV/0!</v>
      </c>
      <c r="X203" s="19"/>
      <c r="Y203" s="18" t="e">
        <f t="shared" si="70"/>
        <v>#DIV/0!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/>
      <c r="D204" s="19"/>
      <c r="E204" s="19"/>
      <c r="F204" s="45" t="e">
        <f t="shared" si="66"/>
        <v>#DIV/0!</v>
      </c>
      <c r="G204" s="31"/>
      <c r="H204" s="45" t="e">
        <f t="shared" si="67"/>
        <v>#DIV/0!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8"/>
        <v>#DIV/0!</v>
      </c>
      <c r="V204" s="19"/>
      <c r="W204" s="18" t="e">
        <f t="shared" si="69"/>
        <v>#DIV/0!</v>
      </c>
      <c r="X204" s="19"/>
      <c r="Y204" s="18" t="e">
        <f t="shared" si="70"/>
        <v>#DIV/0!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/>
      <c r="D205" s="19"/>
      <c r="E205" s="19"/>
      <c r="F205" s="45" t="e">
        <f t="shared" si="66"/>
        <v>#DIV/0!</v>
      </c>
      <c r="G205" s="31"/>
      <c r="H205" s="45" t="e">
        <f t="shared" si="67"/>
        <v>#DIV/0!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8"/>
        <v>#DIV/0!</v>
      </c>
      <c r="V205" s="19"/>
      <c r="W205" s="18" t="e">
        <f t="shared" si="69"/>
        <v>#DIV/0!</v>
      </c>
      <c r="X205" s="19"/>
      <c r="Y205" s="18" t="e">
        <f t="shared" si="70"/>
        <v>#DIV/0!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/>
      <c r="D206" s="19"/>
      <c r="E206" s="19"/>
      <c r="F206" s="45" t="e">
        <f t="shared" si="66"/>
        <v>#DIV/0!</v>
      </c>
      <c r="G206" s="31"/>
      <c r="H206" s="45" t="e">
        <f t="shared" si="67"/>
        <v>#DIV/0!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8"/>
        <v>#DIV/0!</v>
      </c>
      <c r="V206" s="19"/>
      <c r="W206" s="18" t="e">
        <f t="shared" si="69"/>
        <v>#DIV/0!</v>
      </c>
      <c r="X206" s="19"/>
      <c r="Y206" s="18" t="e">
        <f t="shared" si="70"/>
        <v>#DIV/0!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/>
      <c r="D207" s="19"/>
      <c r="E207" s="19"/>
      <c r="F207" s="45" t="e">
        <f t="shared" si="66"/>
        <v>#DIV/0!</v>
      </c>
      <c r="G207" s="31"/>
      <c r="H207" s="45" t="e">
        <f t="shared" si="67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8"/>
        <v>#DIV/0!</v>
      </c>
      <c r="V207" s="19"/>
      <c r="W207" s="18" t="e">
        <f t="shared" si="69"/>
        <v>#DIV/0!</v>
      </c>
      <c r="X207" s="19"/>
      <c r="Y207" s="18" t="e">
        <f t="shared" si="70"/>
        <v>#DIV/0!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/>
      <c r="D208" s="19"/>
      <c r="E208" s="19"/>
      <c r="F208" s="45" t="e">
        <f t="shared" si="66"/>
        <v>#DIV/0!</v>
      </c>
      <c r="G208" s="31"/>
      <c r="H208" s="45" t="e">
        <f t="shared" si="67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8"/>
        <v>#DIV/0!</v>
      </c>
      <c r="V208" s="19"/>
      <c r="W208" s="18" t="e">
        <f t="shared" si="69"/>
        <v>#DIV/0!</v>
      </c>
      <c r="X208" s="19"/>
      <c r="Y208" s="18" t="e">
        <f t="shared" si="70"/>
        <v>#DIV/0!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/>
      <c r="D209" s="19"/>
      <c r="E209" s="19"/>
      <c r="F209" s="45" t="e">
        <f t="shared" si="66"/>
        <v>#DIV/0!</v>
      </c>
      <c r="G209" s="31"/>
      <c r="H209" s="45" t="e">
        <f t="shared" si="67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8"/>
        <v>#DIV/0!</v>
      </c>
      <c r="V209" s="19"/>
      <c r="W209" s="18" t="e">
        <f t="shared" si="69"/>
        <v>#DIV/0!</v>
      </c>
      <c r="X209" s="19"/>
      <c r="Y209" s="18" t="e">
        <f t="shared" si="70"/>
        <v>#DIV/0!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0</v>
      </c>
      <c r="D210" s="29">
        <f t="shared" ref="D210:E210" si="71">D195+D196+D197+D198+D199+D200+D201+D202+D203+D204+D205+D206+D207+D208+D209</f>
        <v>0</v>
      </c>
      <c r="E210" s="29">
        <f t="shared" si="71"/>
        <v>0</v>
      </c>
      <c r="F210" s="46" t="e">
        <f t="shared" si="57"/>
        <v>#DIV/0!</v>
      </c>
      <c r="G210" s="29">
        <f>G195+G196+G197+G198+G199+G200+G201+G202+G203+G204+G205+G206+G207+G208+G209</f>
        <v>0</v>
      </c>
      <c r="H210" s="46" t="e">
        <f t="shared" si="23"/>
        <v>#DIV/0!</v>
      </c>
      <c r="I210" s="29">
        <f t="shared" ref="I210:T210" si="72">I195+I196+I197+I198+I199+I200+I201+I202+I203+I204+I205+I206+I207+I208+I209</f>
        <v>0</v>
      </c>
      <c r="J210" s="29">
        <f t="shared" si="72"/>
        <v>0</v>
      </c>
      <c r="K210" s="29">
        <f t="shared" si="72"/>
        <v>0</v>
      </c>
      <c r="L210" s="29">
        <f t="shared" si="72"/>
        <v>0</v>
      </c>
      <c r="M210" s="29">
        <f t="shared" si="72"/>
        <v>0</v>
      </c>
      <c r="N210" s="29">
        <f t="shared" si="72"/>
        <v>0</v>
      </c>
      <c r="O210" s="29">
        <f t="shared" si="72"/>
        <v>0</v>
      </c>
      <c r="P210" s="29">
        <f t="shared" si="72"/>
        <v>0</v>
      </c>
      <c r="Q210" s="29">
        <f t="shared" si="72"/>
        <v>0</v>
      </c>
      <c r="R210" s="29">
        <f t="shared" si="72"/>
        <v>0</v>
      </c>
      <c r="S210" s="29">
        <f t="shared" si="72"/>
        <v>0</v>
      </c>
      <c r="T210" s="29">
        <f t="shared" si="72"/>
        <v>0</v>
      </c>
      <c r="U210" s="29" t="e">
        <f>SUM(U195:U209)</f>
        <v>#DIV/0!</v>
      </c>
      <c r="V210" s="29">
        <f>V195+V196+V197+V198+V199+V200+V201+V202+V203+V204+V205+V206+V207+V208+V209</f>
        <v>0</v>
      </c>
      <c r="W210" s="88" t="e">
        <f>V210/E210*100</f>
        <v>#DIV/0!</v>
      </c>
      <c r="X210" s="29">
        <f>X195+X196+X197+X198+X199+X200+X201+X202+X203+X204+X205+X206+X207+X208+X209</f>
        <v>0</v>
      </c>
      <c r="Y210" s="88" t="e">
        <f t="shared" si="70"/>
        <v>#DIV/0!</v>
      </c>
      <c r="Z210" s="29">
        <f t="shared" ref="Z210:AE210" si="73">Z195+Z196+Z197+Z198+Z199+Z200+Z201+Z202+Z203+Z204+Z205+Z206+Z207+Z208+Z209</f>
        <v>0</v>
      </c>
      <c r="AA210" s="29">
        <f t="shared" si="73"/>
        <v>0</v>
      </c>
      <c r="AB210" s="29">
        <f t="shared" si="73"/>
        <v>0</v>
      </c>
      <c r="AC210" s="29">
        <f t="shared" si="73"/>
        <v>0</v>
      </c>
      <c r="AD210" s="29">
        <f t="shared" si="73"/>
        <v>0</v>
      </c>
      <c r="AE210" s="29">
        <f t="shared" si="7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/>
      <c r="D212" s="19"/>
      <c r="E212" s="19"/>
      <c r="F212" s="45" t="e">
        <f t="shared" si="57"/>
        <v>#DIV/0!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4">O212/G212*100</f>
        <v>#DIV/0!</v>
      </c>
      <c r="V212" s="19"/>
      <c r="W212" s="18" t="e">
        <f t="shared" ref="W212:W240" si="75">V212/E212*100</f>
        <v>#DIV/0!</v>
      </c>
      <c r="X212" s="19"/>
      <c r="Y212" s="18" t="e">
        <f t="shared" ref="Y212:Y241" si="76">X212/E212*100</f>
        <v>#DIV/0!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/>
      <c r="D213" s="19"/>
      <c r="E213" s="19"/>
      <c r="F213" s="45" t="e">
        <f t="shared" si="57"/>
        <v>#DIV/0!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4"/>
        <v>#DIV/0!</v>
      </c>
      <c r="V213" s="19"/>
      <c r="W213" s="18" t="e">
        <f t="shared" si="75"/>
        <v>#DIV/0!</v>
      </c>
      <c r="X213" s="19"/>
      <c r="Y213" s="18" t="e">
        <f t="shared" si="76"/>
        <v>#DIV/0!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/>
      <c r="D214" s="19"/>
      <c r="E214" s="19"/>
      <c r="F214" s="45" t="e">
        <f t="shared" si="57"/>
        <v>#DIV/0!</v>
      </c>
      <c r="G214" s="31"/>
      <c r="H214" s="45" t="e">
        <f t="shared" si="23"/>
        <v>#DIV/0!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4"/>
        <v>#DIV/0!</v>
      </c>
      <c r="V214" s="19"/>
      <c r="W214" s="18" t="e">
        <f t="shared" si="75"/>
        <v>#DIV/0!</v>
      </c>
      <c r="X214" s="19"/>
      <c r="Y214" s="18" t="e">
        <f t="shared" si="76"/>
        <v>#DIV/0!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/>
      <c r="D215" s="19"/>
      <c r="E215" s="19"/>
      <c r="F215" s="45" t="e">
        <f t="shared" si="57"/>
        <v>#DIV/0!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4"/>
        <v>#DIV/0!</v>
      </c>
      <c r="V215" s="19"/>
      <c r="W215" s="18" t="e">
        <f t="shared" si="75"/>
        <v>#DIV/0!</v>
      </c>
      <c r="X215" s="19"/>
      <c r="Y215" s="18" t="e">
        <f t="shared" si="76"/>
        <v>#DIV/0!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/>
      <c r="D216" s="19"/>
      <c r="E216" s="19"/>
      <c r="F216" s="45" t="e">
        <f t="shared" si="57"/>
        <v>#DIV/0!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4"/>
        <v>#DIV/0!</v>
      </c>
      <c r="V216" s="19"/>
      <c r="W216" s="18" t="e">
        <f t="shared" si="75"/>
        <v>#DIV/0!</v>
      </c>
      <c r="X216" s="19"/>
      <c r="Y216" s="18" t="e">
        <f t="shared" si="76"/>
        <v>#DIV/0!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185</v>
      </c>
      <c r="C217" s="19"/>
      <c r="D217" s="19"/>
      <c r="E217" s="19"/>
      <c r="F217" s="45" t="e">
        <f t="shared" si="57"/>
        <v>#DIV/0!</v>
      </c>
      <c r="G217" s="31"/>
      <c r="H217" s="45" t="e">
        <f t="shared" si="23"/>
        <v>#DIV/0!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4"/>
        <v>#DIV/0!</v>
      </c>
      <c r="V217" s="19"/>
      <c r="W217" s="18" t="e">
        <f t="shared" si="75"/>
        <v>#DIV/0!</v>
      </c>
      <c r="X217" s="19"/>
      <c r="Y217" s="18" t="e">
        <f t="shared" si="76"/>
        <v>#DIV/0!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/>
      <c r="D218" s="19"/>
      <c r="E218" s="19"/>
      <c r="F218" s="45" t="e">
        <f t="shared" si="57"/>
        <v>#DIV/0!</v>
      </c>
      <c r="G218" s="31"/>
      <c r="H218" s="45" t="e">
        <f t="shared" ref="H218:H292" si="77">G218/D218*100</f>
        <v>#DIV/0!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4"/>
        <v>#DIV/0!</v>
      </c>
      <c r="V218" s="19"/>
      <c r="W218" s="18" t="e">
        <f t="shared" si="75"/>
        <v>#DIV/0!</v>
      </c>
      <c r="X218" s="19"/>
      <c r="Y218" s="18" t="e">
        <f t="shared" si="76"/>
        <v>#DIV/0!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/>
      <c r="D219" s="19"/>
      <c r="E219" s="19"/>
      <c r="F219" s="45" t="e">
        <f t="shared" si="57"/>
        <v>#DIV/0!</v>
      </c>
      <c r="G219" s="31"/>
      <c r="H219" s="45" t="e">
        <f t="shared" si="77"/>
        <v>#DIV/0!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4"/>
        <v>#DIV/0!</v>
      </c>
      <c r="V219" s="19"/>
      <c r="W219" s="18" t="e">
        <f t="shared" si="75"/>
        <v>#DIV/0!</v>
      </c>
      <c r="X219" s="19"/>
      <c r="Y219" s="18" t="e">
        <f t="shared" si="76"/>
        <v>#DIV/0!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/>
      <c r="D220" s="19"/>
      <c r="E220" s="19"/>
      <c r="F220" s="45" t="e">
        <f t="shared" si="57"/>
        <v>#DIV/0!</v>
      </c>
      <c r="G220" s="31"/>
      <c r="H220" s="45" t="e">
        <f t="shared" si="77"/>
        <v>#DIV/0!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4"/>
        <v>#DIV/0!</v>
      </c>
      <c r="V220" s="19"/>
      <c r="W220" s="18" t="e">
        <f t="shared" si="75"/>
        <v>#DIV/0!</v>
      </c>
      <c r="X220" s="19"/>
      <c r="Y220" s="18" t="e">
        <f t="shared" si="76"/>
        <v>#DIV/0!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/>
      <c r="D221" s="19"/>
      <c r="E221" s="19"/>
      <c r="F221" s="45" t="e">
        <f t="shared" si="57"/>
        <v>#DIV/0!</v>
      </c>
      <c r="G221" s="31"/>
      <c r="H221" s="45" t="e">
        <f t="shared" si="77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4"/>
        <v>#DIV/0!</v>
      </c>
      <c r="V221" s="19"/>
      <c r="W221" s="18" t="e">
        <f t="shared" si="75"/>
        <v>#DIV/0!</v>
      </c>
      <c r="X221" s="19"/>
      <c r="Y221" s="18" t="e">
        <f t="shared" si="76"/>
        <v>#DIV/0!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402</v>
      </c>
      <c r="C222" s="19"/>
      <c r="D222" s="19"/>
      <c r="E222" s="19"/>
      <c r="F222" s="45" t="e">
        <f t="shared" si="57"/>
        <v>#DIV/0!</v>
      </c>
      <c r="G222" s="31"/>
      <c r="H222" s="45" t="e">
        <f t="shared" si="77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4"/>
        <v>#DIV/0!</v>
      </c>
      <c r="V222" s="19"/>
      <c r="W222" s="18" t="e">
        <f t="shared" si="75"/>
        <v>#DIV/0!</v>
      </c>
      <c r="X222" s="19"/>
      <c r="Y222" s="18" t="e">
        <f t="shared" si="76"/>
        <v>#DIV/0!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/>
      <c r="D223" s="19"/>
      <c r="E223" s="19"/>
      <c r="F223" s="45" t="e">
        <f t="shared" si="57"/>
        <v>#DIV/0!</v>
      </c>
      <c r="G223" s="31"/>
      <c r="H223" s="45" t="e">
        <f t="shared" si="77"/>
        <v>#DIV/0!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4"/>
        <v>#DIV/0!</v>
      </c>
      <c r="V223" s="19"/>
      <c r="W223" s="18" t="e">
        <f t="shared" si="75"/>
        <v>#DIV/0!</v>
      </c>
      <c r="X223" s="19"/>
      <c r="Y223" s="18" t="e">
        <f t="shared" si="76"/>
        <v>#DIV/0!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/>
      <c r="D224" s="19"/>
      <c r="E224" s="19"/>
      <c r="F224" s="45" t="e">
        <f t="shared" si="57"/>
        <v>#DIV/0!</v>
      </c>
      <c r="G224" s="31"/>
      <c r="H224" s="45" t="e">
        <f t="shared" si="77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4"/>
        <v>#DIV/0!</v>
      </c>
      <c r="V224" s="19"/>
      <c r="W224" s="18" t="e">
        <f t="shared" si="75"/>
        <v>#DIV/0!</v>
      </c>
      <c r="X224" s="19"/>
      <c r="Y224" s="18" t="e">
        <f t="shared" si="76"/>
        <v>#DIV/0!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/>
      <c r="D225" s="19"/>
      <c r="E225" s="19"/>
      <c r="F225" s="45" t="e">
        <f t="shared" si="57"/>
        <v>#DIV/0!</v>
      </c>
      <c r="G225" s="31"/>
      <c r="H225" s="45" t="e">
        <f t="shared" si="77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4"/>
        <v>#DIV/0!</v>
      </c>
      <c r="V225" s="19"/>
      <c r="W225" s="18" t="e">
        <f t="shared" si="75"/>
        <v>#DIV/0!</v>
      </c>
      <c r="X225" s="19"/>
      <c r="Y225" s="18" t="e">
        <f t="shared" si="76"/>
        <v>#DIV/0!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/>
      <c r="D226" s="19"/>
      <c r="E226" s="19"/>
      <c r="F226" s="45" t="e">
        <f t="shared" si="57"/>
        <v>#DIV/0!</v>
      </c>
      <c r="G226" s="31"/>
      <c r="H226" s="45" t="e">
        <f t="shared" si="77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4"/>
        <v>#DIV/0!</v>
      </c>
      <c r="V226" s="19"/>
      <c r="W226" s="18" t="e">
        <f t="shared" si="75"/>
        <v>#DIV/0!</v>
      </c>
      <c r="X226" s="19"/>
      <c r="Y226" s="18" t="e">
        <f t="shared" si="76"/>
        <v>#DIV/0!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/>
      <c r="D227" s="19"/>
      <c r="E227" s="19"/>
      <c r="F227" s="45" t="e">
        <f t="shared" si="57"/>
        <v>#DIV/0!</v>
      </c>
      <c r="G227" s="31"/>
      <c r="H227" s="45" t="e">
        <f t="shared" si="77"/>
        <v>#DIV/0!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4"/>
        <v>#DIV/0!</v>
      </c>
      <c r="V227" s="19"/>
      <c r="W227" s="18" t="e">
        <f t="shared" si="75"/>
        <v>#DIV/0!</v>
      </c>
      <c r="X227" s="19"/>
      <c r="Y227" s="18" t="e">
        <f t="shared" si="76"/>
        <v>#DIV/0!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/>
      <c r="D228" s="19"/>
      <c r="E228" s="19"/>
      <c r="F228" s="45" t="e">
        <f t="shared" si="57"/>
        <v>#DIV/0!</v>
      </c>
      <c r="G228" s="31"/>
      <c r="H228" s="45" t="e">
        <f t="shared" si="77"/>
        <v>#DIV/0!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4"/>
        <v>#DIV/0!</v>
      </c>
      <c r="V228" s="19"/>
      <c r="W228" s="18" t="e">
        <f t="shared" si="75"/>
        <v>#DIV/0!</v>
      </c>
      <c r="X228" s="19"/>
      <c r="Y228" s="18" t="e">
        <f t="shared" si="76"/>
        <v>#DIV/0!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/>
      <c r="D229" s="19"/>
      <c r="E229" s="19"/>
      <c r="F229" s="45" t="e">
        <f t="shared" si="57"/>
        <v>#DIV/0!</v>
      </c>
      <c r="G229" s="31"/>
      <c r="H229" s="45" t="e">
        <f t="shared" si="77"/>
        <v>#DIV/0!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4"/>
        <v>#DIV/0!</v>
      </c>
      <c r="V229" s="19"/>
      <c r="W229" s="18" t="e">
        <f t="shared" si="75"/>
        <v>#DIV/0!</v>
      </c>
      <c r="X229" s="19"/>
      <c r="Y229" s="18" t="e">
        <f t="shared" si="76"/>
        <v>#DIV/0!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/>
      <c r="D230" s="19"/>
      <c r="E230" s="19"/>
      <c r="F230" s="45" t="e">
        <f t="shared" si="57"/>
        <v>#DIV/0!</v>
      </c>
      <c r="G230" s="31"/>
      <c r="H230" s="45" t="e">
        <f t="shared" si="77"/>
        <v>#DIV/0!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4"/>
        <v>#DIV/0!</v>
      </c>
      <c r="V230" s="19"/>
      <c r="W230" s="18" t="e">
        <f t="shared" si="75"/>
        <v>#DIV/0!</v>
      </c>
      <c r="X230" s="19"/>
      <c r="Y230" s="18" t="e">
        <f t="shared" si="76"/>
        <v>#DIV/0!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/>
      <c r="D231" s="19"/>
      <c r="E231" s="19"/>
      <c r="F231" s="45" t="e">
        <f t="shared" si="57"/>
        <v>#DIV/0!</v>
      </c>
      <c r="G231" s="31"/>
      <c r="H231" s="45" t="e">
        <f t="shared" si="77"/>
        <v>#DIV/0!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4"/>
        <v>#DIV/0!</v>
      </c>
      <c r="V231" s="19"/>
      <c r="W231" s="18" t="e">
        <f t="shared" si="75"/>
        <v>#DIV/0!</v>
      </c>
      <c r="X231" s="19"/>
      <c r="Y231" s="18" t="e">
        <f t="shared" si="76"/>
        <v>#DIV/0!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/>
      <c r="D232" s="19"/>
      <c r="E232" s="19"/>
      <c r="F232" s="45" t="e">
        <f t="shared" si="57"/>
        <v>#DIV/0!</v>
      </c>
      <c r="G232" s="31"/>
      <c r="H232" s="45" t="e">
        <f t="shared" si="77"/>
        <v>#DIV/0!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4"/>
        <v>#DIV/0!</v>
      </c>
      <c r="V232" s="19"/>
      <c r="W232" s="18" t="e">
        <f t="shared" si="75"/>
        <v>#DIV/0!</v>
      </c>
      <c r="X232" s="19"/>
      <c r="Y232" s="18" t="e">
        <f t="shared" si="76"/>
        <v>#DIV/0!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/>
      <c r="D233" s="19"/>
      <c r="E233" s="19"/>
      <c r="F233" s="45" t="e">
        <f t="shared" ref="F233:F241" si="78">E233/C233</f>
        <v>#DIV/0!</v>
      </c>
      <c r="G233" s="31"/>
      <c r="H233" s="45" t="e">
        <f t="shared" si="77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4"/>
        <v>#DIV/0!</v>
      </c>
      <c r="V233" s="19"/>
      <c r="W233" s="18" t="e">
        <f t="shared" si="75"/>
        <v>#DIV/0!</v>
      </c>
      <c r="X233" s="19"/>
      <c r="Y233" s="18" t="e">
        <f t="shared" si="76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/>
      <c r="D234" s="19"/>
      <c r="E234" s="19"/>
      <c r="F234" s="45" t="e">
        <f t="shared" si="78"/>
        <v>#DIV/0!</v>
      </c>
      <c r="G234" s="31"/>
      <c r="H234" s="45" t="e">
        <f t="shared" si="77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4"/>
        <v>#DIV/0!</v>
      </c>
      <c r="V234" s="19"/>
      <c r="W234" s="18" t="e">
        <f t="shared" si="75"/>
        <v>#DIV/0!</v>
      </c>
      <c r="X234" s="19"/>
      <c r="Y234" s="18" t="e">
        <f t="shared" si="76"/>
        <v>#DIV/0!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/>
      <c r="D235" s="19"/>
      <c r="E235" s="19"/>
      <c r="F235" s="45" t="e">
        <f t="shared" si="78"/>
        <v>#DIV/0!</v>
      </c>
      <c r="G235" s="31"/>
      <c r="H235" s="45" t="e">
        <f t="shared" si="77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4"/>
        <v>#DIV/0!</v>
      </c>
      <c r="V235" s="19"/>
      <c r="W235" s="18" t="e">
        <f t="shared" si="75"/>
        <v>#DIV/0!</v>
      </c>
      <c r="X235" s="19"/>
      <c r="Y235" s="18" t="e">
        <f t="shared" si="76"/>
        <v>#DIV/0!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/>
      <c r="D236" s="19"/>
      <c r="E236" s="19"/>
      <c r="F236" s="45" t="e">
        <f t="shared" si="78"/>
        <v>#DIV/0!</v>
      </c>
      <c r="G236" s="31"/>
      <c r="H236" s="45" t="e">
        <f t="shared" si="77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4"/>
        <v>#DIV/0!</v>
      </c>
      <c r="V236" s="19"/>
      <c r="W236" s="18" t="e">
        <f t="shared" si="75"/>
        <v>#DIV/0!</v>
      </c>
      <c r="X236" s="19"/>
      <c r="Y236" s="18" t="e">
        <f t="shared" si="76"/>
        <v>#DIV/0!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/>
      <c r="D237" s="19"/>
      <c r="E237" s="19"/>
      <c r="F237" s="45" t="e">
        <f t="shared" si="78"/>
        <v>#DIV/0!</v>
      </c>
      <c r="G237" s="31"/>
      <c r="H237" s="45" t="e">
        <f t="shared" si="77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4"/>
        <v>#DIV/0!</v>
      </c>
      <c r="V237" s="19"/>
      <c r="W237" s="18" t="e">
        <f t="shared" si="75"/>
        <v>#DIV/0!</v>
      </c>
      <c r="X237" s="19"/>
      <c r="Y237" s="18" t="e">
        <f t="shared" si="76"/>
        <v>#DIV/0!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/>
      <c r="D238" s="19"/>
      <c r="E238" s="19"/>
      <c r="F238" s="45" t="e">
        <f t="shared" si="78"/>
        <v>#DIV/0!</v>
      </c>
      <c r="G238" s="31"/>
      <c r="H238" s="45" t="e">
        <f t="shared" si="77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4"/>
        <v>#DIV/0!</v>
      </c>
      <c r="V238" s="19"/>
      <c r="W238" s="18" t="e">
        <f t="shared" si="75"/>
        <v>#DIV/0!</v>
      </c>
      <c r="X238" s="19"/>
      <c r="Y238" s="18" t="e">
        <f t="shared" si="76"/>
        <v>#DIV/0!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/>
      <c r="D239" s="19"/>
      <c r="E239" s="19"/>
      <c r="F239" s="45" t="e">
        <f t="shared" si="78"/>
        <v>#DIV/0!</v>
      </c>
      <c r="G239" s="31"/>
      <c r="H239" s="45" t="e">
        <f t="shared" si="77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4"/>
        <v>#DIV/0!</v>
      </c>
      <c r="V239" s="19"/>
      <c r="W239" s="18" t="e">
        <f t="shared" si="75"/>
        <v>#DIV/0!</v>
      </c>
      <c r="X239" s="19"/>
      <c r="Y239" s="18" t="e">
        <f t="shared" si="76"/>
        <v>#DIV/0!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/>
      <c r="D240" s="19"/>
      <c r="E240" s="19"/>
      <c r="F240" s="45" t="e">
        <f t="shared" si="78"/>
        <v>#DIV/0!</v>
      </c>
      <c r="G240" s="31"/>
      <c r="H240" s="45" t="e">
        <f t="shared" si="77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4"/>
        <v>#DIV/0!</v>
      </c>
      <c r="V240" s="19"/>
      <c r="W240" s="18" t="e">
        <f t="shared" si="75"/>
        <v>#DIV/0!</v>
      </c>
      <c r="X240" s="19"/>
      <c r="Y240" s="18" t="e">
        <f t="shared" si="76"/>
        <v>#DIV/0!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0</v>
      </c>
      <c r="D241" s="29">
        <f t="shared" ref="D241:E241" si="79">D212+D213+D214+D215+D216+D217+D218+D219+D220+D221+D222+D223+D224+D225+D226+D227+D228+D229+D230+D231+D232+D233+D234+D235+D236+D237+D238+D239+D240</f>
        <v>0</v>
      </c>
      <c r="E241" s="29">
        <f t="shared" si="79"/>
        <v>0</v>
      </c>
      <c r="F241" s="46" t="e">
        <f t="shared" si="78"/>
        <v>#DIV/0!</v>
      </c>
      <c r="G241" s="29">
        <f>G212+G213+G214+G215+G216+G217+G218+G219+G220+G221+G222+G223+G224+G225+G226+G227+G228+G229+G230+G231+G232+G233+G234+G235+G236+G237+G238+G239+G240</f>
        <v>0</v>
      </c>
      <c r="H241" s="46" t="e">
        <f t="shared" si="77"/>
        <v>#DIV/0!</v>
      </c>
      <c r="I241" s="29">
        <f t="shared" ref="I241:T241" si="80">I212+I213+I214+I215+I216+I217+I218+I219+I220+I221+I222+I223+I224+I225+I226+I227+I228+I229+I230+I231+I232+I233+I234+I235+I236+I237+I238+I239+I240</f>
        <v>0</v>
      </c>
      <c r="J241" s="29">
        <f t="shared" si="80"/>
        <v>0</v>
      </c>
      <c r="K241" s="29">
        <f t="shared" si="80"/>
        <v>0</v>
      </c>
      <c r="L241" s="29">
        <f t="shared" si="80"/>
        <v>0</v>
      </c>
      <c r="M241" s="29">
        <f t="shared" si="80"/>
        <v>0</v>
      </c>
      <c r="N241" s="29">
        <f t="shared" si="80"/>
        <v>0</v>
      </c>
      <c r="O241" s="29">
        <f t="shared" si="80"/>
        <v>0</v>
      </c>
      <c r="P241" s="29">
        <f t="shared" si="80"/>
        <v>0</v>
      </c>
      <c r="Q241" s="29">
        <f t="shared" si="80"/>
        <v>0</v>
      </c>
      <c r="R241" s="29">
        <f t="shared" si="80"/>
        <v>0</v>
      </c>
      <c r="S241" s="29">
        <f t="shared" si="80"/>
        <v>0</v>
      </c>
      <c r="T241" s="29">
        <f t="shared" si="80"/>
        <v>0</v>
      </c>
      <c r="U241" s="47" t="e">
        <f t="shared" si="74"/>
        <v>#DIV/0!</v>
      </c>
      <c r="V241" s="29">
        <f>V212+V213+V214+V215+V216+V217+V218+V219+V220+V221+V222+V223+V224+V225+V226+V227+V228+V229+V230+V231+V232+V233+V234+V235+V236+V237+V238+V239+V240</f>
        <v>0</v>
      </c>
      <c r="W241" s="88" t="e">
        <f>V241/E241*100</f>
        <v>#DIV/0!</v>
      </c>
      <c r="X241" s="29">
        <f>X212+X213+X214+X215+X216+X217+X218+X219+X220+X221+X222+X223+X224+X225+X226+X227+X228+X229+X230+X231+X232+X233+X234+X235+X236+X237+X238+X239+X240</f>
        <v>0</v>
      </c>
      <c r="Y241" s="88" t="e">
        <f t="shared" si="76"/>
        <v>#DIV/0!</v>
      </c>
      <c r="Z241" s="29">
        <f t="shared" ref="Z241:AE241" si="81">Z212+Z213+Z214+Z215+Z216+Z217+Z218+Z219+Z220+Z221+Z222+Z223+Z224+Z225+Z226+Z227+Z228+Z229+Z230+Z231+Z232+Z233+Z234+Z235+Z236+Z237+Z238+Z239+Z240</f>
        <v>0</v>
      </c>
      <c r="AA241" s="29">
        <f t="shared" si="81"/>
        <v>0</v>
      </c>
      <c r="AB241" s="29">
        <f t="shared" si="81"/>
        <v>0</v>
      </c>
      <c r="AC241" s="29">
        <f t="shared" si="81"/>
        <v>0</v>
      </c>
      <c r="AD241" s="29">
        <f t="shared" si="81"/>
        <v>0</v>
      </c>
      <c r="AE241" s="29">
        <f t="shared" si="81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/>
      <c r="D243" s="19"/>
      <c r="E243" s="19"/>
      <c r="F243" s="45" t="e">
        <f t="shared" ref="F243:F292" si="82">E243/C243</f>
        <v>#DIV/0!</v>
      </c>
      <c r="G243" s="31"/>
      <c r="H243" s="45" t="e">
        <f t="shared" ref="H243:H291" si="83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4">O243/G243*100</f>
        <v>#DIV/0!</v>
      </c>
      <c r="V243" s="19"/>
      <c r="W243" s="18" t="e">
        <f t="shared" ref="W243:W291" si="85">V243/E243*100</f>
        <v>#DIV/0!</v>
      </c>
      <c r="X243" s="19"/>
      <c r="Y243" s="18" t="e">
        <f t="shared" ref="Y243:Y292" si="86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/>
      <c r="D244" s="19"/>
      <c r="E244" s="19"/>
      <c r="F244" s="45" t="e">
        <f t="shared" si="82"/>
        <v>#DIV/0!</v>
      </c>
      <c r="G244" s="31"/>
      <c r="H244" s="45" t="e">
        <f t="shared" si="83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4"/>
        <v>#DIV/0!</v>
      </c>
      <c r="V244" s="19"/>
      <c r="W244" s="18" t="e">
        <f t="shared" si="85"/>
        <v>#DIV/0!</v>
      </c>
      <c r="X244" s="19"/>
      <c r="Y244" s="18" t="e">
        <f t="shared" si="86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/>
      <c r="D245" s="19"/>
      <c r="E245" s="19"/>
      <c r="F245" s="45" t="e">
        <f t="shared" si="82"/>
        <v>#DIV/0!</v>
      </c>
      <c r="G245" s="31"/>
      <c r="H245" s="45" t="e">
        <f t="shared" si="83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4"/>
        <v>#DIV/0!</v>
      </c>
      <c r="V245" s="19"/>
      <c r="W245" s="18" t="e">
        <f t="shared" si="85"/>
        <v>#DIV/0!</v>
      </c>
      <c r="X245" s="19"/>
      <c r="Y245" s="18" t="e">
        <f t="shared" si="86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/>
      <c r="D246" s="19"/>
      <c r="E246" s="19"/>
      <c r="F246" s="45" t="e">
        <f t="shared" si="82"/>
        <v>#DIV/0!</v>
      </c>
      <c r="G246" s="31"/>
      <c r="H246" s="45" t="e">
        <f t="shared" si="83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4"/>
        <v>#DIV/0!</v>
      </c>
      <c r="V246" s="19"/>
      <c r="W246" s="18" t="e">
        <f t="shared" si="85"/>
        <v>#DIV/0!</v>
      </c>
      <c r="X246" s="19"/>
      <c r="Y246" s="18" t="e">
        <f t="shared" si="86"/>
        <v>#DIV/0!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/>
      <c r="D247" s="19"/>
      <c r="E247" s="19"/>
      <c r="F247" s="45" t="e">
        <f t="shared" si="82"/>
        <v>#DIV/0!</v>
      </c>
      <c r="G247" s="31"/>
      <c r="H247" s="45" t="e">
        <f t="shared" si="83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4"/>
        <v>#DIV/0!</v>
      </c>
      <c r="V247" s="19"/>
      <c r="W247" s="18" t="e">
        <f t="shared" si="85"/>
        <v>#DIV/0!</v>
      </c>
      <c r="X247" s="19"/>
      <c r="Y247" s="18" t="e">
        <f t="shared" si="86"/>
        <v>#DIV/0!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/>
      <c r="D248" s="19"/>
      <c r="E248" s="19"/>
      <c r="F248" s="45" t="e">
        <f t="shared" si="82"/>
        <v>#DIV/0!</v>
      </c>
      <c r="G248" s="31"/>
      <c r="H248" s="45" t="e">
        <f t="shared" si="83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4"/>
        <v>#DIV/0!</v>
      </c>
      <c r="V248" s="19"/>
      <c r="W248" s="18" t="e">
        <f t="shared" si="85"/>
        <v>#DIV/0!</v>
      </c>
      <c r="X248" s="19"/>
      <c r="Y248" s="18" t="e">
        <f t="shared" si="86"/>
        <v>#DIV/0!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/>
      <c r="D249" s="19"/>
      <c r="E249" s="19"/>
      <c r="F249" s="45" t="e">
        <f t="shared" si="82"/>
        <v>#DIV/0!</v>
      </c>
      <c r="G249" s="31"/>
      <c r="H249" s="45" t="e">
        <f t="shared" si="83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4"/>
        <v>#DIV/0!</v>
      </c>
      <c r="V249" s="19"/>
      <c r="W249" s="18" t="e">
        <f t="shared" si="85"/>
        <v>#DIV/0!</v>
      </c>
      <c r="X249" s="19"/>
      <c r="Y249" s="18" t="e">
        <f t="shared" si="86"/>
        <v>#DIV/0!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/>
      <c r="D250" s="19"/>
      <c r="E250" s="19"/>
      <c r="F250" s="45" t="e">
        <f t="shared" si="82"/>
        <v>#DIV/0!</v>
      </c>
      <c r="G250" s="31"/>
      <c r="H250" s="45" t="e">
        <f t="shared" si="83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4"/>
        <v>#DIV/0!</v>
      </c>
      <c r="V250" s="19"/>
      <c r="W250" s="18" t="e">
        <f t="shared" si="85"/>
        <v>#DIV/0!</v>
      </c>
      <c r="X250" s="19"/>
      <c r="Y250" s="18" t="e">
        <f t="shared" si="86"/>
        <v>#DIV/0!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/>
      <c r="D251" s="19"/>
      <c r="E251" s="19"/>
      <c r="F251" s="45" t="e">
        <f t="shared" si="82"/>
        <v>#DIV/0!</v>
      </c>
      <c r="G251" s="31"/>
      <c r="H251" s="45" t="e">
        <f t="shared" si="83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4"/>
        <v>#DIV/0!</v>
      </c>
      <c r="V251" s="19"/>
      <c r="W251" s="18" t="e">
        <f t="shared" si="85"/>
        <v>#DIV/0!</v>
      </c>
      <c r="X251" s="19"/>
      <c r="Y251" s="18" t="e">
        <f t="shared" si="86"/>
        <v>#DIV/0!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/>
      <c r="D252" s="19"/>
      <c r="E252" s="19"/>
      <c r="F252" s="45" t="e">
        <f t="shared" si="82"/>
        <v>#DIV/0!</v>
      </c>
      <c r="G252" s="31"/>
      <c r="H252" s="45" t="e">
        <f t="shared" si="83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4"/>
        <v>#DIV/0!</v>
      </c>
      <c r="V252" s="19"/>
      <c r="W252" s="18" t="e">
        <f t="shared" si="85"/>
        <v>#DIV/0!</v>
      </c>
      <c r="X252" s="19"/>
      <c r="Y252" s="18" t="e">
        <f t="shared" si="86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/>
      <c r="D253" s="19"/>
      <c r="E253" s="19"/>
      <c r="F253" s="45" t="e">
        <f t="shared" si="82"/>
        <v>#DIV/0!</v>
      </c>
      <c r="G253" s="31"/>
      <c r="H253" s="45" t="e">
        <f t="shared" si="83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4"/>
        <v>#DIV/0!</v>
      </c>
      <c r="V253" s="19"/>
      <c r="W253" s="18" t="e">
        <f t="shared" si="85"/>
        <v>#DIV/0!</v>
      </c>
      <c r="X253" s="19"/>
      <c r="Y253" s="18" t="e">
        <f t="shared" si="86"/>
        <v>#DIV/0!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/>
      <c r="D254" s="19"/>
      <c r="E254" s="19"/>
      <c r="F254" s="45" t="e">
        <f t="shared" si="82"/>
        <v>#DIV/0!</v>
      </c>
      <c r="G254" s="31"/>
      <c r="H254" s="45" t="e">
        <f t="shared" si="83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4"/>
        <v>#DIV/0!</v>
      </c>
      <c r="V254" s="19"/>
      <c r="W254" s="18" t="e">
        <f t="shared" si="85"/>
        <v>#DIV/0!</v>
      </c>
      <c r="X254" s="19"/>
      <c r="Y254" s="18" t="e">
        <f t="shared" si="86"/>
        <v>#DIV/0!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/>
      <c r="D255" s="19"/>
      <c r="E255" s="19"/>
      <c r="F255" s="45" t="e">
        <f t="shared" si="82"/>
        <v>#DIV/0!</v>
      </c>
      <c r="G255" s="31"/>
      <c r="H255" s="45" t="e">
        <f t="shared" si="83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4"/>
        <v>#DIV/0!</v>
      </c>
      <c r="V255" s="19"/>
      <c r="W255" s="18" t="e">
        <f t="shared" si="85"/>
        <v>#DIV/0!</v>
      </c>
      <c r="X255" s="19"/>
      <c r="Y255" s="18" t="e">
        <f t="shared" si="86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/>
      <c r="D256" s="19"/>
      <c r="E256" s="19"/>
      <c r="F256" s="45" t="e">
        <f t="shared" si="82"/>
        <v>#DIV/0!</v>
      </c>
      <c r="G256" s="31"/>
      <c r="H256" s="45" t="e">
        <f t="shared" si="83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4"/>
        <v>#DIV/0!</v>
      </c>
      <c r="V256" s="19"/>
      <c r="W256" s="18" t="e">
        <f t="shared" si="85"/>
        <v>#DIV/0!</v>
      </c>
      <c r="X256" s="19"/>
      <c r="Y256" s="18" t="e">
        <f t="shared" si="86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/>
      <c r="D257" s="19"/>
      <c r="E257" s="19"/>
      <c r="F257" s="45" t="e">
        <f t="shared" si="82"/>
        <v>#DIV/0!</v>
      </c>
      <c r="G257" s="31"/>
      <c r="H257" s="45" t="e">
        <f t="shared" si="83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4"/>
        <v>#DIV/0!</v>
      </c>
      <c r="V257" s="19"/>
      <c r="W257" s="18" t="e">
        <f t="shared" si="85"/>
        <v>#DIV/0!</v>
      </c>
      <c r="X257" s="19"/>
      <c r="Y257" s="18" t="e">
        <f t="shared" si="86"/>
        <v>#DIV/0!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/>
      <c r="D258" s="19"/>
      <c r="E258" s="19"/>
      <c r="F258" s="45" t="e">
        <f t="shared" si="82"/>
        <v>#DIV/0!</v>
      </c>
      <c r="G258" s="31"/>
      <c r="H258" s="45" t="e">
        <f t="shared" si="83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4"/>
        <v>#DIV/0!</v>
      </c>
      <c r="V258" s="19"/>
      <c r="W258" s="18" t="e">
        <f t="shared" si="85"/>
        <v>#DIV/0!</v>
      </c>
      <c r="X258" s="19"/>
      <c r="Y258" s="18" t="e">
        <f t="shared" si="86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/>
      <c r="D259" s="19"/>
      <c r="E259" s="19"/>
      <c r="F259" s="45" t="e">
        <f t="shared" si="82"/>
        <v>#DIV/0!</v>
      </c>
      <c r="G259" s="31"/>
      <c r="H259" s="45" t="e">
        <f t="shared" si="83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4"/>
        <v>#DIV/0!</v>
      </c>
      <c r="V259" s="19"/>
      <c r="W259" s="18" t="e">
        <f t="shared" si="85"/>
        <v>#DIV/0!</v>
      </c>
      <c r="X259" s="19"/>
      <c r="Y259" s="18" t="e">
        <f t="shared" si="86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/>
      <c r="D260" s="19"/>
      <c r="E260" s="19"/>
      <c r="F260" s="45" t="e">
        <f t="shared" si="82"/>
        <v>#DIV/0!</v>
      </c>
      <c r="G260" s="31"/>
      <c r="H260" s="45" t="e">
        <f t="shared" si="83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4"/>
        <v>#DIV/0!</v>
      </c>
      <c r="V260" s="19"/>
      <c r="W260" s="18" t="e">
        <f t="shared" si="85"/>
        <v>#DIV/0!</v>
      </c>
      <c r="X260" s="19"/>
      <c r="Y260" s="18" t="e">
        <f t="shared" si="86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/>
      <c r="D261" s="19"/>
      <c r="E261" s="19"/>
      <c r="F261" s="45" t="e">
        <f t="shared" si="82"/>
        <v>#DIV/0!</v>
      </c>
      <c r="G261" s="31"/>
      <c r="H261" s="45" t="e">
        <f t="shared" si="83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4"/>
        <v>#DIV/0!</v>
      </c>
      <c r="V261" s="19"/>
      <c r="W261" s="18" t="e">
        <f t="shared" si="85"/>
        <v>#DIV/0!</v>
      </c>
      <c r="X261" s="19"/>
      <c r="Y261" s="18" t="e">
        <f t="shared" si="86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/>
      <c r="D262" s="19"/>
      <c r="E262" s="19"/>
      <c r="F262" s="45" t="e">
        <f t="shared" si="82"/>
        <v>#DIV/0!</v>
      </c>
      <c r="G262" s="31"/>
      <c r="H262" s="45" t="e">
        <f t="shared" si="83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4"/>
        <v>#DIV/0!</v>
      </c>
      <c r="V262" s="19"/>
      <c r="W262" s="18" t="e">
        <f t="shared" si="85"/>
        <v>#DIV/0!</v>
      </c>
      <c r="X262" s="19"/>
      <c r="Y262" s="18" t="e">
        <f t="shared" si="86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/>
      <c r="D263" s="19"/>
      <c r="E263" s="19"/>
      <c r="F263" s="45" t="e">
        <f t="shared" si="82"/>
        <v>#DIV/0!</v>
      </c>
      <c r="G263" s="31"/>
      <c r="H263" s="45" t="e">
        <f t="shared" si="83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4"/>
        <v>#DIV/0!</v>
      </c>
      <c r="V263" s="19"/>
      <c r="W263" s="18" t="e">
        <f t="shared" si="85"/>
        <v>#DIV/0!</v>
      </c>
      <c r="X263" s="19"/>
      <c r="Y263" s="18" t="e">
        <f t="shared" si="86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/>
      <c r="D264" s="19"/>
      <c r="E264" s="19"/>
      <c r="F264" s="45" t="e">
        <f t="shared" si="82"/>
        <v>#DIV/0!</v>
      </c>
      <c r="G264" s="31"/>
      <c r="H264" s="45" t="e">
        <f t="shared" si="83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4"/>
        <v>#DIV/0!</v>
      </c>
      <c r="V264" s="19"/>
      <c r="W264" s="18" t="e">
        <f t="shared" si="85"/>
        <v>#DIV/0!</v>
      </c>
      <c r="X264" s="19"/>
      <c r="Y264" s="18" t="e">
        <f t="shared" si="86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/>
      <c r="D265" s="19"/>
      <c r="E265" s="19"/>
      <c r="F265" s="45" t="e">
        <f t="shared" si="82"/>
        <v>#DIV/0!</v>
      </c>
      <c r="G265" s="31"/>
      <c r="H265" s="45" t="e">
        <f t="shared" si="83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4"/>
        <v>#DIV/0!</v>
      </c>
      <c r="V265" s="19"/>
      <c r="W265" s="18" t="e">
        <f t="shared" si="85"/>
        <v>#DIV/0!</v>
      </c>
      <c r="X265" s="19"/>
      <c r="Y265" s="18" t="e">
        <f t="shared" si="86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/>
      <c r="D266" s="19"/>
      <c r="E266" s="19"/>
      <c r="F266" s="45" t="e">
        <f t="shared" si="82"/>
        <v>#DIV/0!</v>
      </c>
      <c r="G266" s="31"/>
      <c r="H266" s="45" t="e">
        <f t="shared" si="83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4"/>
        <v>#DIV/0!</v>
      </c>
      <c r="V266" s="19"/>
      <c r="W266" s="18" t="e">
        <f t="shared" si="85"/>
        <v>#DIV/0!</v>
      </c>
      <c r="X266" s="19"/>
      <c r="Y266" s="18" t="e">
        <f t="shared" si="86"/>
        <v>#DIV/0!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/>
      <c r="D267" s="19"/>
      <c r="E267" s="19"/>
      <c r="F267" s="45" t="e">
        <f t="shared" si="82"/>
        <v>#DIV/0!</v>
      </c>
      <c r="G267" s="31"/>
      <c r="H267" s="45" t="e">
        <f t="shared" si="83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4"/>
        <v>#DIV/0!</v>
      </c>
      <c r="V267" s="19"/>
      <c r="W267" s="18" t="e">
        <f t="shared" si="85"/>
        <v>#DIV/0!</v>
      </c>
      <c r="X267" s="19"/>
      <c r="Y267" s="18" t="e">
        <f t="shared" si="86"/>
        <v>#DIV/0!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/>
      <c r="D268" s="19"/>
      <c r="E268" s="19"/>
      <c r="F268" s="45" t="e">
        <f t="shared" si="82"/>
        <v>#DIV/0!</v>
      </c>
      <c r="G268" s="31"/>
      <c r="H268" s="45" t="e">
        <f t="shared" si="83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4"/>
        <v>#DIV/0!</v>
      </c>
      <c r="V268" s="19"/>
      <c r="W268" s="18" t="e">
        <f t="shared" si="85"/>
        <v>#DIV/0!</v>
      </c>
      <c r="X268" s="19"/>
      <c r="Y268" s="18" t="e">
        <f t="shared" si="86"/>
        <v>#DIV/0!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/>
      <c r="D269" s="19"/>
      <c r="E269" s="19"/>
      <c r="F269" s="45" t="e">
        <f t="shared" si="82"/>
        <v>#DIV/0!</v>
      </c>
      <c r="G269" s="31"/>
      <c r="H269" s="45" t="e">
        <f t="shared" si="83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4"/>
        <v>#DIV/0!</v>
      </c>
      <c r="V269" s="19"/>
      <c r="W269" s="18" t="e">
        <f t="shared" si="85"/>
        <v>#DIV/0!</v>
      </c>
      <c r="X269" s="19"/>
      <c r="Y269" s="18" t="e">
        <f t="shared" si="86"/>
        <v>#DIV/0!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/>
      <c r="D270" s="19"/>
      <c r="E270" s="19"/>
      <c r="F270" s="45" t="e">
        <f t="shared" si="82"/>
        <v>#DIV/0!</v>
      </c>
      <c r="G270" s="31"/>
      <c r="H270" s="45" t="e">
        <f t="shared" si="83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4"/>
        <v>#DIV/0!</v>
      </c>
      <c r="V270" s="19"/>
      <c r="W270" s="18" t="e">
        <f t="shared" si="85"/>
        <v>#DIV/0!</v>
      </c>
      <c r="X270" s="19"/>
      <c r="Y270" s="18" t="e">
        <f t="shared" si="86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/>
      <c r="D271" s="19"/>
      <c r="E271" s="19"/>
      <c r="F271" s="45" t="e">
        <f t="shared" si="82"/>
        <v>#DIV/0!</v>
      </c>
      <c r="G271" s="31"/>
      <c r="H271" s="45" t="e">
        <f t="shared" si="83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4"/>
        <v>#DIV/0!</v>
      </c>
      <c r="V271" s="19"/>
      <c r="W271" s="18" t="e">
        <f t="shared" si="85"/>
        <v>#DIV/0!</v>
      </c>
      <c r="X271" s="19"/>
      <c r="Y271" s="18" t="e">
        <f t="shared" si="86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/>
      <c r="D272" s="19"/>
      <c r="E272" s="19"/>
      <c r="F272" s="45" t="e">
        <f t="shared" si="82"/>
        <v>#DIV/0!</v>
      </c>
      <c r="G272" s="31"/>
      <c r="H272" s="45" t="e">
        <f t="shared" si="83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4"/>
        <v>#DIV/0!</v>
      </c>
      <c r="V272" s="19"/>
      <c r="W272" s="18" t="e">
        <f t="shared" si="85"/>
        <v>#DIV/0!</v>
      </c>
      <c r="X272" s="19"/>
      <c r="Y272" s="18" t="e">
        <f t="shared" si="86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/>
      <c r="D273" s="19"/>
      <c r="E273" s="19"/>
      <c r="F273" s="45" t="e">
        <f t="shared" si="82"/>
        <v>#DIV/0!</v>
      </c>
      <c r="G273" s="31"/>
      <c r="H273" s="45" t="e">
        <f t="shared" si="83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4"/>
        <v>#DIV/0!</v>
      </c>
      <c r="V273" s="19"/>
      <c r="W273" s="18" t="e">
        <f t="shared" si="85"/>
        <v>#DIV/0!</v>
      </c>
      <c r="X273" s="19"/>
      <c r="Y273" s="18" t="e">
        <f t="shared" si="86"/>
        <v>#DIV/0!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/>
      <c r="D274" s="19"/>
      <c r="E274" s="19"/>
      <c r="F274" s="45" t="e">
        <f t="shared" si="82"/>
        <v>#DIV/0!</v>
      </c>
      <c r="G274" s="31"/>
      <c r="H274" s="45" t="e">
        <f t="shared" si="83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4"/>
        <v>#DIV/0!</v>
      </c>
      <c r="V274" s="19"/>
      <c r="W274" s="18" t="e">
        <f t="shared" si="85"/>
        <v>#DIV/0!</v>
      </c>
      <c r="X274" s="19"/>
      <c r="Y274" s="18" t="e">
        <f t="shared" si="86"/>
        <v>#DIV/0!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/>
      <c r="D275" s="19"/>
      <c r="E275" s="19"/>
      <c r="F275" s="45" t="e">
        <f t="shared" si="82"/>
        <v>#DIV/0!</v>
      </c>
      <c r="G275" s="31"/>
      <c r="H275" s="45" t="e">
        <f t="shared" si="83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4"/>
        <v>#DIV/0!</v>
      </c>
      <c r="V275" s="19"/>
      <c r="W275" s="18" t="e">
        <f t="shared" si="85"/>
        <v>#DIV/0!</v>
      </c>
      <c r="X275" s="19"/>
      <c r="Y275" s="18" t="e">
        <f t="shared" si="86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/>
      <c r="D276" s="19"/>
      <c r="E276" s="19"/>
      <c r="F276" s="45" t="e">
        <f t="shared" si="82"/>
        <v>#DIV/0!</v>
      </c>
      <c r="G276" s="31"/>
      <c r="H276" s="45" t="e">
        <f t="shared" si="83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4"/>
        <v>#DIV/0!</v>
      </c>
      <c r="V276" s="19"/>
      <c r="W276" s="18" t="e">
        <f t="shared" si="85"/>
        <v>#DIV/0!</v>
      </c>
      <c r="X276" s="19"/>
      <c r="Y276" s="18" t="e">
        <f t="shared" si="86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/>
      <c r="D277" s="19"/>
      <c r="E277" s="19"/>
      <c r="F277" s="45" t="e">
        <f t="shared" si="82"/>
        <v>#DIV/0!</v>
      </c>
      <c r="G277" s="31"/>
      <c r="H277" s="45" t="e">
        <f t="shared" si="83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4"/>
        <v>#DIV/0!</v>
      </c>
      <c r="V277" s="19"/>
      <c r="W277" s="18" t="e">
        <f t="shared" si="85"/>
        <v>#DIV/0!</v>
      </c>
      <c r="X277" s="19"/>
      <c r="Y277" s="18" t="e">
        <f t="shared" si="86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/>
      <c r="D278" s="19"/>
      <c r="E278" s="19"/>
      <c r="F278" s="45" t="e">
        <f t="shared" si="82"/>
        <v>#DIV/0!</v>
      </c>
      <c r="G278" s="31"/>
      <c r="H278" s="45" t="e">
        <f t="shared" si="83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4"/>
        <v>#DIV/0!</v>
      </c>
      <c r="V278" s="19"/>
      <c r="W278" s="18" t="e">
        <f t="shared" si="85"/>
        <v>#DIV/0!</v>
      </c>
      <c r="X278" s="19"/>
      <c r="Y278" s="18" t="e">
        <f t="shared" si="86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/>
      <c r="D279" s="19"/>
      <c r="E279" s="19"/>
      <c r="F279" s="45" t="e">
        <f t="shared" si="82"/>
        <v>#DIV/0!</v>
      </c>
      <c r="G279" s="31"/>
      <c r="H279" s="45" t="e">
        <f t="shared" si="83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4"/>
        <v>#DIV/0!</v>
      </c>
      <c r="V279" s="19"/>
      <c r="W279" s="18" t="e">
        <f t="shared" si="85"/>
        <v>#DIV/0!</v>
      </c>
      <c r="X279" s="19"/>
      <c r="Y279" s="18" t="e">
        <f t="shared" si="86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/>
      <c r="D280" s="19"/>
      <c r="E280" s="19"/>
      <c r="F280" s="45" t="e">
        <f t="shared" si="82"/>
        <v>#DIV/0!</v>
      </c>
      <c r="G280" s="31"/>
      <c r="H280" s="45" t="e">
        <f t="shared" si="83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4"/>
        <v>#DIV/0!</v>
      </c>
      <c r="V280" s="19"/>
      <c r="W280" s="18" t="e">
        <f t="shared" si="85"/>
        <v>#DIV/0!</v>
      </c>
      <c r="X280" s="19"/>
      <c r="Y280" s="18" t="e">
        <f t="shared" si="86"/>
        <v>#DIV/0!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/>
      <c r="D281" s="19"/>
      <c r="E281" s="19"/>
      <c r="F281" s="45" t="e">
        <f t="shared" si="82"/>
        <v>#DIV/0!</v>
      </c>
      <c r="G281" s="31"/>
      <c r="H281" s="45" t="e">
        <f t="shared" si="83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5"/>
        <v>#DIV/0!</v>
      </c>
      <c r="X281" s="19"/>
      <c r="Y281" s="18" t="e">
        <f t="shared" si="86"/>
        <v>#DIV/0!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/>
      <c r="D282" s="19"/>
      <c r="E282" s="19"/>
      <c r="F282" s="45" t="e">
        <f t="shared" si="82"/>
        <v>#DIV/0!</v>
      </c>
      <c r="G282" s="31"/>
      <c r="H282" s="45" t="e">
        <f t="shared" si="83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5"/>
        <v>#DIV/0!</v>
      </c>
      <c r="X282" s="19"/>
      <c r="Y282" s="18" t="e">
        <f t="shared" si="86"/>
        <v>#DIV/0!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/>
      <c r="D283" s="19"/>
      <c r="E283" s="19"/>
      <c r="F283" s="45" t="e">
        <f t="shared" si="82"/>
        <v>#DIV/0!</v>
      </c>
      <c r="G283" s="31"/>
      <c r="H283" s="45" t="e">
        <f t="shared" si="83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5"/>
        <v>#DIV/0!</v>
      </c>
      <c r="X283" s="19"/>
      <c r="Y283" s="18" t="e">
        <f t="shared" si="86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/>
      <c r="D284" s="19"/>
      <c r="E284" s="19"/>
      <c r="F284" s="45" t="e">
        <f t="shared" si="82"/>
        <v>#DIV/0!</v>
      </c>
      <c r="G284" s="31"/>
      <c r="H284" s="45" t="e">
        <f t="shared" si="83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7">O284/G284*100</f>
        <v>#DIV/0!</v>
      </c>
      <c r="V284" s="19"/>
      <c r="W284" s="18" t="e">
        <f t="shared" si="85"/>
        <v>#DIV/0!</v>
      </c>
      <c r="X284" s="19"/>
      <c r="Y284" s="18" t="e">
        <f t="shared" si="86"/>
        <v>#DIV/0!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/>
      <c r="D285" s="19"/>
      <c r="E285" s="19"/>
      <c r="F285" s="45" t="e">
        <f t="shared" si="82"/>
        <v>#DIV/0!</v>
      </c>
      <c r="G285" s="31"/>
      <c r="H285" s="45" t="e">
        <f t="shared" si="83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7"/>
        <v>#DIV/0!</v>
      </c>
      <c r="V285" s="19"/>
      <c r="W285" s="18" t="e">
        <f t="shared" si="85"/>
        <v>#DIV/0!</v>
      </c>
      <c r="X285" s="19"/>
      <c r="Y285" s="18" t="e">
        <f t="shared" si="86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/>
      <c r="D286" s="19"/>
      <c r="E286" s="19"/>
      <c r="F286" s="45" t="e">
        <f t="shared" si="82"/>
        <v>#DIV/0!</v>
      </c>
      <c r="G286" s="31"/>
      <c r="H286" s="45" t="e">
        <f t="shared" si="83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7"/>
        <v>#DIV/0!</v>
      </c>
      <c r="V286" s="19"/>
      <c r="W286" s="18" t="e">
        <f t="shared" si="85"/>
        <v>#DIV/0!</v>
      </c>
      <c r="X286" s="19"/>
      <c r="Y286" s="18" t="e">
        <f t="shared" si="86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/>
      <c r="D287" s="19"/>
      <c r="E287" s="19"/>
      <c r="F287" s="45" t="e">
        <f t="shared" si="82"/>
        <v>#DIV/0!</v>
      </c>
      <c r="G287" s="31"/>
      <c r="H287" s="45" t="e">
        <f t="shared" si="83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7"/>
        <v>#DIV/0!</v>
      </c>
      <c r="V287" s="19"/>
      <c r="W287" s="18" t="e">
        <f t="shared" si="85"/>
        <v>#DIV/0!</v>
      </c>
      <c r="X287" s="19"/>
      <c r="Y287" s="18" t="e">
        <f t="shared" si="86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/>
      <c r="D288" s="19"/>
      <c r="E288" s="19"/>
      <c r="F288" s="45" t="e">
        <f t="shared" si="82"/>
        <v>#DIV/0!</v>
      </c>
      <c r="G288" s="31"/>
      <c r="H288" s="45" t="e">
        <f t="shared" si="83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7"/>
        <v>#DIV/0!</v>
      </c>
      <c r="V288" s="19"/>
      <c r="W288" s="18" t="e">
        <f t="shared" si="85"/>
        <v>#DIV/0!</v>
      </c>
      <c r="X288" s="19"/>
      <c r="Y288" s="18" t="e">
        <f t="shared" si="86"/>
        <v>#DIV/0!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/>
      <c r="D289" s="19"/>
      <c r="E289" s="19"/>
      <c r="F289" s="45" t="e">
        <f t="shared" si="82"/>
        <v>#DIV/0!</v>
      </c>
      <c r="G289" s="31"/>
      <c r="H289" s="45" t="e">
        <f t="shared" si="83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7"/>
        <v>#DIV/0!</v>
      </c>
      <c r="V289" s="19"/>
      <c r="W289" s="18" t="e">
        <f t="shared" si="85"/>
        <v>#DIV/0!</v>
      </c>
      <c r="X289" s="19"/>
      <c r="Y289" s="18" t="e">
        <f t="shared" si="86"/>
        <v>#DIV/0!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/>
      <c r="D290" s="19"/>
      <c r="E290" s="19"/>
      <c r="F290" s="45" t="e">
        <f t="shared" si="82"/>
        <v>#DIV/0!</v>
      </c>
      <c r="G290" s="31"/>
      <c r="H290" s="45" t="e">
        <f t="shared" si="83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7"/>
        <v>#DIV/0!</v>
      </c>
      <c r="V290" s="19"/>
      <c r="W290" s="18" t="e">
        <f t="shared" si="85"/>
        <v>#DIV/0!</v>
      </c>
      <c r="X290" s="19"/>
      <c r="Y290" s="18" t="e">
        <f t="shared" si="86"/>
        <v>#DIV/0!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/>
      <c r="D291" s="19"/>
      <c r="E291" s="19"/>
      <c r="F291" s="45" t="e">
        <f t="shared" si="82"/>
        <v>#DIV/0!</v>
      </c>
      <c r="G291" s="31"/>
      <c r="H291" s="45" t="e">
        <f t="shared" si="83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7"/>
        <v>#DIV/0!</v>
      </c>
      <c r="V291" s="19"/>
      <c r="W291" s="18" t="e">
        <f t="shared" si="85"/>
        <v>#DIV/0!</v>
      </c>
      <c r="X291" s="19"/>
      <c r="Y291" s="18" t="e">
        <f t="shared" si="86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0</v>
      </c>
      <c r="D292" s="29">
        <f>SUM(D243:D291)</f>
        <v>0</v>
      </c>
      <c r="E292" s="29">
        <f>SUM(E243:E291)</f>
        <v>0</v>
      </c>
      <c r="F292" s="46" t="e">
        <f t="shared" si="82"/>
        <v>#DIV/0!</v>
      </c>
      <c r="G292" s="29">
        <f>SUM(G243:G291)</f>
        <v>0</v>
      </c>
      <c r="H292" s="46" t="e">
        <f t="shared" si="77"/>
        <v>#DIV/0!</v>
      </c>
      <c r="I292" s="29">
        <f t="shared" ref="I292:T292" si="88">SUM(I243:I291)</f>
        <v>0</v>
      </c>
      <c r="J292" s="29">
        <f t="shared" si="88"/>
        <v>0</v>
      </c>
      <c r="K292" s="29">
        <f t="shared" si="88"/>
        <v>0</v>
      </c>
      <c r="L292" s="29">
        <f t="shared" si="88"/>
        <v>0</v>
      </c>
      <c r="M292" s="29">
        <f t="shared" si="88"/>
        <v>0</v>
      </c>
      <c r="N292" s="29">
        <f t="shared" si="88"/>
        <v>0</v>
      </c>
      <c r="O292" s="29">
        <f t="shared" si="88"/>
        <v>0</v>
      </c>
      <c r="P292" s="29">
        <f t="shared" si="88"/>
        <v>0</v>
      </c>
      <c r="Q292" s="29">
        <f t="shared" si="88"/>
        <v>0</v>
      </c>
      <c r="R292" s="29">
        <f t="shared" si="88"/>
        <v>0</v>
      </c>
      <c r="S292" s="29">
        <f t="shared" si="88"/>
        <v>0</v>
      </c>
      <c r="T292" s="29">
        <f t="shared" si="88"/>
        <v>0</v>
      </c>
      <c r="U292" s="47" t="e">
        <f t="shared" si="87"/>
        <v>#DIV/0!</v>
      </c>
      <c r="V292" s="29">
        <f>SUM(V243:V291)</f>
        <v>0</v>
      </c>
      <c r="W292" s="88" t="e">
        <f>V292/E292*100</f>
        <v>#DIV/0!</v>
      </c>
      <c r="X292" s="29">
        <f>SUM(X243:X291)</f>
        <v>0</v>
      </c>
      <c r="Y292" s="88" t="e">
        <f t="shared" si="86"/>
        <v>#DIV/0!</v>
      </c>
      <c r="Z292" s="29">
        <f t="shared" ref="Z292:AD292" si="89">SUM(Z243:Z291)</f>
        <v>0</v>
      </c>
      <c r="AA292" s="29">
        <f t="shared" si="89"/>
        <v>0</v>
      </c>
      <c r="AB292" s="29">
        <f t="shared" si="89"/>
        <v>0</v>
      </c>
      <c r="AC292" s="29">
        <f t="shared" si="89"/>
        <v>0</v>
      </c>
      <c r="AD292" s="29">
        <f t="shared" si="8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19">
        <v>0</v>
      </c>
      <c r="D294" s="19"/>
      <c r="E294" s="19">
        <v>0</v>
      </c>
      <c r="F294" s="45" t="e">
        <f t="shared" ref="F294:F337" si="90">E294/C294</f>
        <v>#DIV/0!</v>
      </c>
      <c r="G294" s="31"/>
      <c r="H294" s="45" t="e">
        <f t="shared" ref="H294:H337" si="91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2">O294/G294*100</f>
        <v>#DIV/0!</v>
      </c>
      <c r="V294" s="96"/>
      <c r="W294" s="18" t="e">
        <f t="shared" ref="W294:W313" si="93">V294/E294*100</f>
        <v>#DIV/0!</v>
      </c>
      <c r="X294" s="19"/>
      <c r="Y294" s="18" t="e">
        <f t="shared" ref="Y294:Y314" si="94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19">
        <v>0</v>
      </c>
      <c r="D295" s="19"/>
      <c r="E295" s="19">
        <v>0</v>
      </c>
      <c r="F295" s="45" t="e">
        <f t="shared" si="90"/>
        <v>#DIV/0!</v>
      </c>
      <c r="G295" s="31"/>
      <c r="H295" s="45" t="e">
        <f t="shared" si="91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2"/>
        <v>#DIV/0!</v>
      </c>
      <c r="V295" s="19"/>
      <c r="W295" s="18" t="e">
        <f t="shared" si="93"/>
        <v>#DIV/0!</v>
      </c>
      <c r="X295" s="19"/>
      <c r="Y295" s="18" t="e">
        <f t="shared" si="94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19">
        <v>0</v>
      </c>
      <c r="D296" s="19"/>
      <c r="E296" s="19">
        <v>0</v>
      </c>
      <c r="F296" s="45" t="e">
        <f t="shared" si="90"/>
        <v>#DIV/0!</v>
      </c>
      <c r="G296" s="31"/>
      <c r="H296" s="45" t="e">
        <f t="shared" si="91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2"/>
        <v>#DIV/0!</v>
      </c>
      <c r="V296" s="19"/>
      <c r="W296" s="18" t="e">
        <f t="shared" si="93"/>
        <v>#DIV/0!</v>
      </c>
      <c r="X296" s="19"/>
      <c r="Y296" s="18" t="e">
        <f t="shared" si="94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19">
        <v>0</v>
      </c>
      <c r="D297" s="19"/>
      <c r="E297" s="19">
        <v>0</v>
      </c>
      <c r="F297" s="45" t="e">
        <f t="shared" si="90"/>
        <v>#DIV/0!</v>
      </c>
      <c r="G297" s="31"/>
      <c r="H297" s="45" t="e">
        <f t="shared" si="91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2"/>
        <v>#DIV/0!</v>
      </c>
      <c r="V297" s="19"/>
      <c r="W297" s="18" t="e">
        <f t="shared" si="93"/>
        <v>#DIV/0!</v>
      </c>
      <c r="X297" s="19"/>
      <c r="Y297" s="18" t="e">
        <f t="shared" si="94"/>
        <v>#DIV/0!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19">
        <v>0</v>
      </c>
      <c r="D298" s="19"/>
      <c r="E298" s="19">
        <v>0</v>
      </c>
      <c r="F298" s="45" t="e">
        <f t="shared" si="90"/>
        <v>#DIV/0!</v>
      </c>
      <c r="G298" s="31"/>
      <c r="H298" s="45" t="e">
        <f t="shared" si="91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2"/>
        <v>#DIV/0!</v>
      </c>
      <c r="V298" s="19"/>
      <c r="W298" s="18" t="e">
        <f t="shared" si="93"/>
        <v>#DIV/0!</v>
      </c>
      <c r="X298" s="19"/>
      <c r="Y298" s="18" t="e">
        <f t="shared" si="94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19">
        <v>0</v>
      </c>
      <c r="D299" s="19"/>
      <c r="E299" s="19">
        <v>0</v>
      </c>
      <c r="F299" s="45" t="e">
        <f t="shared" si="90"/>
        <v>#DIV/0!</v>
      </c>
      <c r="G299" s="31"/>
      <c r="H299" s="45" t="e">
        <f t="shared" si="91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2"/>
        <v>#DIV/0!</v>
      </c>
      <c r="V299" s="19"/>
      <c r="W299" s="18" t="e">
        <f t="shared" si="93"/>
        <v>#DIV/0!</v>
      </c>
      <c r="X299" s="19"/>
      <c r="Y299" s="18" t="e">
        <f t="shared" si="94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19">
        <v>0</v>
      </c>
      <c r="D300" s="19"/>
      <c r="E300" s="19">
        <v>0</v>
      </c>
      <c r="F300" s="45" t="e">
        <f t="shared" si="90"/>
        <v>#DIV/0!</v>
      </c>
      <c r="G300" s="31"/>
      <c r="H300" s="45" t="e">
        <f t="shared" si="91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2"/>
        <v>#DIV/0!</v>
      </c>
      <c r="V300" s="19"/>
      <c r="W300" s="18" t="e">
        <f t="shared" si="93"/>
        <v>#DIV/0!</v>
      </c>
      <c r="X300" s="19"/>
      <c r="Y300" s="18" t="e">
        <f t="shared" si="94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19">
        <v>0</v>
      </c>
      <c r="D301" s="19"/>
      <c r="E301" s="19">
        <v>0</v>
      </c>
      <c r="F301" s="45" t="e">
        <f t="shared" si="90"/>
        <v>#DIV/0!</v>
      </c>
      <c r="G301" s="31"/>
      <c r="H301" s="45" t="e">
        <f t="shared" si="91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2"/>
        <v>#DIV/0!</v>
      </c>
      <c r="V301" s="19"/>
      <c r="W301" s="18" t="e">
        <f t="shared" si="93"/>
        <v>#DIV/0!</v>
      </c>
      <c r="X301" s="19"/>
      <c r="Y301" s="18" t="e">
        <f t="shared" si="94"/>
        <v>#DIV/0!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19">
        <v>376</v>
      </c>
      <c r="D302" s="19">
        <v>587</v>
      </c>
      <c r="E302" s="19">
        <v>711</v>
      </c>
      <c r="F302" s="45">
        <f t="shared" si="90"/>
        <v>1.8909574468085106</v>
      </c>
      <c r="G302" s="31"/>
      <c r="H302" s="45">
        <f t="shared" si="91"/>
        <v>0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2"/>
        <v>#DIV/0!</v>
      </c>
      <c r="V302" s="19">
        <v>35</v>
      </c>
      <c r="W302" s="18">
        <f t="shared" si="93"/>
        <v>4.9226441631504922</v>
      </c>
      <c r="X302" s="19">
        <v>35</v>
      </c>
      <c r="Y302" s="18">
        <f t="shared" si="94"/>
        <v>4.9226441631504922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19">
        <v>1900</v>
      </c>
      <c r="D303" s="19">
        <v>466</v>
      </c>
      <c r="E303" s="19">
        <v>582</v>
      </c>
      <c r="F303" s="45">
        <f t="shared" si="90"/>
        <v>0.30631578947368421</v>
      </c>
      <c r="G303" s="31"/>
      <c r="H303" s="45">
        <f t="shared" si="91"/>
        <v>0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2"/>
        <v>#DIV/0!</v>
      </c>
      <c r="V303" s="19">
        <v>29</v>
      </c>
      <c r="W303" s="18">
        <f t="shared" si="93"/>
        <v>4.9828178694158076</v>
      </c>
      <c r="X303" s="19">
        <v>28</v>
      </c>
      <c r="Y303" s="18">
        <f t="shared" si="94"/>
        <v>4.8109965635738838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19">
        <v>0</v>
      </c>
      <c r="D304" s="19"/>
      <c r="E304" s="19">
        <v>0</v>
      </c>
      <c r="F304" s="45" t="e">
        <f t="shared" si="90"/>
        <v>#DIV/0!</v>
      </c>
      <c r="G304" s="31"/>
      <c r="H304" s="45" t="e">
        <f t="shared" si="91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2"/>
        <v>#DIV/0!</v>
      </c>
      <c r="V304" s="19"/>
      <c r="W304" s="18" t="e">
        <f t="shared" si="93"/>
        <v>#DIV/0!</v>
      </c>
      <c r="X304" s="19"/>
      <c r="Y304" s="18" t="e">
        <f t="shared" si="94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19">
        <v>0</v>
      </c>
      <c r="D305" s="19"/>
      <c r="E305" s="19">
        <v>0</v>
      </c>
      <c r="F305" s="45" t="e">
        <f t="shared" si="90"/>
        <v>#DIV/0!</v>
      </c>
      <c r="G305" s="31"/>
      <c r="H305" s="45" t="e">
        <f t="shared" si="91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2"/>
        <v>#DIV/0!</v>
      </c>
      <c r="V305" s="19"/>
      <c r="W305" s="18" t="e">
        <f t="shared" si="93"/>
        <v>#DIV/0!</v>
      </c>
      <c r="X305" s="19"/>
      <c r="Y305" s="18" t="e">
        <f t="shared" si="94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19">
        <v>0</v>
      </c>
      <c r="D306" s="19"/>
      <c r="E306" s="19">
        <v>0</v>
      </c>
      <c r="F306" s="45" t="e">
        <f t="shared" si="90"/>
        <v>#DIV/0!</v>
      </c>
      <c r="G306" s="31"/>
      <c r="H306" s="45" t="e">
        <f t="shared" si="91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2"/>
        <v>#DIV/0!</v>
      </c>
      <c r="V306" s="19"/>
      <c r="W306" s="18" t="e">
        <f t="shared" si="93"/>
        <v>#DIV/0!</v>
      </c>
      <c r="X306" s="19"/>
      <c r="Y306" s="18" t="e">
        <f t="shared" si="94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19">
        <v>860.76</v>
      </c>
      <c r="D307" s="19">
        <v>372</v>
      </c>
      <c r="E307" s="19">
        <v>539</v>
      </c>
      <c r="F307" s="45">
        <f t="shared" si="90"/>
        <v>0.62619080812305405</v>
      </c>
      <c r="G307" s="31"/>
      <c r="H307" s="45">
        <f t="shared" si="91"/>
        <v>0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2"/>
        <v>#DIV/0!</v>
      </c>
      <c r="V307" s="19">
        <v>26</v>
      </c>
      <c r="W307" s="18">
        <f t="shared" si="93"/>
        <v>4.8237476808905377</v>
      </c>
      <c r="X307" s="19">
        <v>26</v>
      </c>
      <c r="Y307" s="18">
        <f t="shared" si="94"/>
        <v>4.8237476808905377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19">
        <v>190.50000000000003</v>
      </c>
      <c r="D308" s="19">
        <v>518</v>
      </c>
      <c r="E308" s="19">
        <v>1586</v>
      </c>
      <c r="F308" s="45">
        <f t="shared" si="90"/>
        <v>8.3254593175853007</v>
      </c>
      <c r="G308" s="31"/>
      <c r="H308" s="45">
        <f t="shared" si="91"/>
        <v>0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2"/>
        <v>#DIV/0!</v>
      </c>
      <c r="V308" s="19">
        <v>78</v>
      </c>
      <c r="W308" s="18">
        <f t="shared" si="93"/>
        <v>4.918032786885246</v>
      </c>
      <c r="X308" s="19">
        <v>30</v>
      </c>
      <c r="Y308" s="18">
        <f t="shared" si="94"/>
        <v>1.8915510718789406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19">
        <v>0</v>
      </c>
      <c r="D309" s="19"/>
      <c r="E309" s="19">
        <v>0</v>
      </c>
      <c r="F309" s="45" t="e">
        <f t="shared" si="90"/>
        <v>#DIV/0!</v>
      </c>
      <c r="G309" s="31"/>
      <c r="H309" s="45" t="e">
        <f t="shared" si="91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2"/>
        <v>#DIV/0!</v>
      </c>
      <c r="V309" s="19"/>
      <c r="W309" s="18" t="e">
        <f t="shared" si="93"/>
        <v>#DIV/0!</v>
      </c>
      <c r="X309" s="19"/>
      <c r="Y309" s="18" t="e">
        <f t="shared" si="94"/>
        <v>#DIV/0!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19">
        <v>0</v>
      </c>
      <c r="D310" s="19"/>
      <c r="E310" s="19">
        <v>0</v>
      </c>
      <c r="F310" s="45" t="e">
        <f t="shared" si="90"/>
        <v>#DIV/0!</v>
      </c>
      <c r="G310" s="31"/>
      <c r="H310" s="45" t="e">
        <f t="shared" si="91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2"/>
        <v>#DIV/0!</v>
      </c>
      <c r="V310" s="19"/>
      <c r="W310" s="18" t="e">
        <f t="shared" si="93"/>
        <v>#DIV/0!</v>
      </c>
      <c r="X310" s="19"/>
      <c r="Y310" s="18" t="e">
        <f t="shared" si="94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19">
        <v>0</v>
      </c>
      <c r="D311" s="19"/>
      <c r="E311" s="19">
        <v>0</v>
      </c>
      <c r="F311" s="45" t="e">
        <f t="shared" si="90"/>
        <v>#DIV/0!</v>
      </c>
      <c r="G311" s="31"/>
      <c r="H311" s="45" t="e">
        <f t="shared" si="91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2"/>
        <v>#DIV/0!</v>
      </c>
      <c r="V311" s="19"/>
      <c r="W311" s="18" t="e">
        <f t="shared" si="93"/>
        <v>#DIV/0!</v>
      </c>
      <c r="X311" s="19"/>
      <c r="Y311" s="18" t="e">
        <f t="shared" si="94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19">
        <v>2123.194</v>
      </c>
      <c r="D312" s="19">
        <v>680</v>
      </c>
      <c r="E312" s="19">
        <v>217</v>
      </c>
      <c r="F312" s="45">
        <f t="shared" si="90"/>
        <v>0.10220450886730087</v>
      </c>
      <c r="G312" s="31"/>
      <c r="H312" s="45">
        <f t="shared" si="91"/>
        <v>0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2"/>
        <v>#DIV/0!</v>
      </c>
      <c r="V312" s="19">
        <v>10</v>
      </c>
      <c r="W312" s="18">
        <f t="shared" si="93"/>
        <v>4.6082949308755765</v>
      </c>
      <c r="X312" s="19">
        <v>10</v>
      </c>
      <c r="Y312" s="18">
        <f t="shared" si="94"/>
        <v>4.6082949308755765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19">
        <v>2035.13</v>
      </c>
      <c r="D313" s="19"/>
      <c r="E313" s="19">
        <v>85</v>
      </c>
      <c r="F313" s="45">
        <f t="shared" si="90"/>
        <v>4.1766373646892334E-2</v>
      </c>
      <c r="G313" s="31"/>
      <c r="H313" s="45" t="e">
        <f t="shared" si="9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2"/>
        <v>#DIV/0!</v>
      </c>
      <c r="V313" s="19">
        <v>4</v>
      </c>
      <c r="W313" s="18">
        <f t="shared" si="93"/>
        <v>4.7058823529411766</v>
      </c>
      <c r="X313" s="19">
        <v>4</v>
      </c>
      <c r="Y313" s="18">
        <f t="shared" si="94"/>
        <v>4.7058823529411766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7485.5839999999998</v>
      </c>
      <c r="D314" s="29">
        <f>SUM(D294:D313)</f>
        <v>2623</v>
      </c>
      <c r="E314" s="29">
        <f>SUM(E294:E313)</f>
        <v>3720</v>
      </c>
      <c r="F314" s="46">
        <f t="shared" si="90"/>
        <v>0.49695521418235372</v>
      </c>
      <c r="G314" s="29">
        <f>SUM(G294:G313)</f>
        <v>0</v>
      </c>
      <c r="H314" s="46">
        <f t="shared" si="91"/>
        <v>0</v>
      </c>
      <c r="I314" s="29">
        <f t="shared" ref="I314:T314" si="95">SUM(I294:I313)</f>
        <v>0</v>
      </c>
      <c r="J314" s="29">
        <f t="shared" si="95"/>
        <v>0</v>
      </c>
      <c r="K314" s="29">
        <f t="shared" si="95"/>
        <v>0</v>
      </c>
      <c r="L314" s="29">
        <f t="shared" si="95"/>
        <v>0</v>
      </c>
      <c r="M314" s="29">
        <f t="shared" si="95"/>
        <v>0</v>
      </c>
      <c r="N314" s="29">
        <f t="shared" si="95"/>
        <v>0</v>
      </c>
      <c r="O314" s="29">
        <f t="shared" si="95"/>
        <v>0</v>
      </c>
      <c r="P314" s="29">
        <f t="shared" si="95"/>
        <v>0</v>
      </c>
      <c r="Q314" s="29">
        <f t="shared" si="95"/>
        <v>0</v>
      </c>
      <c r="R314" s="29">
        <f t="shared" si="95"/>
        <v>0</v>
      </c>
      <c r="S314" s="29">
        <f t="shared" si="95"/>
        <v>0</v>
      </c>
      <c r="T314" s="29">
        <f t="shared" si="95"/>
        <v>0</v>
      </c>
      <c r="U314" s="47" t="e">
        <f t="shared" si="87"/>
        <v>#DIV/0!</v>
      </c>
      <c r="V314" s="29">
        <f>SUM(V294:V313)</f>
        <v>182</v>
      </c>
      <c r="W314" s="88">
        <f>V314/E314*100</f>
        <v>4.89247311827957</v>
      </c>
      <c r="X314" s="29">
        <f>SUM(X294:X313)</f>
        <v>133</v>
      </c>
      <c r="Y314" s="88">
        <f t="shared" si="94"/>
        <v>3.575268817204301</v>
      </c>
      <c r="Z314" s="29">
        <f t="shared" ref="Z314:AE314" si="96">SUM(Z294:Z313)</f>
        <v>0</v>
      </c>
      <c r="AA314" s="29">
        <f t="shared" si="96"/>
        <v>0</v>
      </c>
      <c r="AB314" s="29">
        <f t="shared" si="96"/>
        <v>0</v>
      </c>
      <c r="AC314" s="29">
        <f t="shared" si="96"/>
        <v>0</v>
      </c>
      <c r="AD314" s="29">
        <f t="shared" si="96"/>
        <v>0</v>
      </c>
      <c r="AE314" s="29">
        <f t="shared" si="96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0</v>
      </c>
      <c r="D316" s="19"/>
      <c r="E316" s="19">
        <v>0</v>
      </c>
      <c r="F316" s="45" t="e">
        <f t="shared" ref="F316:F328" si="97">E316/C316</f>
        <v>#DIV/0!</v>
      </c>
      <c r="G316" s="31"/>
      <c r="H316" s="45" t="e">
        <f t="shared" ref="H316:H328" si="98">G316/D316*100</f>
        <v>#DIV/0!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99">O316/G316*100</f>
        <v>#DIV/0!</v>
      </c>
      <c r="V316" s="19"/>
      <c r="W316" s="18" t="e">
        <f t="shared" ref="W316:W329" si="100">V316/E316*100</f>
        <v>#DIV/0!</v>
      </c>
      <c r="X316" s="19"/>
      <c r="Y316" s="18" t="e">
        <f t="shared" ref="Y316:Y330" si="101">X316/E316*100</f>
        <v>#DIV/0!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221.2</v>
      </c>
      <c r="D317" s="19">
        <v>13</v>
      </c>
      <c r="E317" s="19">
        <v>41.9321087435709</v>
      </c>
      <c r="F317" s="45">
        <f t="shared" si="97"/>
        <v>0.18956649522409993</v>
      </c>
      <c r="G317" s="31"/>
      <c r="H317" s="45">
        <f t="shared" si="98"/>
        <v>0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99"/>
        <v>#DIV/0!</v>
      </c>
      <c r="V317" s="19"/>
      <c r="W317" s="18">
        <f t="shared" si="100"/>
        <v>0</v>
      </c>
      <c r="X317" s="19"/>
      <c r="Y317" s="18">
        <f t="shared" si="101"/>
        <v>0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0</v>
      </c>
      <c r="D318" s="19"/>
      <c r="E318" s="19">
        <v>0</v>
      </c>
      <c r="F318" s="45" t="e">
        <f t="shared" si="97"/>
        <v>#DIV/0!</v>
      </c>
      <c r="G318" s="31"/>
      <c r="H318" s="45" t="e">
        <f t="shared" si="98"/>
        <v>#DIV/0!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99"/>
        <v>#DIV/0!</v>
      </c>
      <c r="V318" s="19"/>
      <c r="W318" s="18" t="e">
        <f t="shared" si="100"/>
        <v>#DIV/0!</v>
      </c>
      <c r="X318" s="19"/>
      <c r="Y318" s="18" t="e">
        <f t="shared" si="101"/>
        <v>#DIV/0!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0</v>
      </c>
      <c r="D319" s="19"/>
      <c r="E319" s="19">
        <v>0</v>
      </c>
      <c r="F319" s="45" t="e">
        <f t="shared" si="97"/>
        <v>#DIV/0!</v>
      </c>
      <c r="G319" s="31"/>
      <c r="H319" s="45" t="e">
        <f t="shared" si="98"/>
        <v>#DIV/0!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99"/>
        <v>#DIV/0!</v>
      </c>
      <c r="V319" s="19"/>
      <c r="W319" s="18" t="e">
        <f t="shared" si="100"/>
        <v>#DIV/0!</v>
      </c>
      <c r="X319" s="19"/>
      <c r="Y319" s="18" t="e">
        <f t="shared" si="101"/>
        <v>#DIV/0!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0</v>
      </c>
      <c r="D320" s="19"/>
      <c r="E320" s="19">
        <v>0</v>
      </c>
      <c r="F320" s="45" t="e">
        <f t="shared" si="97"/>
        <v>#DIV/0!</v>
      </c>
      <c r="G320" s="31"/>
      <c r="H320" s="45" t="e">
        <f t="shared" si="98"/>
        <v>#DIV/0!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99"/>
        <v>#DIV/0!</v>
      </c>
      <c r="V320" s="19"/>
      <c r="W320" s="18" t="e">
        <f t="shared" si="100"/>
        <v>#DIV/0!</v>
      </c>
      <c r="X320" s="19"/>
      <c r="Y320" s="18" t="e">
        <f t="shared" si="101"/>
        <v>#DIV/0!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/>
      <c r="E321" s="19">
        <v>331</v>
      </c>
      <c r="F321" s="45">
        <f t="shared" si="97"/>
        <v>0.78232096431103759</v>
      </c>
      <c r="G321" s="31"/>
      <c r="H321" s="45" t="e">
        <f t="shared" si="98"/>
        <v>#DIV/0!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99"/>
        <v>#DIV/0!</v>
      </c>
      <c r="V321" s="19">
        <v>16</v>
      </c>
      <c r="W321" s="18">
        <f t="shared" si="100"/>
        <v>4.833836858006042</v>
      </c>
      <c r="X321" s="19">
        <v>16</v>
      </c>
      <c r="Y321" s="18">
        <f t="shared" si="101"/>
        <v>4.833836858006042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0</v>
      </c>
      <c r="D322" s="19"/>
      <c r="E322" s="19">
        <v>0</v>
      </c>
      <c r="F322" s="45" t="e">
        <f t="shared" si="97"/>
        <v>#DIV/0!</v>
      </c>
      <c r="G322" s="31"/>
      <c r="H322" s="45" t="e">
        <f t="shared" si="98"/>
        <v>#DIV/0!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99"/>
        <v>#DIV/0!</v>
      </c>
      <c r="V322" s="19"/>
      <c r="W322" s="18" t="e">
        <f t="shared" si="100"/>
        <v>#DIV/0!</v>
      </c>
      <c r="X322" s="19"/>
      <c r="Y322" s="18" t="e">
        <f t="shared" si="101"/>
        <v>#DIV/0!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0</v>
      </c>
      <c r="D323" s="19"/>
      <c r="E323" s="19">
        <v>0</v>
      </c>
      <c r="F323" s="45" t="e">
        <f t="shared" si="97"/>
        <v>#DIV/0!</v>
      </c>
      <c r="G323" s="31"/>
      <c r="H323" s="45" t="e">
        <f t="shared" si="98"/>
        <v>#DIV/0!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99"/>
        <v>#DIV/0!</v>
      </c>
      <c r="V323" s="19"/>
      <c r="W323" s="18" t="e">
        <f t="shared" si="100"/>
        <v>#DIV/0!</v>
      </c>
      <c r="X323" s="19"/>
      <c r="Y323" s="18" t="e">
        <f t="shared" si="101"/>
        <v>#DIV/0!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>
        <v>0</v>
      </c>
      <c r="D324" s="19"/>
      <c r="E324" s="19">
        <v>0</v>
      </c>
      <c r="F324" s="45" t="e">
        <f t="shared" si="97"/>
        <v>#DIV/0!</v>
      </c>
      <c r="G324" s="31"/>
      <c r="H324" s="45" t="e">
        <f t="shared" si="98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99"/>
        <v>#DIV/0!</v>
      </c>
      <c r="V324" s="19"/>
      <c r="W324" s="18" t="e">
        <f t="shared" si="100"/>
        <v>#DIV/0!</v>
      </c>
      <c r="X324" s="19"/>
      <c r="Y324" s="18" t="e">
        <f t="shared" si="101"/>
        <v>#DIV/0!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0</v>
      </c>
      <c r="D325" s="19"/>
      <c r="E325" s="19">
        <v>0</v>
      </c>
      <c r="F325" s="45" t="e">
        <f t="shared" si="97"/>
        <v>#DIV/0!</v>
      </c>
      <c r="G325" s="31"/>
      <c r="H325" s="45" t="e">
        <f t="shared" si="98"/>
        <v>#DIV/0!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99"/>
        <v>#DIV/0!</v>
      </c>
      <c r="V325" s="19"/>
      <c r="W325" s="18" t="e">
        <f t="shared" si="100"/>
        <v>#DIV/0!</v>
      </c>
      <c r="X325" s="19"/>
      <c r="Y325" s="18" t="e">
        <f t="shared" si="101"/>
        <v>#DIV/0!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0</v>
      </c>
      <c r="D326" s="19"/>
      <c r="E326" s="19">
        <v>0</v>
      </c>
      <c r="F326" s="45" t="e">
        <f t="shared" si="97"/>
        <v>#DIV/0!</v>
      </c>
      <c r="G326" s="31"/>
      <c r="H326" s="45" t="e">
        <f t="shared" si="98"/>
        <v>#DIV/0!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99"/>
        <v>#DIV/0!</v>
      </c>
      <c r="V326" s="19"/>
      <c r="W326" s="18" t="e">
        <f t="shared" si="100"/>
        <v>#DIV/0!</v>
      </c>
      <c r="X326" s="19"/>
      <c r="Y326" s="18" t="e">
        <f t="shared" si="101"/>
        <v>#DIV/0!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0</v>
      </c>
      <c r="D327" s="19">
        <v>34</v>
      </c>
      <c r="E327" s="19">
        <v>0</v>
      </c>
      <c r="F327" s="45" t="e">
        <f t="shared" si="97"/>
        <v>#DIV/0!</v>
      </c>
      <c r="G327" s="31"/>
      <c r="H327" s="45">
        <f t="shared" si="98"/>
        <v>0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99"/>
        <v>#DIV/0!</v>
      </c>
      <c r="V327" s="19"/>
      <c r="W327" s="18" t="e">
        <f t="shared" si="100"/>
        <v>#DIV/0!</v>
      </c>
      <c r="X327" s="19"/>
      <c r="Y327" s="18" t="e">
        <f t="shared" si="101"/>
        <v>#DIV/0!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0</v>
      </c>
      <c r="D328" s="19"/>
      <c r="E328" s="19">
        <v>0</v>
      </c>
      <c r="F328" s="45" t="e">
        <f t="shared" si="97"/>
        <v>#DIV/0!</v>
      </c>
      <c r="G328" s="31"/>
      <c r="H328" s="45" t="e">
        <f t="shared" si="98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99"/>
        <v>#DIV/0!</v>
      </c>
      <c r="V328" s="19"/>
      <c r="W328" s="18" t="e">
        <f t="shared" si="100"/>
        <v>#DIV/0!</v>
      </c>
      <c r="X328" s="19"/>
      <c r="Y328" s="18" t="e">
        <f t="shared" si="101"/>
        <v>#DIV/0!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940.12299999999993</v>
      </c>
      <c r="D329" s="19"/>
      <c r="E329" s="19">
        <v>92.618978447003244</v>
      </c>
      <c r="F329" s="45">
        <f t="shared" si="90"/>
        <v>9.8517936958252533E-2</v>
      </c>
      <c r="G329" s="31"/>
      <c r="H329" s="45" t="e">
        <f t="shared" si="9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99"/>
        <v>#DIV/0!</v>
      </c>
      <c r="V329" s="19">
        <v>4</v>
      </c>
      <c r="W329" s="18">
        <f t="shared" si="100"/>
        <v>4.318769292287981</v>
      </c>
      <c r="X329" s="19">
        <v>4</v>
      </c>
      <c r="Y329" s="18">
        <f t="shared" si="101"/>
        <v>4.318769292287981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1584.4229999999998</v>
      </c>
      <c r="D330" s="29">
        <f>SUM(D316:D329)</f>
        <v>47</v>
      </c>
      <c r="E330" s="29">
        <f>SUM(E316:E329)</f>
        <v>465.55108719057415</v>
      </c>
      <c r="F330" s="46">
        <f t="shared" si="90"/>
        <v>0.29383004866161005</v>
      </c>
      <c r="G330" s="29">
        <f>SUM(G316:G329)</f>
        <v>0</v>
      </c>
      <c r="H330" s="46">
        <f t="shared" si="91"/>
        <v>0</v>
      </c>
      <c r="I330" s="29">
        <f t="shared" ref="I330:Q330" si="102">SUM(I316:I329)</f>
        <v>0</v>
      </c>
      <c r="J330" s="29">
        <f t="shared" si="102"/>
        <v>0</v>
      </c>
      <c r="K330" s="29">
        <f t="shared" si="102"/>
        <v>0</v>
      </c>
      <c r="L330" s="29">
        <f t="shared" si="102"/>
        <v>0</v>
      </c>
      <c r="M330" s="29">
        <f t="shared" si="102"/>
        <v>0</v>
      </c>
      <c r="N330" s="29">
        <f t="shared" si="102"/>
        <v>0</v>
      </c>
      <c r="O330" s="29">
        <f t="shared" si="102"/>
        <v>0</v>
      </c>
      <c r="P330" s="29">
        <f t="shared" si="102"/>
        <v>0</v>
      </c>
      <c r="Q330" s="29">
        <f t="shared" si="102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99"/>
        <v>#DIV/0!</v>
      </c>
      <c r="V330" s="29">
        <f>SUM(V316:V329)</f>
        <v>20</v>
      </c>
      <c r="W330" s="88">
        <f>V330/E330*100</f>
        <v>4.2959839532740611</v>
      </c>
      <c r="X330" s="29">
        <f>SUM(X316:X329)</f>
        <v>20</v>
      </c>
      <c r="Y330" s="88">
        <f t="shared" si="101"/>
        <v>4.2959839532740611</v>
      </c>
      <c r="Z330" s="29">
        <f t="shared" ref="Z330:AE330" si="103">SUM(Z316:Z329)</f>
        <v>0</v>
      </c>
      <c r="AA330" s="29">
        <f t="shared" si="103"/>
        <v>0</v>
      </c>
      <c r="AB330" s="29">
        <f t="shared" si="103"/>
        <v>0</v>
      </c>
      <c r="AC330" s="29">
        <f t="shared" si="103"/>
        <v>0</v>
      </c>
      <c r="AD330" s="29">
        <f t="shared" si="103"/>
        <v>0</v>
      </c>
      <c r="AE330" s="29">
        <f t="shared" si="103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/>
      <c r="D332" s="19"/>
      <c r="E332" s="19"/>
      <c r="F332" s="45" t="e">
        <f t="shared" si="90"/>
        <v>#DIV/0!</v>
      </c>
      <c r="G332" s="31"/>
      <c r="H332" s="45" t="e">
        <f t="shared" si="91"/>
        <v>#DIV/0!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99"/>
        <v>#DIV/0!</v>
      </c>
      <c r="V332" s="19"/>
      <c r="W332" s="18" t="e">
        <f>V332/E332*100</f>
        <v>#DIV/0!</v>
      </c>
      <c r="X332" s="19"/>
      <c r="Y332" s="18" t="e">
        <f>X332/E332*100</f>
        <v>#DIV/0!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/>
      <c r="D333" s="19"/>
      <c r="E333" s="19"/>
      <c r="F333" s="45" t="e">
        <f t="shared" si="90"/>
        <v>#DIV/0!</v>
      </c>
      <c r="G333" s="31"/>
      <c r="H333" s="45" t="e">
        <f t="shared" si="91"/>
        <v>#DIV/0!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99"/>
        <v>#DIV/0!</v>
      </c>
      <c r="V333" s="19"/>
      <c r="W333" s="18" t="e">
        <f t="shared" ref="W333:W336" si="104">V333/E333*100</f>
        <v>#DIV/0!</v>
      </c>
      <c r="X333" s="19"/>
      <c r="Y333" s="18" t="e">
        <f t="shared" ref="Y333:Y336" si="105">X333/E333*100</f>
        <v>#DIV/0!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/>
      <c r="D334" s="19"/>
      <c r="E334" s="19"/>
      <c r="F334" s="45" t="e">
        <f t="shared" si="90"/>
        <v>#DIV/0!</v>
      </c>
      <c r="G334" s="31"/>
      <c r="H334" s="45" t="e">
        <f t="shared" si="9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99"/>
        <v>#DIV/0!</v>
      </c>
      <c r="V334" s="19"/>
      <c r="W334" s="18" t="e">
        <f t="shared" si="104"/>
        <v>#DIV/0!</v>
      </c>
      <c r="X334" s="19"/>
      <c r="Y334" s="18" t="e">
        <f t="shared" si="105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/>
      <c r="D335" s="19"/>
      <c r="E335" s="19"/>
      <c r="F335" s="45" t="e">
        <f t="shared" si="90"/>
        <v>#DIV/0!</v>
      </c>
      <c r="G335" s="31"/>
      <c r="H335" s="45" t="e">
        <f t="shared" si="91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99"/>
        <v>#DIV/0!</v>
      </c>
      <c r="V335" s="19"/>
      <c r="W335" s="18" t="e">
        <f t="shared" si="104"/>
        <v>#DIV/0!</v>
      </c>
      <c r="X335" s="19"/>
      <c r="Y335" s="18" t="e">
        <f t="shared" si="105"/>
        <v>#DIV/0!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/>
      <c r="D336" s="19"/>
      <c r="E336" s="19"/>
      <c r="F336" s="45" t="e">
        <f t="shared" si="90"/>
        <v>#DIV/0!</v>
      </c>
      <c r="G336" s="31"/>
      <c r="H336" s="45" t="e">
        <f t="shared" si="91"/>
        <v>#DIV/0!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99"/>
        <v>#DIV/0!</v>
      </c>
      <c r="V336" s="19"/>
      <c r="W336" s="18" t="e">
        <f t="shared" si="104"/>
        <v>#DIV/0!</v>
      </c>
      <c r="X336" s="19"/>
      <c r="Y336" s="18" t="e">
        <f t="shared" si="105"/>
        <v>#DIV/0!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0</v>
      </c>
      <c r="D337" s="29">
        <f>SUM(D332:D336)</f>
        <v>0</v>
      </c>
      <c r="E337" s="29">
        <f>SUM(E332:E336)</f>
        <v>0</v>
      </c>
      <c r="F337" s="88" t="e">
        <f t="shared" si="90"/>
        <v>#DIV/0!</v>
      </c>
      <c r="G337" s="29">
        <f>SUM(G332:G336)</f>
        <v>0</v>
      </c>
      <c r="H337" s="88" t="e">
        <f t="shared" si="91"/>
        <v>#DIV/0!</v>
      </c>
      <c r="I337" s="29">
        <f t="shared" ref="I337:T337" si="106">SUM(I332:I336)</f>
        <v>0</v>
      </c>
      <c r="J337" s="29">
        <f t="shared" si="106"/>
        <v>0</v>
      </c>
      <c r="K337" s="29">
        <f t="shared" si="106"/>
        <v>0</v>
      </c>
      <c r="L337" s="29">
        <f t="shared" si="106"/>
        <v>0</v>
      </c>
      <c r="M337" s="29">
        <f t="shared" si="106"/>
        <v>0</v>
      </c>
      <c r="N337" s="29">
        <f t="shared" si="106"/>
        <v>0</v>
      </c>
      <c r="O337" s="29">
        <f t="shared" si="106"/>
        <v>0</v>
      </c>
      <c r="P337" s="29">
        <f t="shared" si="106"/>
        <v>0</v>
      </c>
      <c r="Q337" s="29">
        <f t="shared" si="106"/>
        <v>0</v>
      </c>
      <c r="R337" s="29">
        <f t="shared" si="106"/>
        <v>0</v>
      </c>
      <c r="S337" s="29">
        <f t="shared" si="106"/>
        <v>0</v>
      </c>
      <c r="T337" s="29">
        <f t="shared" si="106"/>
        <v>0</v>
      </c>
      <c r="U337" s="88" t="e">
        <f t="shared" si="99"/>
        <v>#DIV/0!</v>
      </c>
      <c r="V337" s="29">
        <f>SUM(V332:V336)</f>
        <v>0</v>
      </c>
      <c r="W337" s="88" t="e">
        <f>V337/E337*100</f>
        <v>#DIV/0!</v>
      </c>
      <c r="X337" s="29">
        <f>SUM(X332:X336)</f>
        <v>0</v>
      </c>
      <c r="Y337" s="88" t="e">
        <f>X337/E337*100</f>
        <v>#DIV/0!</v>
      </c>
      <c r="Z337" s="29">
        <f t="shared" ref="Z337:AE337" si="107">SUM(Z332:Z336)</f>
        <v>0</v>
      </c>
      <c r="AA337" s="29">
        <f t="shared" si="107"/>
        <v>0</v>
      </c>
      <c r="AB337" s="29">
        <f t="shared" si="107"/>
        <v>0</v>
      </c>
      <c r="AC337" s="29">
        <f t="shared" si="107"/>
        <v>0</v>
      </c>
      <c r="AD337" s="29">
        <f t="shared" si="107"/>
        <v>0</v>
      </c>
      <c r="AE337" s="29">
        <f t="shared" si="107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/>
      <c r="D339" s="19"/>
      <c r="E339" s="19"/>
      <c r="F339" s="45" t="e">
        <f t="shared" ref="F339:F371" si="108">E339/C339</f>
        <v>#DIV/0!</v>
      </c>
      <c r="G339" s="31"/>
      <c r="H339" s="45" t="e">
        <f t="shared" ref="H339:H361" si="109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0">O339/G339*100</f>
        <v>#DIV/0!</v>
      </c>
      <c r="V339" s="19"/>
      <c r="W339" s="18" t="e">
        <f t="shared" ref="W339:W361" si="111">V339/E339*100</f>
        <v>#DIV/0!</v>
      </c>
      <c r="X339" s="19"/>
      <c r="Y339" s="18" t="e">
        <f t="shared" ref="Y339:Y361" si="112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/>
      <c r="D340" s="19"/>
      <c r="E340" s="19"/>
      <c r="F340" s="45" t="e">
        <f t="shared" si="108"/>
        <v>#DIV/0!</v>
      </c>
      <c r="G340" s="31"/>
      <c r="H340" s="45" t="e">
        <f t="shared" si="109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0"/>
        <v>#DIV/0!</v>
      </c>
      <c r="V340" s="19"/>
      <c r="W340" s="18" t="e">
        <f t="shared" si="111"/>
        <v>#DIV/0!</v>
      </c>
      <c r="X340" s="19"/>
      <c r="Y340" s="18" t="e">
        <f t="shared" si="112"/>
        <v>#DIV/0!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/>
      <c r="D341" s="19"/>
      <c r="E341" s="19"/>
      <c r="F341" s="45" t="e">
        <f t="shared" si="108"/>
        <v>#DIV/0!</v>
      </c>
      <c r="G341" s="31"/>
      <c r="H341" s="45" t="e">
        <f t="shared" si="109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0"/>
        <v>#DIV/0!</v>
      </c>
      <c r="V341" s="19"/>
      <c r="W341" s="18" t="e">
        <f t="shared" si="111"/>
        <v>#DIV/0!</v>
      </c>
      <c r="X341" s="19"/>
      <c r="Y341" s="18" t="e">
        <f t="shared" si="112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/>
      <c r="D342" s="19"/>
      <c r="E342" s="19"/>
      <c r="F342" s="45" t="e">
        <f t="shared" si="108"/>
        <v>#DIV/0!</v>
      </c>
      <c r="G342" s="31"/>
      <c r="H342" s="45" t="e">
        <f t="shared" si="109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0"/>
        <v>#DIV/0!</v>
      </c>
      <c r="V342" s="19"/>
      <c r="W342" s="18" t="e">
        <f t="shared" si="111"/>
        <v>#DIV/0!</v>
      </c>
      <c r="X342" s="19"/>
      <c r="Y342" s="18" t="e">
        <f t="shared" si="112"/>
        <v>#DIV/0!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/>
      <c r="D343" s="19"/>
      <c r="E343" s="19"/>
      <c r="F343" s="45" t="e">
        <f t="shared" si="108"/>
        <v>#DIV/0!</v>
      </c>
      <c r="G343" s="31"/>
      <c r="H343" s="45" t="e">
        <f t="shared" si="109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0"/>
        <v>#DIV/0!</v>
      </c>
      <c r="V343" s="19"/>
      <c r="W343" s="18" t="e">
        <f t="shared" si="111"/>
        <v>#DIV/0!</v>
      </c>
      <c r="X343" s="19"/>
      <c r="Y343" s="18" t="e">
        <f t="shared" si="112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/>
      <c r="D344" s="19"/>
      <c r="E344" s="19"/>
      <c r="F344" s="45" t="e">
        <f t="shared" si="108"/>
        <v>#DIV/0!</v>
      </c>
      <c r="G344" s="31"/>
      <c r="H344" s="45" t="e">
        <f t="shared" si="109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0"/>
        <v>#DIV/0!</v>
      </c>
      <c r="V344" s="19"/>
      <c r="W344" s="18" t="e">
        <f t="shared" si="111"/>
        <v>#DIV/0!</v>
      </c>
      <c r="X344" s="19"/>
      <c r="Y344" s="18" t="e">
        <f t="shared" si="112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/>
      <c r="D345" s="19"/>
      <c r="E345" s="19"/>
      <c r="F345" s="45" t="e">
        <f t="shared" si="108"/>
        <v>#DIV/0!</v>
      </c>
      <c r="G345" s="31"/>
      <c r="H345" s="45" t="e">
        <f t="shared" si="109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0"/>
        <v>#DIV/0!</v>
      </c>
      <c r="V345" s="19"/>
      <c r="W345" s="18" t="e">
        <f t="shared" si="111"/>
        <v>#DIV/0!</v>
      </c>
      <c r="X345" s="19"/>
      <c r="Y345" s="18" t="e">
        <f t="shared" si="112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/>
      <c r="D346" s="19"/>
      <c r="E346" s="19"/>
      <c r="F346" s="45" t="e">
        <f t="shared" si="108"/>
        <v>#DIV/0!</v>
      </c>
      <c r="G346" s="31"/>
      <c r="H346" s="45" t="e">
        <f t="shared" si="109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0"/>
        <v>#DIV/0!</v>
      </c>
      <c r="V346" s="19"/>
      <c r="W346" s="18" t="e">
        <f t="shared" si="111"/>
        <v>#DIV/0!</v>
      </c>
      <c r="X346" s="19"/>
      <c r="Y346" s="18" t="e">
        <f t="shared" si="112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/>
      <c r="D347" s="19"/>
      <c r="E347" s="19"/>
      <c r="F347" s="45" t="e">
        <f t="shared" si="108"/>
        <v>#DIV/0!</v>
      </c>
      <c r="G347" s="31"/>
      <c r="H347" s="45" t="e">
        <f t="shared" si="109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0"/>
        <v>#DIV/0!</v>
      </c>
      <c r="V347" s="19"/>
      <c r="W347" s="18" t="e">
        <f t="shared" si="111"/>
        <v>#DIV/0!</v>
      </c>
      <c r="X347" s="19"/>
      <c r="Y347" s="18" t="e">
        <f t="shared" si="112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/>
      <c r="D348" s="19"/>
      <c r="E348" s="19"/>
      <c r="F348" s="45" t="e">
        <f t="shared" si="108"/>
        <v>#DIV/0!</v>
      </c>
      <c r="G348" s="31"/>
      <c r="H348" s="45" t="e">
        <f t="shared" si="109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0"/>
        <v>#DIV/0!</v>
      </c>
      <c r="V348" s="19"/>
      <c r="W348" s="18" t="e">
        <f t="shared" si="111"/>
        <v>#DIV/0!</v>
      </c>
      <c r="X348" s="19"/>
      <c r="Y348" s="18" t="e">
        <f t="shared" si="112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/>
      <c r="D349" s="19"/>
      <c r="E349" s="19"/>
      <c r="F349" s="45" t="e">
        <f t="shared" si="108"/>
        <v>#DIV/0!</v>
      </c>
      <c r="G349" s="31"/>
      <c r="H349" s="45" t="e">
        <f t="shared" si="109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0"/>
        <v>#DIV/0!</v>
      </c>
      <c r="V349" s="19"/>
      <c r="W349" s="18" t="e">
        <f t="shared" si="111"/>
        <v>#DIV/0!</v>
      </c>
      <c r="X349" s="19"/>
      <c r="Y349" s="18" t="e">
        <f t="shared" si="112"/>
        <v>#DIV/0!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/>
      <c r="D350" s="19"/>
      <c r="E350" s="19"/>
      <c r="F350" s="45" t="e">
        <f t="shared" si="108"/>
        <v>#DIV/0!</v>
      </c>
      <c r="G350" s="31"/>
      <c r="H350" s="45" t="e">
        <f t="shared" si="109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0"/>
        <v>#DIV/0!</v>
      </c>
      <c r="V350" s="19"/>
      <c r="W350" s="18" t="e">
        <f t="shared" si="111"/>
        <v>#DIV/0!</v>
      </c>
      <c r="X350" s="19"/>
      <c r="Y350" s="18" t="e">
        <f t="shared" si="112"/>
        <v>#DIV/0!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/>
      <c r="D351" s="19"/>
      <c r="E351" s="19"/>
      <c r="F351" s="45" t="e">
        <f t="shared" si="108"/>
        <v>#DIV/0!</v>
      </c>
      <c r="G351" s="31"/>
      <c r="H351" s="45" t="e">
        <f t="shared" si="109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0"/>
        <v>#DIV/0!</v>
      </c>
      <c r="V351" s="19"/>
      <c r="W351" s="18" t="e">
        <f t="shared" si="111"/>
        <v>#DIV/0!</v>
      </c>
      <c r="X351" s="19"/>
      <c r="Y351" s="18" t="e">
        <f t="shared" si="112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/>
      <c r="D352" s="19"/>
      <c r="E352" s="19"/>
      <c r="F352" s="45" t="e">
        <f t="shared" si="108"/>
        <v>#DIV/0!</v>
      </c>
      <c r="G352" s="31"/>
      <c r="H352" s="45" t="e">
        <f t="shared" si="109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0"/>
        <v>#DIV/0!</v>
      </c>
      <c r="V352" s="19"/>
      <c r="W352" s="18" t="e">
        <f t="shared" si="111"/>
        <v>#DIV/0!</v>
      </c>
      <c r="X352" s="19"/>
      <c r="Y352" s="18" t="e">
        <f t="shared" si="112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/>
      <c r="D353" s="19"/>
      <c r="E353" s="19"/>
      <c r="F353" s="45" t="e">
        <f t="shared" si="108"/>
        <v>#DIV/0!</v>
      </c>
      <c r="G353" s="31"/>
      <c r="H353" s="45" t="e">
        <f t="shared" si="109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0"/>
        <v>#DIV/0!</v>
      </c>
      <c r="V353" s="19"/>
      <c r="W353" s="18" t="e">
        <f t="shared" si="111"/>
        <v>#DIV/0!</v>
      </c>
      <c r="X353" s="19"/>
      <c r="Y353" s="18" t="e">
        <f t="shared" si="112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/>
      <c r="D354" s="19"/>
      <c r="E354" s="19"/>
      <c r="F354" s="45" t="e">
        <f t="shared" si="108"/>
        <v>#DIV/0!</v>
      </c>
      <c r="G354" s="31"/>
      <c r="H354" s="45" t="e">
        <f t="shared" si="109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0"/>
        <v>#DIV/0!</v>
      </c>
      <c r="V354" s="19"/>
      <c r="W354" s="18" t="e">
        <f t="shared" si="111"/>
        <v>#DIV/0!</v>
      </c>
      <c r="X354" s="19"/>
      <c r="Y354" s="18" t="e">
        <f t="shared" si="112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/>
      <c r="D355" s="19"/>
      <c r="E355" s="19"/>
      <c r="F355" s="45" t="e">
        <f t="shared" si="108"/>
        <v>#DIV/0!</v>
      </c>
      <c r="G355" s="31"/>
      <c r="H355" s="45" t="e">
        <f t="shared" si="109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0"/>
        <v>#DIV/0!</v>
      </c>
      <c r="V355" s="19"/>
      <c r="W355" s="18" t="e">
        <f t="shared" si="111"/>
        <v>#DIV/0!</v>
      </c>
      <c r="X355" s="19"/>
      <c r="Y355" s="18" t="e">
        <f t="shared" si="112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/>
      <c r="D356" s="19"/>
      <c r="E356" s="19"/>
      <c r="F356" s="45" t="e">
        <f t="shared" si="108"/>
        <v>#DIV/0!</v>
      </c>
      <c r="G356" s="31"/>
      <c r="H356" s="45" t="e">
        <f t="shared" si="109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0"/>
        <v>#DIV/0!</v>
      </c>
      <c r="V356" s="19"/>
      <c r="W356" s="18" t="e">
        <f t="shared" si="111"/>
        <v>#DIV/0!</v>
      </c>
      <c r="X356" s="19"/>
      <c r="Y356" s="18" t="e">
        <f t="shared" si="112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/>
      <c r="D357" s="19"/>
      <c r="E357" s="19"/>
      <c r="F357" s="45" t="e">
        <f t="shared" si="108"/>
        <v>#DIV/0!</v>
      </c>
      <c r="G357" s="31"/>
      <c r="H357" s="45" t="e">
        <f t="shared" si="109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0"/>
        <v>#DIV/0!</v>
      </c>
      <c r="V357" s="19"/>
      <c r="W357" s="18" t="e">
        <f t="shared" si="111"/>
        <v>#DIV/0!</v>
      </c>
      <c r="X357" s="19"/>
      <c r="Y357" s="18" t="e">
        <f t="shared" si="112"/>
        <v>#DIV/0!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/>
      <c r="D358" s="19"/>
      <c r="E358" s="19"/>
      <c r="F358" s="45" t="e">
        <f t="shared" si="108"/>
        <v>#DIV/0!</v>
      </c>
      <c r="G358" s="31"/>
      <c r="H358" s="45" t="e">
        <f t="shared" si="109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0"/>
        <v>#DIV/0!</v>
      </c>
      <c r="V358" s="19"/>
      <c r="W358" s="18" t="e">
        <f t="shared" si="111"/>
        <v>#DIV/0!</v>
      </c>
      <c r="X358" s="19"/>
      <c r="Y358" s="18" t="e">
        <f t="shared" si="112"/>
        <v>#DIV/0!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/>
      <c r="D359" s="19"/>
      <c r="E359" s="19"/>
      <c r="F359" s="45" t="e">
        <f t="shared" si="108"/>
        <v>#DIV/0!</v>
      </c>
      <c r="G359" s="31"/>
      <c r="H359" s="45" t="e">
        <f t="shared" si="109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0"/>
        <v>#DIV/0!</v>
      </c>
      <c r="V359" s="19"/>
      <c r="W359" s="18" t="e">
        <f t="shared" si="111"/>
        <v>#DIV/0!</v>
      </c>
      <c r="X359" s="19"/>
      <c r="Y359" s="18" t="e">
        <f t="shared" si="112"/>
        <v>#DIV/0!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/>
      <c r="D360" s="19"/>
      <c r="E360" s="19"/>
      <c r="F360" s="45" t="e">
        <f t="shared" si="108"/>
        <v>#DIV/0!</v>
      </c>
      <c r="G360" s="31"/>
      <c r="H360" s="45" t="e">
        <f t="shared" si="109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99"/>
        <v>#DIV/0!</v>
      </c>
      <c r="V360" s="19"/>
      <c r="W360" s="18" t="e">
        <f t="shared" si="111"/>
        <v>#DIV/0!</v>
      </c>
      <c r="X360" s="19"/>
      <c r="Y360" s="18" t="e">
        <f t="shared" si="112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0</v>
      </c>
      <c r="D361" s="29">
        <f>SUM(D339:D360)</f>
        <v>0</v>
      </c>
      <c r="E361" s="29">
        <f>SUM(E339:E360)</f>
        <v>0</v>
      </c>
      <c r="F361" s="88" t="e">
        <f t="shared" si="108"/>
        <v>#DIV/0!</v>
      </c>
      <c r="G361" s="29">
        <f>SUM(G339:G360)</f>
        <v>0</v>
      </c>
      <c r="H361" s="88" t="e">
        <f t="shared" si="109"/>
        <v>#DIV/0!</v>
      </c>
      <c r="I361" s="29">
        <f t="shared" ref="I361:T361" si="113">SUM(I339:I360)</f>
        <v>0</v>
      </c>
      <c r="J361" s="29">
        <f t="shared" si="113"/>
        <v>0</v>
      </c>
      <c r="K361" s="29">
        <f t="shared" si="113"/>
        <v>0</v>
      </c>
      <c r="L361" s="29">
        <f t="shared" si="113"/>
        <v>0</v>
      </c>
      <c r="M361" s="29">
        <f t="shared" si="113"/>
        <v>0</v>
      </c>
      <c r="N361" s="29">
        <f t="shared" si="113"/>
        <v>0</v>
      </c>
      <c r="O361" s="29">
        <f t="shared" si="113"/>
        <v>0</v>
      </c>
      <c r="P361" s="29">
        <f t="shared" si="113"/>
        <v>0</v>
      </c>
      <c r="Q361" s="29">
        <f t="shared" si="113"/>
        <v>0</v>
      </c>
      <c r="R361" s="29">
        <f t="shared" si="113"/>
        <v>0</v>
      </c>
      <c r="S361" s="29">
        <f t="shared" si="113"/>
        <v>0</v>
      </c>
      <c r="T361" s="29">
        <f t="shared" si="113"/>
        <v>0</v>
      </c>
      <c r="U361" s="88" t="e">
        <f t="shared" si="99"/>
        <v>#DIV/0!</v>
      </c>
      <c r="V361" s="29">
        <f>SUM(V339:V360)</f>
        <v>0</v>
      </c>
      <c r="W361" s="88" t="e">
        <f t="shared" si="111"/>
        <v>#DIV/0!</v>
      </c>
      <c r="X361" s="29">
        <f>SUM(X339:X360)</f>
        <v>0</v>
      </c>
      <c r="Y361" s="88" t="e">
        <f t="shared" si="112"/>
        <v>#DIV/0!</v>
      </c>
      <c r="Z361" s="29">
        <f t="shared" ref="Z361:AE361" si="114">SUM(Z339:Z360)</f>
        <v>0</v>
      </c>
      <c r="AA361" s="29">
        <f t="shared" si="114"/>
        <v>0</v>
      </c>
      <c r="AB361" s="29">
        <f t="shared" si="114"/>
        <v>0</v>
      </c>
      <c r="AC361" s="29">
        <f t="shared" si="114"/>
        <v>0</v>
      </c>
      <c r="AD361" s="29">
        <f t="shared" si="114"/>
        <v>0</v>
      </c>
      <c r="AE361" s="29">
        <f t="shared" si="114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>
        <v>104.994</v>
      </c>
      <c r="D363" s="19">
        <v>11</v>
      </c>
      <c r="E363" s="19">
        <v>10</v>
      </c>
      <c r="F363" s="45">
        <f>E363/C363</f>
        <v>9.5243537725965291E-2</v>
      </c>
      <c r="G363" s="31"/>
      <c r="H363" s="45">
        <f>G363/D363*100</f>
        <v>0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>
        <f>V363/E363*100</f>
        <v>0</v>
      </c>
      <c r="X363" s="19"/>
      <c r="Y363" s="18">
        <f>X363/E363*100</f>
        <v>0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>
        <v>41.2</v>
      </c>
      <c r="D364" s="19"/>
      <c r="E364" s="19">
        <v>0</v>
      </c>
      <c r="F364" s="45">
        <f>E364/C364</f>
        <v>0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/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>
        <v>114.24000000000001</v>
      </c>
      <c r="D365" s="19">
        <v>102</v>
      </c>
      <c r="E365" s="19">
        <v>0</v>
      </c>
      <c r="F365" s="45">
        <f>E365/C365</f>
        <v>0</v>
      </c>
      <c r="G365" s="31"/>
      <c r="H365" s="45">
        <f>G365/D365*100</f>
        <v>0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/>
      <c r="W365" s="18" t="e">
        <f>V365/E365*100</f>
        <v>#DIV/0!</v>
      </c>
      <c r="X365" s="19"/>
      <c r="Y365" s="18" t="e">
        <f>X365/E365*100</f>
        <v>#DIV/0!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>
        <v>423</v>
      </c>
      <c r="D366" s="19"/>
      <c r="E366" s="19">
        <v>418.9</v>
      </c>
      <c r="F366" s="45">
        <f>E366/C366</f>
        <v>0.99030732860520088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>
        <v>20</v>
      </c>
      <c r="W366" s="18">
        <f>V366/E366*100</f>
        <v>4.7744091668656008</v>
      </c>
      <c r="X366" s="19">
        <v>20</v>
      </c>
      <c r="Y366" s="18">
        <f>X366/E366*100</f>
        <v>4.7744091668656008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>
        <v>214.5</v>
      </c>
      <c r="D367" s="19">
        <v>4036</v>
      </c>
      <c r="E367" s="19">
        <v>1499</v>
      </c>
      <c r="F367" s="45">
        <f>E367/C367</f>
        <v>6.9883449883449886</v>
      </c>
      <c r="G367" s="31"/>
      <c r="H367" s="45">
        <f>G367/D367*100</f>
        <v>0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>
        <v>74</v>
      </c>
      <c r="W367" s="18">
        <f>V367/E367*100</f>
        <v>4.9366244162775184</v>
      </c>
      <c r="X367" s="19">
        <v>74</v>
      </c>
      <c r="Y367" s="18">
        <f>X367/E367*100</f>
        <v>4.9366244162775184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>
        <v>1959.88</v>
      </c>
      <c r="D368" s="19"/>
      <c r="E368" s="19">
        <v>0</v>
      </c>
      <c r="F368" s="45">
        <f t="shared" si="108"/>
        <v>0</v>
      </c>
      <c r="G368" s="31"/>
      <c r="H368" s="45" t="e">
        <f t="shared" ref="H368:H371" si="115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99"/>
        <v>#DIV/0!</v>
      </c>
      <c r="V368" s="19"/>
      <c r="W368" s="18" t="e">
        <f t="shared" ref="W368:W370" si="116">V368/E368*100</f>
        <v>#DIV/0!</v>
      </c>
      <c r="X368" s="19"/>
      <c r="Y368" s="18" t="e">
        <f t="shared" ref="Y368:Y371" si="117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>
        <v>1660.502</v>
      </c>
      <c r="D369" s="19"/>
      <c r="E369" s="19">
        <v>156</v>
      </c>
      <c r="F369" s="45">
        <f t="shared" si="108"/>
        <v>9.3947492987060538E-2</v>
      </c>
      <c r="G369" s="31"/>
      <c r="H369" s="45" t="e">
        <f t="shared" si="115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99"/>
        <v>#DIV/0!</v>
      </c>
      <c r="V369" s="19"/>
      <c r="W369" s="18">
        <f t="shared" si="116"/>
        <v>0</v>
      </c>
      <c r="X369" s="19"/>
      <c r="Y369" s="18">
        <f t="shared" si="117"/>
        <v>0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>
        <v>5805.5460000000003</v>
      </c>
      <c r="D370" s="19"/>
      <c r="E370" s="19">
        <v>563</v>
      </c>
      <c r="F370" s="45">
        <f t="shared" si="108"/>
        <v>9.6976236171412641E-2</v>
      </c>
      <c r="G370" s="31"/>
      <c r="H370" s="45" t="e">
        <f t="shared" si="115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99"/>
        <v>#DIV/0!</v>
      </c>
      <c r="V370" s="19"/>
      <c r="W370" s="18">
        <f t="shared" si="116"/>
        <v>0</v>
      </c>
      <c r="X370" s="19"/>
      <c r="Y370" s="18">
        <f t="shared" si="117"/>
        <v>0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10323.862000000001</v>
      </c>
      <c r="D371" s="29">
        <f>SUM(D363:D370)</f>
        <v>4149</v>
      </c>
      <c r="E371" s="29">
        <f>SUM(E363:E370)</f>
        <v>2646.9</v>
      </c>
      <c r="F371" s="46">
        <f t="shared" si="108"/>
        <v>0.25638661190938039</v>
      </c>
      <c r="G371" s="29">
        <f>SUM(G363:G370)</f>
        <v>0</v>
      </c>
      <c r="H371" s="46">
        <f t="shared" si="115"/>
        <v>0</v>
      </c>
      <c r="I371" s="29">
        <f t="shared" ref="I371:T371" si="118">SUM(I363:I370)</f>
        <v>0</v>
      </c>
      <c r="J371" s="29">
        <f t="shared" si="118"/>
        <v>0</v>
      </c>
      <c r="K371" s="29">
        <f t="shared" si="118"/>
        <v>0</v>
      </c>
      <c r="L371" s="29">
        <f t="shared" si="118"/>
        <v>0</v>
      </c>
      <c r="M371" s="29">
        <f t="shared" si="118"/>
        <v>0</v>
      </c>
      <c r="N371" s="29">
        <f t="shared" si="118"/>
        <v>0</v>
      </c>
      <c r="O371" s="29">
        <f t="shared" si="118"/>
        <v>0</v>
      </c>
      <c r="P371" s="29">
        <f t="shared" si="118"/>
        <v>0</v>
      </c>
      <c r="Q371" s="29">
        <f t="shared" si="118"/>
        <v>0</v>
      </c>
      <c r="R371" s="29">
        <f t="shared" si="118"/>
        <v>0</v>
      </c>
      <c r="S371" s="29">
        <f t="shared" si="118"/>
        <v>0</v>
      </c>
      <c r="T371" s="29">
        <f t="shared" si="118"/>
        <v>0</v>
      </c>
      <c r="U371" s="47" t="e">
        <f t="shared" si="99"/>
        <v>#DIV/0!</v>
      </c>
      <c r="V371" s="29">
        <f>SUM(V363:V370)</f>
        <v>94</v>
      </c>
      <c r="W371" s="88">
        <f>V371/E371*100</f>
        <v>3.551324190562545</v>
      </c>
      <c r="X371" s="29">
        <f>SUM(X363:X370)</f>
        <v>94</v>
      </c>
      <c r="Y371" s="88">
        <f t="shared" si="117"/>
        <v>3.551324190562545</v>
      </c>
      <c r="Z371" s="29">
        <f t="shared" ref="Z371:AE371" si="119">SUM(Z363:Z370)</f>
        <v>0</v>
      </c>
      <c r="AA371" s="29">
        <f t="shared" si="119"/>
        <v>0</v>
      </c>
      <c r="AB371" s="29">
        <f t="shared" si="119"/>
        <v>0</v>
      </c>
      <c r="AC371" s="29">
        <f t="shared" si="119"/>
        <v>0</v>
      </c>
      <c r="AD371" s="29">
        <f t="shared" si="119"/>
        <v>0</v>
      </c>
      <c r="AE371" s="29">
        <f t="shared" si="119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>
        <v>25.32</v>
      </c>
      <c r="D373" s="19"/>
      <c r="E373" s="19">
        <v>41</v>
      </c>
      <c r="F373" s="45">
        <f t="shared" ref="F373:F381" si="120">E373/C373</f>
        <v>1.6192733017377567</v>
      </c>
      <c r="G373" s="31"/>
      <c r="H373" s="45" t="e">
        <f t="shared" ref="H373:H381" si="121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99"/>
        <v>#DIV/0!</v>
      </c>
      <c r="V373" s="19"/>
      <c r="W373" s="18">
        <f t="shared" ref="W373:W381" si="122">V373/E373*100</f>
        <v>0</v>
      </c>
      <c r="X373" s="19"/>
      <c r="Y373" s="18">
        <f t="shared" ref="Y373:Y381" si="123">X373/E373*100</f>
        <v>0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>
        <v>0</v>
      </c>
      <c r="D374" s="19"/>
      <c r="E374" s="19">
        <v>0</v>
      </c>
      <c r="F374" s="45" t="e">
        <f t="shared" si="120"/>
        <v>#DIV/0!</v>
      </c>
      <c r="G374" s="31"/>
      <c r="H374" s="45" t="e">
        <f t="shared" si="121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99"/>
        <v>#DIV/0!</v>
      </c>
      <c r="V374" s="19"/>
      <c r="W374" s="18" t="e">
        <f t="shared" si="122"/>
        <v>#DIV/0!</v>
      </c>
      <c r="X374" s="19"/>
      <c r="Y374" s="18" t="e">
        <f t="shared" si="123"/>
        <v>#DIV/0!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>
        <v>0</v>
      </c>
      <c r="D375" s="19"/>
      <c r="E375" s="19">
        <v>0</v>
      </c>
      <c r="F375" s="45" t="e">
        <f t="shared" si="120"/>
        <v>#DIV/0!</v>
      </c>
      <c r="G375" s="31"/>
      <c r="H375" s="45" t="e">
        <f t="shared" si="121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99"/>
        <v>#DIV/0!</v>
      </c>
      <c r="V375" s="19"/>
      <c r="W375" s="18" t="e">
        <f t="shared" si="122"/>
        <v>#DIV/0!</v>
      </c>
      <c r="X375" s="19"/>
      <c r="Y375" s="18" t="e">
        <f t="shared" si="123"/>
        <v>#DIV/0!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>
        <v>13.8</v>
      </c>
      <c r="D376" s="19">
        <v>5</v>
      </c>
      <c r="E376" s="19">
        <v>8</v>
      </c>
      <c r="F376" s="45">
        <f t="shared" si="120"/>
        <v>0.57971014492753625</v>
      </c>
      <c r="G376" s="31"/>
      <c r="H376" s="45">
        <f t="shared" si="121"/>
        <v>0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99"/>
        <v>#DIV/0!</v>
      </c>
      <c r="V376" s="19"/>
      <c r="W376" s="18">
        <f t="shared" si="122"/>
        <v>0</v>
      </c>
      <c r="X376" s="19"/>
      <c r="Y376" s="18">
        <f t="shared" si="123"/>
        <v>0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>
        <v>0</v>
      </c>
      <c r="D377" s="19"/>
      <c r="E377" s="19">
        <v>0</v>
      </c>
      <c r="F377" s="45" t="e">
        <f t="shared" si="120"/>
        <v>#DIV/0!</v>
      </c>
      <c r="G377" s="31"/>
      <c r="H377" s="45" t="e">
        <f t="shared" si="121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99"/>
        <v>#DIV/0!</v>
      </c>
      <c r="V377" s="19"/>
      <c r="W377" s="18" t="e">
        <f t="shared" si="122"/>
        <v>#DIV/0!</v>
      </c>
      <c r="X377" s="19"/>
      <c r="Y377" s="18" t="e">
        <f t="shared" si="123"/>
        <v>#DIV/0!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>
        <v>0</v>
      </c>
      <c r="D378" s="19"/>
      <c r="E378" s="19">
        <v>0</v>
      </c>
      <c r="F378" s="45" t="e">
        <f t="shared" si="120"/>
        <v>#DIV/0!</v>
      </c>
      <c r="G378" s="31"/>
      <c r="H378" s="45" t="e">
        <f t="shared" si="121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99"/>
        <v>#DIV/0!</v>
      </c>
      <c r="V378" s="19"/>
      <c r="W378" s="18" t="e">
        <f t="shared" si="122"/>
        <v>#DIV/0!</v>
      </c>
      <c r="X378" s="19"/>
      <c r="Y378" s="18" t="e">
        <f t="shared" si="123"/>
        <v>#DIV/0!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>
        <v>0</v>
      </c>
      <c r="D379" s="19"/>
      <c r="E379" s="19">
        <v>0</v>
      </c>
      <c r="F379" s="45" t="e">
        <f t="shared" si="120"/>
        <v>#DIV/0!</v>
      </c>
      <c r="G379" s="31"/>
      <c r="H379" s="45" t="e">
        <f t="shared" si="121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99"/>
        <v>#DIV/0!</v>
      </c>
      <c r="V379" s="19"/>
      <c r="W379" s="18" t="e">
        <f t="shared" si="122"/>
        <v>#DIV/0!</v>
      </c>
      <c r="X379" s="19"/>
      <c r="Y379" s="18" t="e">
        <f t="shared" si="123"/>
        <v>#DIV/0!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>
        <v>783.61399999999992</v>
      </c>
      <c r="D380" s="19"/>
      <c r="E380" s="19">
        <v>85</v>
      </c>
      <c r="F380" s="45">
        <f t="shared" si="120"/>
        <v>0.10847177309236436</v>
      </c>
      <c r="G380" s="31"/>
      <c r="H380" s="45" t="e">
        <f t="shared" si="121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4">O380/G380*100</f>
        <v>#DIV/0!</v>
      </c>
      <c r="V380" s="19"/>
      <c r="W380" s="18">
        <f t="shared" si="122"/>
        <v>0</v>
      </c>
      <c r="X380" s="19"/>
      <c r="Y380" s="18">
        <f t="shared" si="123"/>
        <v>0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822.73399999999992</v>
      </c>
      <c r="D381" s="29">
        <f t="shared" ref="D381:E381" si="125">SUM(D373:D380)</f>
        <v>5</v>
      </c>
      <c r="E381" s="29">
        <f t="shared" si="125"/>
        <v>134</v>
      </c>
      <c r="F381" s="88">
        <f t="shared" si="120"/>
        <v>0.16287159640904594</v>
      </c>
      <c r="G381" s="29">
        <f>SUM(G373:G380)</f>
        <v>0</v>
      </c>
      <c r="H381" s="88">
        <f t="shared" si="121"/>
        <v>0</v>
      </c>
      <c r="I381" s="29">
        <f t="shared" ref="I381:T381" si="126">SUM(I373:I380)</f>
        <v>0</v>
      </c>
      <c r="J381" s="29">
        <f t="shared" si="126"/>
        <v>0</v>
      </c>
      <c r="K381" s="29">
        <f t="shared" si="126"/>
        <v>0</v>
      </c>
      <c r="L381" s="29">
        <f t="shared" si="126"/>
        <v>0</v>
      </c>
      <c r="M381" s="29">
        <f t="shared" si="126"/>
        <v>0</v>
      </c>
      <c r="N381" s="29">
        <f t="shared" si="126"/>
        <v>0</v>
      </c>
      <c r="O381" s="29">
        <f t="shared" si="126"/>
        <v>0</v>
      </c>
      <c r="P381" s="29">
        <f t="shared" si="126"/>
        <v>0</v>
      </c>
      <c r="Q381" s="29">
        <f t="shared" si="126"/>
        <v>0</v>
      </c>
      <c r="R381" s="29">
        <f t="shared" si="126"/>
        <v>0</v>
      </c>
      <c r="S381" s="29">
        <f t="shared" si="126"/>
        <v>0</v>
      </c>
      <c r="T381" s="29">
        <f t="shared" si="126"/>
        <v>0</v>
      </c>
      <c r="U381" s="88" t="e">
        <f t="shared" si="124"/>
        <v>#DIV/0!</v>
      </c>
      <c r="V381" s="29">
        <f>SUM(V373:V380)</f>
        <v>0</v>
      </c>
      <c r="W381" s="88">
        <f t="shared" si="122"/>
        <v>0</v>
      </c>
      <c r="X381" s="29">
        <f>SUM(X373:X380)</f>
        <v>0</v>
      </c>
      <c r="Y381" s="88">
        <f t="shared" si="123"/>
        <v>0</v>
      </c>
      <c r="Z381" s="29">
        <f t="shared" ref="Z381:AE381" si="127">SUM(Z373:Z380)</f>
        <v>0</v>
      </c>
      <c r="AA381" s="29">
        <f t="shared" si="127"/>
        <v>0</v>
      </c>
      <c r="AB381" s="29">
        <f t="shared" si="127"/>
        <v>0</v>
      </c>
      <c r="AC381" s="29">
        <f t="shared" si="127"/>
        <v>0</v>
      </c>
      <c r="AD381" s="29">
        <f t="shared" si="127"/>
        <v>0</v>
      </c>
      <c r="AE381" s="29">
        <f t="shared" si="127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80.500000000000014</v>
      </c>
      <c r="D383" s="19">
        <v>280</v>
      </c>
      <c r="E383" s="19">
        <v>295</v>
      </c>
      <c r="F383" s="45">
        <f t="shared" ref="F383:F443" si="128">E383/C383</f>
        <v>3.6645962732919246</v>
      </c>
      <c r="G383" s="31"/>
      <c r="H383" s="45">
        <f t="shared" ref="H383:H422" si="129">G383/D383*100</f>
        <v>0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0">O383/G383*100</f>
        <v>#DIV/0!</v>
      </c>
      <c r="V383" s="19">
        <v>14</v>
      </c>
      <c r="W383" s="18">
        <f t="shared" ref="W383:W422" si="131">V383/E383*100</f>
        <v>4.7457627118644066</v>
      </c>
      <c r="X383" s="19">
        <v>14</v>
      </c>
      <c r="Y383" s="18">
        <f t="shared" ref="Y383:Y422" si="132">X383/E383*100</f>
        <v>4.7457627118644066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347.4</v>
      </c>
      <c r="D384" s="19">
        <v>754</v>
      </c>
      <c r="E384" s="19">
        <v>1161</v>
      </c>
      <c r="F384" s="45">
        <f t="shared" si="128"/>
        <v>3.3419689119170988</v>
      </c>
      <c r="G384" s="31"/>
      <c r="H384" s="45">
        <f t="shared" si="129"/>
        <v>0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0"/>
        <v>#DIV/0!</v>
      </c>
      <c r="V384" s="19">
        <v>58</v>
      </c>
      <c r="W384" s="18">
        <f t="shared" si="131"/>
        <v>4.9956933677863908</v>
      </c>
      <c r="X384" s="19">
        <v>58</v>
      </c>
      <c r="Y384" s="18">
        <f t="shared" si="132"/>
        <v>4.9956933677863908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183</v>
      </c>
      <c r="D385" s="19">
        <v>708</v>
      </c>
      <c r="E385" s="19">
        <v>774</v>
      </c>
      <c r="F385" s="45">
        <f t="shared" si="128"/>
        <v>4.2295081967213113</v>
      </c>
      <c r="G385" s="31"/>
      <c r="H385" s="45">
        <f t="shared" si="129"/>
        <v>0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0"/>
        <v>#DIV/0!</v>
      </c>
      <c r="V385" s="19">
        <v>38</v>
      </c>
      <c r="W385" s="18">
        <f t="shared" si="131"/>
        <v>4.909560723514212</v>
      </c>
      <c r="X385" s="19">
        <v>38</v>
      </c>
      <c r="Y385" s="18">
        <f t="shared" si="132"/>
        <v>4.909560723514212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114.5</v>
      </c>
      <c r="D386" s="19">
        <v>194</v>
      </c>
      <c r="E386" s="19">
        <v>341</v>
      </c>
      <c r="F386" s="45">
        <f t="shared" si="128"/>
        <v>2.9781659388646289</v>
      </c>
      <c r="G386" s="31"/>
      <c r="H386" s="45">
        <f t="shared" si="129"/>
        <v>0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0"/>
        <v>#DIV/0!</v>
      </c>
      <c r="V386" s="19">
        <v>17</v>
      </c>
      <c r="W386" s="18">
        <f t="shared" si="131"/>
        <v>4.9853372434017595</v>
      </c>
      <c r="X386" s="19">
        <v>17</v>
      </c>
      <c r="Y386" s="18">
        <f t="shared" si="132"/>
        <v>4.9853372434017595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42.5</v>
      </c>
      <c r="D387" s="19">
        <v>76</v>
      </c>
      <c r="E387" s="19">
        <v>102</v>
      </c>
      <c r="F387" s="45">
        <f t="shared" si="128"/>
        <v>2.4</v>
      </c>
      <c r="G387" s="31"/>
      <c r="H387" s="45">
        <f t="shared" si="129"/>
        <v>0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0"/>
        <v>#DIV/0!</v>
      </c>
      <c r="V387" s="19">
        <v>5</v>
      </c>
      <c r="W387" s="18">
        <f t="shared" si="131"/>
        <v>4.9019607843137258</v>
      </c>
      <c r="X387" s="19">
        <v>5</v>
      </c>
      <c r="Y387" s="18">
        <f t="shared" si="132"/>
        <v>4.9019607843137258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118.56</v>
      </c>
      <c r="D388" s="19">
        <v>212</v>
      </c>
      <c r="E388" s="19">
        <v>281</v>
      </c>
      <c r="F388" s="45">
        <f t="shared" si="128"/>
        <v>2.3701079622132255</v>
      </c>
      <c r="G388" s="31"/>
      <c r="H388" s="45">
        <f t="shared" si="129"/>
        <v>0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0"/>
        <v>#DIV/0!</v>
      </c>
      <c r="V388" s="19">
        <v>14</v>
      </c>
      <c r="W388" s="18">
        <f t="shared" si="131"/>
        <v>4.9822064056939501</v>
      </c>
      <c r="X388" s="19">
        <v>14</v>
      </c>
      <c r="Y388" s="18">
        <f t="shared" si="132"/>
        <v>4.9822064056939501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70.399999999999991</v>
      </c>
      <c r="D389" s="19">
        <v>390</v>
      </c>
      <c r="E389" s="19">
        <v>406</v>
      </c>
      <c r="F389" s="45">
        <f t="shared" si="128"/>
        <v>5.767045454545455</v>
      </c>
      <c r="G389" s="31"/>
      <c r="H389" s="45">
        <f t="shared" si="129"/>
        <v>0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0"/>
        <v>#DIV/0!</v>
      </c>
      <c r="V389" s="19">
        <v>20</v>
      </c>
      <c r="W389" s="18">
        <f t="shared" si="131"/>
        <v>4.9261083743842367</v>
      </c>
      <c r="X389" s="19">
        <v>20</v>
      </c>
      <c r="Y389" s="18">
        <f t="shared" si="132"/>
        <v>4.9261083743842367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>
        <v>2014</v>
      </c>
      <c r="E390" s="19">
        <v>2221</v>
      </c>
      <c r="F390" s="45">
        <f t="shared" si="128"/>
        <v>2.088583787850292</v>
      </c>
      <c r="G390" s="31"/>
      <c r="H390" s="45">
        <f t="shared" si="129"/>
        <v>0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0"/>
        <v>#DIV/0!</v>
      </c>
      <c r="V390" s="19">
        <v>110</v>
      </c>
      <c r="W390" s="18">
        <f t="shared" si="131"/>
        <v>4.9527239981990094</v>
      </c>
      <c r="X390" s="19">
        <v>110</v>
      </c>
      <c r="Y390" s="18">
        <f t="shared" si="132"/>
        <v>4.9527239981990094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109.19</v>
      </c>
      <c r="D391" s="19">
        <v>197</v>
      </c>
      <c r="E391" s="19">
        <v>259</v>
      </c>
      <c r="F391" s="45">
        <f t="shared" si="128"/>
        <v>2.3720120890191412</v>
      </c>
      <c r="G391" s="31"/>
      <c r="H391" s="45">
        <f t="shared" si="129"/>
        <v>0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0"/>
        <v>#DIV/0!</v>
      </c>
      <c r="V391" s="19">
        <v>12</v>
      </c>
      <c r="W391" s="18">
        <f t="shared" si="131"/>
        <v>4.6332046332046328</v>
      </c>
      <c r="X391" s="19">
        <v>12</v>
      </c>
      <c r="Y391" s="18">
        <f t="shared" si="132"/>
        <v>4.6332046332046328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448</v>
      </c>
      <c r="D392" s="19">
        <v>465</v>
      </c>
      <c r="E392" s="19">
        <v>467.6</v>
      </c>
      <c r="F392" s="45">
        <f t="shared" si="128"/>
        <v>1.04375</v>
      </c>
      <c r="G392" s="31"/>
      <c r="H392" s="45">
        <f t="shared" si="129"/>
        <v>0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0"/>
        <v>#DIV/0!</v>
      </c>
      <c r="V392" s="19">
        <v>23</v>
      </c>
      <c r="W392" s="18">
        <f t="shared" si="131"/>
        <v>4.9187339606501279</v>
      </c>
      <c r="X392" s="19">
        <v>23</v>
      </c>
      <c r="Y392" s="18">
        <f t="shared" si="132"/>
        <v>4.9187339606501279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75.600000000000009</v>
      </c>
      <c r="D393" s="19">
        <v>162</v>
      </c>
      <c r="E393" s="19">
        <v>205</v>
      </c>
      <c r="F393" s="45">
        <f t="shared" si="128"/>
        <v>2.7116402116402112</v>
      </c>
      <c r="G393" s="31"/>
      <c r="H393" s="45">
        <f t="shared" si="129"/>
        <v>0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0"/>
        <v>#DIV/0!</v>
      </c>
      <c r="V393" s="19">
        <v>10</v>
      </c>
      <c r="W393" s="18">
        <f t="shared" si="131"/>
        <v>4.8780487804878048</v>
      </c>
      <c r="X393" s="19">
        <v>10</v>
      </c>
      <c r="Y393" s="18">
        <f t="shared" si="132"/>
        <v>4.8780487804878048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193.99999999999997</v>
      </c>
      <c r="D394" s="19">
        <v>879</v>
      </c>
      <c r="E394" s="19">
        <v>916</v>
      </c>
      <c r="F394" s="45">
        <f t="shared" si="128"/>
        <v>4.7216494845360835</v>
      </c>
      <c r="G394" s="31"/>
      <c r="H394" s="45">
        <f t="shared" si="129"/>
        <v>0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0"/>
        <v>#DIV/0!</v>
      </c>
      <c r="V394" s="19">
        <v>45</v>
      </c>
      <c r="W394" s="18">
        <f t="shared" si="131"/>
        <v>4.9126637554585146</v>
      </c>
      <c r="X394" s="19">
        <v>45</v>
      </c>
      <c r="Y394" s="18">
        <f t="shared" si="132"/>
        <v>4.9126637554585146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190.29999999999998</v>
      </c>
      <c r="D395" s="19">
        <v>722</v>
      </c>
      <c r="E395" s="19">
        <v>724</v>
      </c>
      <c r="F395" s="45">
        <f t="shared" si="128"/>
        <v>3.8045191802417238</v>
      </c>
      <c r="G395" s="31"/>
      <c r="H395" s="45">
        <f t="shared" si="129"/>
        <v>0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0"/>
        <v>#DIV/0!</v>
      </c>
      <c r="V395" s="19">
        <v>36</v>
      </c>
      <c r="W395" s="18">
        <f t="shared" si="131"/>
        <v>4.972375690607735</v>
      </c>
      <c r="X395" s="19">
        <v>36</v>
      </c>
      <c r="Y395" s="18">
        <f t="shared" si="132"/>
        <v>4.972375690607735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70.100000000000009</v>
      </c>
      <c r="D396" s="19">
        <v>387</v>
      </c>
      <c r="E396" s="19">
        <v>272</v>
      </c>
      <c r="F396" s="45">
        <f t="shared" si="128"/>
        <v>3.8801711840228239</v>
      </c>
      <c r="G396" s="31"/>
      <c r="H396" s="45">
        <f t="shared" si="129"/>
        <v>0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0"/>
        <v>#DIV/0!</v>
      </c>
      <c r="V396" s="19">
        <v>13</v>
      </c>
      <c r="W396" s="18">
        <f t="shared" si="131"/>
        <v>4.7794117647058822</v>
      </c>
      <c r="X396" s="19">
        <v>13</v>
      </c>
      <c r="Y396" s="18">
        <f t="shared" si="132"/>
        <v>4.7794117647058822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145.29999999999998</v>
      </c>
      <c r="D397" s="19">
        <v>294</v>
      </c>
      <c r="E397" s="19">
        <v>324</v>
      </c>
      <c r="F397" s="45">
        <f t="shared" si="128"/>
        <v>2.2298692360633177</v>
      </c>
      <c r="G397" s="31"/>
      <c r="H397" s="45">
        <f t="shared" si="129"/>
        <v>0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0"/>
        <v>#DIV/0!</v>
      </c>
      <c r="V397" s="19">
        <v>16</v>
      </c>
      <c r="W397" s="18">
        <f t="shared" si="131"/>
        <v>4.9382716049382713</v>
      </c>
      <c r="X397" s="19">
        <v>16</v>
      </c>
      <c r="Y397" s="18">
        <f t="shared" si="132"/>
        <v>4.9382716049382713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>
        <v>1024</v>
      </c>
      <c r="E398" s="19">
        <v>525</v>
      </c>
      <c r="F398" s="45">
        <f t="shared" si="128"/>
        <v>1.8602508681170715</v>
      </c>
      <c r="G398" s="31"/>
      <c r="H398" s="45">
        <f t="shared" si="129"/>
        <v>0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0"/>
        <v>#DIV/0!</v>
      </c>
      <c r="V398" s="19">
        <v>26</v>
      </c>
      <c r="W398" s="18">
        <f t="shared" si="131"/>
        <v>4.9523809523809526</v>
      </c>
      <c r="X398" s="19">
        <v>26</v>
      </c>
      <c r="Y398" s="18">
        <f t="shared" si="132"/>
        <v>4.9523809523809526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148.6</v>
      </c>
      <c r="D399" s="19">
        <v>403</v>
      </c>
      <c r="E399" s="19">
        <v>434</v>
      </c>
      <c r="F399" s="45">
        <f t="shared" si="128"/>
        <v>2.9205921938088828</v>
      </c>
      <c r="G399" s="31"/>
      <c r="H399" s="45">
        <f t="shared" si="129"/>
        <v>0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0"/>
        <v>#DIV/0!</v>
      </c>
      <c r="V399" s="19">
        <v>21</v>
      </c>
      <c r="W399" s="18">
        <f t="shared" si="131"/>
        <v>4.838709677419355</v>
      </c>
      <c r="X399" s="19">
        <v>20</v>
      </c>
      <c r="Y399" s="18">
        <f t="shared" si="132"/>
        <v>4.6082949308755765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148.29999999999998</v>
      </c>
      <c r="D400" s="19">
        <v>473</v>
      </c>
      <c r="E400" s="19">
        <v>513</v>
      </c>
      <c r="F400" s="45">
        <f t="shared" si="128"/>
        <v>3.4592043155765344</v>
      </c>
      <c r="G400" s="31"/>
      <c r="H400" s="45">
        <f t="shared" si="129"/>
        <v>0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0"/>
        <v>#DIV/0!</v>
      </c>
      <c r="V400" s="19">
        <v>25</v>
      </c>
      <c r="W400" s="18">
        <f t="shared" si="131"/>
        <v>4.8732943469785575</v>
      </c>
      <c r="X400" s="19">
        <v>25</v>
      </c>
      <c r="Y400" s="18">
        <f t="shared" si="132"/>
        <v>4.8732943469785575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145.1</v>
      </c>
      <c r="D401" s="19">
        <v>782</v>
      </c>
      <c r="E401" s="19">
        <v>877</v>
      </c>
      <c r="F401" s="45">
        <f t="shared" si="128"/>
        <v>6.0441075120606484</v>
      </c>
      <c r="G401" s="31"/>
      <c r="H401" s="45">
        <f t="shared" si="129"/>
        <v>0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0"/>
        <v>#DIV/0!</v>
      </c>
      <c r="V401" s="19">
        <v>43</v>
      </c>
      <c r="W401" s="18">
        <f t="shared" si="131"/>
        <v>4.9030786773090078</v>
      </c>
      <c r="X401" s="19">
        <v>43</v>
      </c>
      <c r="Y401" s="18">
        <f t="shared" si="132"/>
        <v>4.9030786773090078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115.2</v>
      </c>
      <c r="D402" s="19">
        <v>708</v>
      </c>
      <c r="E402" s="19">
        <v>778</v>
      </c>
      <c r="F402" s="45">
        <f t="shared" si="128"/>
        <v>6.7534722222222223</v>
      </c>
      <c r="G402" s="31"/>
      <c r="H402" s="45">
        <f t="shared" si="129"/>
        <v>0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0"/>
        <v>#DIV/0!</v>
      </c>
      <c r="V402" s="19">
        <v>38</v>
      </c>
      <c r="W402" s="18">
        <f t="shared" si="131"/>
        <v>4.8843187660668379</v>
      </c>
      <c r="X402" s="19">
        <v>38</v>
      </c>
      <c r="Y402" s="18">
        <f t="shared" si="132"/>
        <v>4.8843187660668379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73.300000000000011</v>
      </c>
      <c r="D403" s="19">
        <v>134</v>
      </c>
      <c r="E403" s="19">
        <v>141</v>
      </c>
      <c r="F403" s="45">
        <f t="shared" si="128"/>
        <v>1.923601637107776</v>
      </c>
      <c r="G403" s="31"/>
      <c r="H403" s="45">
        <f t="shared" si="129"/>
        <v>0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0"/>
        <v>#DIV/0!</v>
      </c>
      <c r="V403" s="19">
        <v>7</v>
      </c>
      <c r="W403" s="18">
        <f t="shared" si="131"/>
        <v>4.9645390070921991</v>
      </c>
      <c r="X403" s="19">
        <v>7</v>
      </c>
      <c r="Y403" s="18">
        <f t="shared" si="132"/>
        <v>4.9645390070921991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532.19999999999993</v>
      </c>
      <c r="D404" s="19">
        <v>1374</v>
      </c>
      <c r="E404" s="19">
        <v>1425</v>
      </c>
      <c r="F404" s="45">
        <f t="shared" si="128"/>
        <v>2.6775648252536643</v>
      </c>
      <c r="G404" s="31"/>
      <c r="H404" s="45">
        <f t="shared" si="129"/>
        <v>0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0"/>
        <v>#DIV/0!</v>
      </c>
      <c r="V404" s="19">
        <v>71</v>
      </c>
      <c r="W404" s="18">
        <f t="shared" si="131"/>
        <v>4.9824561403508767</v>
      </c>
      <c r="X404" s="19">
        <v>68</v>
      </c>
      <c r="Y404" s="18">
        <f t="shared" si="132"/>
        <v>4.7719298245614032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196.9</v>
      </c>
      <c r="D405" s="19">
        <v>232</v>
      </c>
      <c r="E405" s="19">
        <v>270</v>
      </c>
      <c r="F405" s="45">
        <f t="shared" si="128"/>
        <v>1.3712544438801422</v>
      </c>
      <c r="G405" s="31"/>
      <c r="H405" s="45">
        <f t="shared" si="129"/>
        <v>0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0"/>
        <v>#DIV/0!</v>
      </c>
      <c r="V405" s="19">
        <v>13</v>
      </c>
      <c r="W405" s="18">
        <f t="shared" si="131"/>
        <v>4.8148148148148149</v>
      </c>
      <c r="X405" s="19">
        <v>13</v>
      </c>
      <c r="Y405" s="18">
        <f t="shared" si="132"/>
        <v>4.8148148148148149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>
        <v>378</v>
      </c>
      <c r="E406" s="19">
        <v>0</v>
      </c>
      <c r="F406" s="45" t="e">
        <f t="shared" si="128"/>
        <v>#DIV/0!</v>
      </c>
      <c r="G406" s="31"/>
      <c r="H406" s="45">
        <f t="shared" si="129"/>
        <v>0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0"/>
        <v>#DIV/0!</v>
      </c>
      <c r="V406" s="19"/>
      <c r="W406" s="18" t="e">
        <f t="shared" si="131"/>
        <v>#DIV/0!</v>
      </c>
      <c r="X406" s="19"/>
      <c r="Y406" s="18" t="e">
        <f t="shared" si="132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60.5</v>
      </c>
      <c r="D407" s="19">
        <v>141</v>
      </c>
      <c r="E407" s="19">
        <v>151</v>
      </c>
      <c r="F407" s="45">
        <f t="shared" si="128"/>
        <v>2.4958677685950414</v>
      </c>
      <c r="G407" s="31"/>
      <c r="H407" s="45">
        <f t="shared" si="129"/>
        <v>0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0"/>
        <v>#DIV/0!</v>
      </c>
      <c r="V407" s="19">
        <v>7</v>
      </c>
      <c r="W407" s="18">
        <f t="shared" si="131"/>
        <v>4.6357615894039732</v>
      </c>
      <c r="X407" s="19">
        <v>7</v>
      </c>
      <c r="Y407" s="18">
        <f t="shared" si="132"/>
        <v>4.6357615894039732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43.5</v>
      </c>
      <c r="D408" s="19">
        <v>161</v>
      </c>
      <c r="E408" s="19">
        <v>140</v>
      </c>
      <c r="F408" s="45">
        <f t="shared" si="128"/>
        <v>3.2183908045977012</v>
      </c>
      <c r="G408" s="31"/>
      <c r="H408" s="45">
        <f t="shared" si="129"/>
        <v>0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0"/>
        <v>#DIV/0!</v>
      </c>
      <c r="V408" s="19">
        <v>7</v>
      </c>
      <c r="W408" s="18">
        <f t="shared" si="131"/>
        <v>5</v>
      </c>
      <c r="X408" s="19">
        <v>7</v>
      </c>
      <c r="Y408" s="18">
        <f t="shared" si="132"/>
        <v>5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155.5</v>
      </c>
      <c r="D409" s="19">
        <v>191</v>
      </c>
      <c r="E409" s="19">
        <v>225</v>
      </c>
      <c r="F409" s="45">
        <f t="shared" si="128"/>
        <v>1.4469453376205788</v>
      </c>
      <c r="G409" s="31"/>
      <c r="H409" s="45">
        <f t="shared" si="129"/>
        <v>0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0"/>
        <v>#DIV/0!</v>
      </c>
      <c r="V409" s="19">
        <v>11</v>
      </c>
      <c r="W409" s="18">
        <f t="shared" si="131"/>
        <v>4.8888888888888893</v>
      </c>
      <c r="X409" s="19">
        <v>11</v>
      </c>
      <c r="Y409" s="18">
        <f t="shared" si="132"/>
        <v>4.8888888888888893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/>
      <c r="E410" s="19">
        <v>0</v>
      </c>
      <c r="F410" s="45" t="e">
        <f t="shared" si="128"/>
        <v>#DIV/0!</v>
      </c>
      <c r="G410" s="31"/>
      <c r="H410" s="45" t="e">
        <f t="shared" si="129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0"/>
        <v>#DIV/0!</v>
      </c>
      <c r="V410" s="19"/>
      <c r="W410" s="18" t="e">
        <f t="shared" si="131"/>
        <v>#DIV/0!</v>
      </c>
      <c r="X410" s="19"/>
      <c r="Y410" s="18" t="e">
        <f t="shared" si="132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0</v>
      </c>
      <c r="D411" s="19"/>
      <c r="E411" s="19">
        <v>0</v>
      </c>
      <c r="F411" s="45" t="e">
        <f t="shared" si="128"/>
        <v>#DIV/0!</v>
      </c>
      <c r="G411" s="31"/>
      <c r="H411" s="45" t="e">
        <f t="shared" si="129"/>
        <v>#DIV/0!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0"/>
        <v>#DIV/0!</v>
      </c>
      <c r="V411" s="19"/>
      <c r="W411" s="18" t="e">
        <f t="shared" si="131"/>
        <v>#DIV/0!</v>
      </c>
      <c r="X411" s="19"/>
      <c r="Y411" s="18" t="e">
        <f t="shared" si="132"/>
        <v>#DIV/0!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264.66699999999997</v>
      </c>
      <c r="D412" s="19">
        <v>1770</v>
      </c>
      <c r="E412" s="19">
        <v>118</v>
      </c>
      <c r="F412" s="45">
        <f t="shared" si="128"/>
        <v>0.44584326719991541</v>
      </c>
      <c r="G412" s="31"/>
      <c r="H412" s="45">
        <f t="shared" si="129"/>
        <v>0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0"/>
        <v>#DIV/0!</v>
      </c>
      <c r="V412" s="19">
        <v>5</v>
      </c>
      <c r="W412" s="18">
        <f t="shared" si="131"/>
        <v>4.2372881355932197</v>
      </c>
      <c r="X412" s="19">
        <v>5</v>
      </c>
      <c r="Y412" s="18">
        <f t="shared" si="132"/>
        <v>4.2372881355932197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232.81100000000001</v>
      </c>
      <c r="D413" s="19"/>
      <c r="E413" s="19">
        <v>137</v>
      </c>
      <c r="F413" s="45">
        <f t="shared" si="128"/>
        <v>0.58846016726013806</v>
      </c>
      <c r="G413" s="31"/>
      <c r="H413" s="45" t="e">
        <f t="shared" si="129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0"/>
        <v>#DIV/0!</v>
      </c>
      <c r="V413" s="19">
        <v>6</v>
      </c>
      <c r="W413" s="18">
        <f t="shared" si="131"/>
        <v>4.3795620437956204</v>
      </c>
      <c r="X413" s="19">
        <v>6</v>
      </c>
      <c r="Y413" s="18">
        <f t="shared" si="132"/>
        <v>4.3795620437956204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>
        <v>0</v>
      </c>
      <c r="F414" s="45" t="e">
        <f t="shared" si="128"/>
        <v>#DIV/0!</v>
      </c>
      <c r="G414" s="31"/>
      <c r="H414" s="45" t="e">
        <f t="shared" si="129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0"/>
        <v>#DIV/0!</v>
      </c>
      <c r="V414" s="19"/>
      <c r="W414" s="18" t="e">
        <f t="shared" si="131"/>
        <v>#DIV/0!</v>
      </c>
      <c r="X414" s="19"/>
      <c r="Y414" s="18" t="e">
        <f t="shared" si="132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>
        <v>0</v>
      </c>
      <c r="F415" s="45" t="e">
        <f t="shared" si="128"/>
        <v>#DIV/0!</v>
      </c>
      <c r="G415" s="31"/>
      <c r="H415" s="45" t="e">
        <f t="shared" si="129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0"/>
        <v>#DIV/0!</v>
      </c>
      <c r="V415" s="19"/>
      <c r="W415" s="18" t="e">
        <f t="shared" si="131"/>
        <v>#DIV/0!</v>
      </c>
      <c r="X415" s="19"/>
      <c r="Y415" s="18" t="e">
        <f t="shared" si="132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616.11199999999997</v>
      </c>
      <c r="D416" s="19"/>
      <c r="E416" s="19">
        <v>94</v>
      </c>
      <c r="F416" s="45">
        <f t="shared" si="128"/>
        <v>0.15256966265873739</v>
      </c>
      <c r="G416" s="31"/>
      <c r="H416" s="45" t="e">
        <f t="shared" si="129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0"/>
        <v>#DIV/0!</v>
      </c>
      <c r="V416" s="19">
        <v>4</v>
      </c>
      <c r="W416" s="18">
        <f t="shared" si="131"/>
        <v>4.2553191489361701</v>
      </c>
      <c r="X416" s="19">
        <v>4</v>
      </c>
      <c r="Y416" s="18">
        <f t="shared" si="132"/>
        <v>4.2553191489361701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58.304000000000002</v>
      </c>
      <c r="D417" s="19"/>
      <c r="E417" s="19">
        <v>4</v>
      </c>
      <c r="F417" s="45">
        <f t="shared" si="128"/>
        <v>6.8605927552140497E-2</v>
      </c>
      <c r="G417" s="31"/>
      <c r="H417" s="45" t="e">
        <f t="shared" si="129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0"/>
        <v>#DIV/0!</v>
      </c>
      <c r="V417" s="19"/>
      <c r="W417" s="18">
        <f t="shared" si="131"/>
        <v>0</v>
      </c>
      <c r="X417" s="19"/>
      <c r="Y417" s="18">
        <f t="shared" si="132"/>
        <v>0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97.24</v>
      </c>
      <c r="D418" s="19"/>
      <c r="E418" s="19">
        <v>13</v>
      </c>
      <c r="F418" s="45">
        <f t="shared" si="128"/>
        <v>0.13368983957219252</v>
      </c>
      <c r="G418" s="31"/>
      <c r="H418" s="45" t="e">
        <f t="shared" si="129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0"/>
        <v>#DIV/0!</v>
      </c>
      <c r="V418" s="19"/>
      <c r="W418" s="18">
        <f t="shared" si="131"/>
        <v>0</v>
      </c>
      <c r="X418" s="19"/>
      <c r="Y418" s="18">
        <f t="shared" si="132"/>
        <v>0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1033.56</v>
      </c>
      <c r="D419" s="19"/>
      <c r="E419" s="19">
        <v>196</v>
      </c>
      <c r="F419" s="45">
        <f t="shared" si="128"/>
        <v>0.18963582181972988</v>
      </c>
      <c r="G419" s="31"/>
      <c r="H419" s="45" t="e">
        <f t="shared" si="129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0"/>
        <v>#DIV/0!</v>
      </c>
      <c r="V419" s="19">
        <v>9</v>
      </c>
      <c r="W419" s="18">
        <f t="shared" si="131"/>
        <v>4.591836734693878</v>
      </c>
      <c r="X419" s="19">
        <v>9</v>
      </c>
      <c r="Y419" s="18">
        <f t="shared" si="132"/>
        <v>4.591836734693878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232.13900000000001</v>
      </c>
      <c r="D420" s="19"/>
      <c r="E420" s="19">
        <v>79</v>
      </c>
      <c r="F420" s="45">
        <f t="shared" si="128"/>
        <v>0.34031334674483821</v>
      </c>
      <c r="G420" s="31"/>
      <c r="H420" s="45" t="e">
        <f t="shared" si="129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0"/>
        <v>#DIV/0!</v>
      </c>
      <c r="V420" s="19">
        <v>3</v>
      </c>
      <c r="W420" s="18">
        <f t="shared" si="131"/>
        <v>3.79746835443038</v>
      </c>
      <c r="X420" s="19">
        <v>3</v>
      </c>
      <c r="Y420" s="18">
        <f t="shared" si="132"/>
        <v>3.79746835443038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218.57999999999998</v>
      </c>
      <c r="D421" s="19"/>
      <c r="E421" s="19">
        <v>178</v>
      </c>
      <c r="F421" s="45">
        <f t="shared" si="128"/>
        <v>0.8143471497849758</v>
      </c>
      <c r="G421" s="31"/>
      <c r="H421" s="45" t="e">
        <f t="shared" si="129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0"/>
        <v>#DIV/0!</v>
      </c>
      <c r="V421" s="19">
        <v>8</v>
      </c>
      <c r="W421" s="18">
        <f t="shared" si="131"/>
        <v>4.4943820224719104</v>
      </c>
      <c r="X421" s="19">
        <v>8</v>
      </c>
      <c r="Y421" s="18">
        <f t="shared" si="132"/>
        <v>4.4943820224719104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437.01400000000001</v>
      </c>
      <c r="D422" s="19"/>
      <c r="E422" s="19">
        <v>136</v>
      </c>
      <c r="F422" s="45">
        <f t="shared" si="128"/>
        <v>0.31120284476012211</v>
      </c>
      <c r="G422" s="31"/>
      <c r="H422" s="45" t="e">
        <f t="shared" si="129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0"/>
        <v>#DIV/0!</v>
      </c>
      <c r="V422" s="19">
        <v>6</v>
      </c>
      <c r="W422" s="18">
        <f t="shared" si="131"/>
        <v>4.4117647058823533</v>
      </c>
      <c r="X422" s="19">
        <v>6</v>
      </c>
      <c r="Y422" s="18">
        <f t="shared" si="132"/>
        <v>4.4117647058823533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8344.4969999999994</v>
      </c>
      <c r="D423" s="29">
        <f t="shared" ref="D423:E423" si="133">SUM(D383:D422)</f>
        <v>15505</v>
      </c>
      <c r="E423" s="29">
        <f t="shared" si="133"/>
        <v>15182.6</v>
      </c>
      <c r="F423" s="46">
        <f>E423/C423</f>
        <v>1.8194745591016452</v>
      </c>
      <c r="G423" s="29">
        <f>SUM(G383:G422)</f>
        <v>0</v>
      </c>
      <c r="H423" s="46">
        <f>G423/D423*100</f>
        <v>0</v>
      </c>
      <c r="I423" s="29">
        <f t="shared" ref="I423:T423" si="134">SUM(I383:I422)</f>
        <v>0</v>
      </c>
      <c r="J423" s="29">
        <f t="shared" si="134"/>
        <v>0</v>
      </c>
      <c r="K423" s="29">
        <f t="shared" si="134"/>
        <v>0</v>
      </c>
      <c r="L423" s="29">
        <f t="shared" si="134"/>
        <v>0</v>
      </c>
      <c r="M423" s="29">
        <f t="shared" si="134"/>
        <v>0</v>
      </c>
      <c r="N423" s="29">
        <f t="shared" si="134"/>
        <v>0</v>
      </c>
      <c r="O423" s="29">
        <f t="shared" si="134"/>
        <v>0</v>
      </c>
      <c r="P423" s="29">
        <f t="shared" si="134"/>
        <v>0</v>
      </c>
      <c r="Q423" s="29">
        <f t="shared" si="134"/>
        <v>0</v>
      </c>
      <c r="R423" s="29">
        <f t="shared" si="134"/>
        <v>0</v>
      </c>
      <c r="S423" s="29">
        <f t="shared" si="134"/>
        <v>0</v>
      </c>
      <c r="T423" s="29">
        <f t="shared" si="134"/>
        <v>0</v>
      </c>
      <c r="U423" s="47" t="e">
        <f>O423/G423*100</f>
        <v>#DIV/0!</v>
      </c>
      <c r="V423" s="29">
        <f>SUM(V383:V422)</f>
        <v>741</v>
      </c>
      <c r="W423" s="88">
        <f>V423/E423*100</f>
        <v>4.8805869877359607</v>
      </c>
      <c r="X423" s="29">
        <f>SUM(X383:X422)</f>
        <v>737</v>
      </c>
      <c r="Y423" s="88">
        <f>X423/E423*100</f>
        <v>4.8542410390842141</v>
      </c>
      <c r="Z423" s="29">
        <f t="shared" ref="Z423:AE423" si="135">SUM(Z383:Z422)</f>
        <v>0</v>
      </c>
      <c r="AA423" s="29">
        <f t="shared" si="135"/>
        <v>0</v>
      </c>
      <c r="AB423" s="29">
        <f t="shared" si="135"/>
        <v>0</v>
      </c>
      <c r="AC423" s="29">
        <f t="shared" si="135"/>
        <v>0</v>
      </c>
      <c r="AD423" s="29">
        <f t="shared" si="135"/>
        <v>0</v>
      </c>
      <c r="AE423" s="29">
        <f t="shared" si="135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29"/>
      <c r="D425" s="29"/>
      <c r="E425" s="29"/>
      <c r="F425" s="45" t="e">
        <f t="shared" si="128"/>
        <v>#DIV/0!</v>
      </c>
      <c r="G425" s="29"/>
      <c r="H425" s="45" t="e">
        <f t="shared" ref="H425:H432" si="136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7">O425/G425*100</f>
        <v>#DIV/0!</v>
      </c>
      <c r="V425" s="29"/>
      <c r="W425" s="18" t="e">
        <f t="shared" ref="W425:W432" si="138">V425/E425*100</f>
        <v>#DIV/0!</v>
      </c>
      <c r="X425" s="29"/>
      <c r="Y425" s="18" t="e">
        <f t="shared" ref="Y425:Y443" si="13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29"/>
      <c r="D426" s="29"/>
      <c r="E426" s="29"/>
      <c r="F426" s="45" t="e">
        <f t="shared" si="128"/>
        <v>#DIV/0!</v>
      </c>
      <c r="G426" s="29"/>
      <c r="H426" s="45" t="e">
        <f t="shared" si="136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7"/>
        <v>#DIV/0!</v>
      </c>
      <c r="V426" s="29"/>
      <c r="W426" s="18" t="e">
        <f t="shared" si="138"/>
        <v>#DIV/0!</v>
      </c>
      <c r="X426" s="29"/>
      <c r="Y426" s="18" t="e">
        <f t="shared" si="13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29"/>
      <c r="D427" s="29"/>
      <c r="E427" s="29"/>
      <c r="F427" s="45" t="e">
        <f t="shared" si="128"/>
        <v>#DIV/0!</v>
      </c>
      <c r="G427" s="29"/>
      <c r="H427" s="45" t="e">
        <f t="shared" si="136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7"/>
        <v>#DIV/0!</v>
      </c>
      <c r="V427" s="29"/>
      <c r="W427" s="18" t="e">
        <f t="shared" si="138"/>
        <v>#DIV/0!</v>
      </c>
      <c r="X427" s="29"/>
      <c r="Y427" s="18" t="e">
        <f t="shared" si="139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29"/>
      <c r="D428" s="29"/>
      <c r="E428" s="29"/>
      <c r="F428" s="45" t="e">
        <f t="shared" si="128"/>
        <v>#DIV/0!</v>
      </c>
      <c r="G428" s="29"/>
      <c r="H428" s="45" t="e">
        <f t="shared" si="136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7"/>
        <v>#DIV/0!</v>
      </c>
      <c r="V428" s="29"/>
      <c r="W428" s="18" t="e">
        <f t="shared" si="138"/>
        <v>#DIV/0!</v>
      </c>
      <c r="X428" s="29"/>
      <c r="Y428" s="18" t="e">
        <f t="shared" si="13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29"/>
      <c r="D429" s="29"/>
      <c r="E429" s="29"/>
      <c r="F429" s="45" t="e">
        <f t="shared" si="128"/>
        <v>#DIV/0!</v>
      </c>
      <c r="G429" s="29"/>
      <c r="H429" s="45" t="e">
        <f t="shared" si="136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7"/>
        <v>#DIV/0!</v>
      </c>
      <c r="V429" s="29"/>
      <c r="W429" s="18" t="e">
        <f t="shared" si="138"/>
        <v>#DIV/0!</v>
      </c>
      <c r="X429" s="29"/>
      <c r="Y429" s="18" t="e">
        <f t="shared" si="139"/>
        <v>#DIV/0!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29"/>
      <c r="D430" s="29"/>
      <c r="E430" s="29"/>
      <c r="F430" s="45" t="e">
        <f t="shared" si="128"/>
        <v>#DIV/0!</v>
      </c>
      <c r="G430" s="29"/>
      <c r="H430" s="45" t="e">
        <f t="shared" si="136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7"/>
        <v>#DIV/0!</v>
      </c>
      <c r="V430" s="29"/>
      <c r="W430" s="18" t="e">
        <f t="shared" si="138"/>
        <v>#DIV/0!</v>
      </c>
      <c r="X430" s="29"/>
      <c r="Y430" s="18" t="e">
        <f t="shared" si="139"/>
        <v>#DIV/0!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29"/>
      <c r="D431" s="29"/>
      <c r="E431" s="29"/>
      <c r="F431" s="45" t="e">
        <f t="shared" si="128"/>
        <v>#DIV/0!</v>
      </c>
      <c r="G431" s="29"/>
      <c r="H431" s="45" t="e">
        <f t="shared" si="136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7"/>
        <v>#DIV/0!</v>
      </c>
      <c r="V431" s="29"/>
      <c r="W431" s="18" t="e">
        <f t="shared" si="138"/>
        <v>#DIV/0!</v>
      </c>
      <c r="X431" s="29"/>
      <c r="Y431" s="18" t="e">
        <f t="shared" si="139"/>
        <v>#DIV/0!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0</v>
      </c>
      <c r="D432" s="29">
        <f t="shared" ref="D432:E432" si="140">SUM(D425:D431)</f>
        <v>0</v>
      </c>
      <c r="E432" s="29">
        <f t="shared" si="140"/>
        <v>0</v>
      </c>
      <c r="F432" s="45" t="e">
        <f t="shared" si="128"/>
        <v>#DIV/0!</v>
      </c>
      <c r="G432" s="29">
        <f>SUM(G425:G431)</f>
        <v>0</v>
      </c>
      <c r="H432" s="45" t="e">
        <f t="shared" si="136"/>
        <v>#DIV/0!</v>
      </c>
      <c r="I432" s="29">
        <f t="shared" ref="I432:T432" si="141">SUM(I425:I431)</f>
        <v>0</v>
      </c>
      <c r="J432" s="29">
        <f t="shared" si="141"/>
        <v>0</v>
      </c>
      <c r="K432" s="29">
        <f t="shared" si="141"/>
        <v>0</v>
      </c>
      <c r="L432" s="29">
        <f t="shared" si="141"/>
        <v>0</v>
      </c>
      <c r="M432" s="29">
        <f t="shared" si="141"/>
        <v>0</v>
      </c>
      <c r="N432" s="29">
        <f t="shared" si="141"/>
        <v>0</v>
      </c>
      <c r="O432" s="29">
        <f t="shared" si="141"/>
        <v>0</v>
      </c>
      <c r="P432" s="29">
        <f t="shared" si="141"/>
        <v>0</v>
      </c>
      <c r="Q432" s="29">
        <f t="shared" si="141"/>
        <v>0</v>
      </c>
      <c r="R432" s="29">
        <f t="shared" si="141"/>
        <v>0</v>
      </c>
      <c r="S432" s="29">
        <f t="shared" si="141"/>
        <v>0</v>
      </c>
      <c r="T432" s="29">
        <f t="shared" si="141"/>
        <v>0</v>
      </c>
      <c r="U432" s="54" t="e">
        <f t="shared" si="137"/>
        <v>#DIV/0!</v>
      </c>
      <c r="V432" s="29">
        <f>SUM(V425:V431)</f>
        <v>0</v>
      </c>
      <c r="W432" s="18" t="e">
        <f t="shared" si="138"/>
        <v>#DIV/0!</v>
      </c>
      <c r="X432" s="29">
        <f>SUM(X425:X431)</f>
        <v>0</v>
      </c>
      <c r="Y432" s="18" t="e">
        <f t="shared" si="139"/>
        <v>#DIV/0!</v>
      </c>
      <c r="Z432" s="29">
        <f t="shared" ref="Z432:AE432" si="142">SUM(Z425:Z431)</f>
        <v>0</v>
      </c>
      <c r="AA432" s="29">
        <f t="shared" si="142"/>
        <v>0</v>
      </c>
      <c r="AB432" s="29">
        <f t="shared" si="142"/>
        <v>0</v>
      </c>
      <c r="AC432" s="29">
        <f t="shared" si="142"/>
        <v>0</v>
      </c>
      <c r="AD432" s="29">
        <f t="shared" si="142"/>
        <v>0</v>
      </c>
      <c r="AE432" s="29">
        <f t="shared" si="14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29"/>
      <c r="D434" s="29"/>
      <c r="E434" s="29"/>
      <c r="F434" s="45" t="e">
        <f t="shared" si="128"/>
        <v>#DIV/0!</v>
      </c>
      <c r="G434" s="29"/>
      <c r="H434" s="45" t="e">
        <f t="shared" ref="H434:H443" si="14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4">O434/G434*100</f>
        <v>#DIV/0!</v>
      </c>
      <c r="V434" s="29"/>
      <c r="W434" s="18" t="e">
        <f t="shared" ref="W434:W443" si="145">V434/E434*100</f>
        <v>#DIV/0!</v>
      </c>
      <c r="X434" s="29"/>
      <c r="Y434" s="18" t="e">
        <f t="shared" si="139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29"/>
      <c r="D435" s="29"/>
      <c r="E435" s="29"/>
      <c r="F435" s="45" t="e">
        <f t="shared" si="128"/>
        <v>#DIV/0!</v>
      </c>
      <c r="G435" s="29"/>
      <c r="H435" s="45" t="e">
        <f t="shared" si="14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4"/>
        <v>#DIV/0!</v>
      </c>
      <c r="V435" s="29"/>
      <c r="W435" s="18" t="e">
        <f t="shared" si="145"/>
        <v>#DIV/0!</v>
      </c>
      <c r="X435" s="29"/>
      <c r="Y435" s="18" t="e">
        <f t="shared" si="13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29"/>
      <c r="D436" s="29"/>
      <c r="E436" s="29"/>
      <c r="F436" s="45" t="e">
        <f t="shared" si="128"/>
        <v>#DIV/0!</v>
      </c>
      <c r="G436" s="29"/>
      <c r="H436" s="45" t="e">
        <f t="shared" si="143"/>
        <v>#DIV/0!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4"/>
        <v>#DIV/0!</v>
      </c>
      <c r="V436" s="29"/>
      <c r="W436" s="18" t="e">
        <f t="shared" si="145"/>
        <v>#DIV/0!</v>
      </c>
      <c r="X436" s="29"/>
      <c r="Y436" s="18" t="e">
        <f t="shared" si="139"/>
        <v>#DIV/0!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29"/>
      <c r="D437" s="29"/>
      <c r="E437" s="29"/>
      <c r="F437" s="45" t="e">
        <f t="shared" si="128"/>
        <v>#DIV/0!</v>
      </c>
      <c r="G437" s="29"/>
      <c r="H437" s="45" t="e">
        <f t="shared" si="143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4"/>
        <v>#DIV/0!</v>
      </c>
      <c r="V437" s="29"/>
      <c r="W437" s="18" t="e">
        <f t="shared" si="145"/>
        <v>#DIV/0!</v>
      </c>
      <c r="X437" s="29"/>
      <c r="Y437" s="18" t="e">
        <f t="shared" si="139"/>
        <v>#DIV/0!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29"/>
      <c r="D438" s="29"/>
      <c r="E438" s="29"/>
      <c r="F438" s="45" t="e">
        <f t="shared" si="128"/>
        <v>#DIV/0!</v>
      </c>
      <c r="G438" s="29"/>
      <c r="H438" s="45" t="e">
        <f t="shared" si="143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4"/>
        <v>#DIV/0!</v>
      </c>
      <c r="V438" s="29"/>
      <c r="W438" s="18" t="e">
        <f t="shared" si="145"/>
        <v>#DIV/0!</v>
      </c>
      <c r="X438" s="29"/>
      <c r="Y438" s="18" t="e">
        <f t="shared" si="139"/>
        <v>#DIV/0!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29"/>
      <c r="D439" s="29"/>
      <c r="E439" s="29"/>
      <c r="F439" s="45" t="e">
        <f t="shared" si="128"/>
        <v>#DIV/0!</v>
      </c>
      <c r="G439" s="29"/>
      <c r="H439" s="45" t="e">
        <f t="shared" si="143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4"/>
        <v>#DIV/0!</v>
      </c>
      <c r="V439" s="29"/>
      <c r="W439" s="18" t="e">
        <f t="shared" si="145"/>
        <v>#DIV/0!</v>
      </c>
      <c r="X439" s="29"/>
      <c r="Y439" s="18" t="e">
        <f t="shared" si="139"/>
        <v>#DIV/0!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29"/>
      <c r="D440" s="29"/>
      <c r="E440" s="29"/>
      <c r="F440" s="45" t="e">
        <f t="shared" si="128"/>
        <v>#DIV/0!</v>
      </c>
      <c r="G440" s="29"/>
      <c r="H440" s="45" t="e">
        <f t="shared" si="143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4"/>
        <v>#DIV/0!</v>
      </c>
      <c r="V440" s="29"/>
      <c r="W440" s="18" t="e">
        <f t="shared" si="145"/>
        <v>#DIV/0!</v>
      </c>
      <c r="X440" s="29"/>
      <c r="Y440" s="18" t="e">
        <f t="shared" si="139"/>
        <v>#DIV/0!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29"/>
      <c r="D441" s="29"/>
      <c r="E441" s="29"/>
      <c r="F441" s="45" t="e">
        <f t="shared" si="128"/>
        <v>#DIV/0!</v>
      </c>
      <c r="G441" s="29"/>
      <c r="H441" s="45" t="e">
        <f t="shared" si="143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4"/>
        <v>#DIV/0!</v>
      </c>
      <c r="V441" s="29"/>
      <c r="W441" s="18" t="e">
        <f t="shared" si="145"/>
        <v>#DIV/0!</v>
      </c>
      <c r="X441" s="29"/>
      <c r="Y441" s="18" t="e">
        <f t="shared" si="139"/>
        <v>#DIV/0!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29"/>
      <c r="D442" s="29"/>
      <c r="E442" s="29"/>
      <c r="F442" s="45" t="e">
        <f t="shared" si="128"/>
        <v>#DIV/0!</v>
      </c>
      <c r="G442" s="29"/>
      <c r="H442" s="45" t="e">
        <f t="shared" si="143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4"/>
        <v>#DIV/0!</v>
      </c>
      <c r="V442" s="29"/>
      <c r="W442" s="18" t="e">
        <f t="shared" si="145"/>
        <v>#DIV/0!</v>
      </c>
      <c r="X442" s="29"/>
      <c r="Y442" s="18" t="e">
        <f t="shared" si="139"/>
        <v>#DIV/0!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29"/>
      <c r="D443" s="29"/>
      <c r="E443" s="29"/>
      <c r="F443" s="45" t="e">
        <f t="shared" si="128"/>
        <v>#DIV/0!</v>
      </c>
      <c r="G443" s="29"/>
      <c r="H443" s="45" t="e">
        <f t="shared" si="14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4"/>
        <v>#DIV/0!</v>
      </c>
      <c r="V443" s="29"/>
      <c r="W443" s="18" t="e">
        <f t="shared" si="145"/>
        <v>#DIV/0!</v>
      </c>
      <c r="X443" s="29"/>
      <c r="Y443" s="18" t="e">
        <f t="shared" si="139"/>
        <v>#DIV/0!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0</v>
      </c>
      <c r="D444" s="29">
        <f t="shared" ref="D444:E444" si="146">SUM(D434:D443)</f>
        <v>0</v>
      </c>
      <c r="E444" s="29">
        <f t="shared" si="146"/>
        <v>0</v>
      </c>
      <c r="F444" s="46" t="e">
        <f>E444/C444</f>
        <v>#DIV/0!</v>
      </c>
      <c r="G444" s="29">
        <f>SUM(G434:G443)</f>
        <v>0</v>
      </c>
      <c r="H444" s="46" t="e">
        <f>G444/D444*100</f>
        <v>#DIV/0!</v>
      </c>
      <c r="I444" s="29">
        <f t="shared" ref="I444:T444" si="147">SUM(I434:I443)</f>
        <v>0</v>
      </c>
      <c r="J444" s="29">
        <f t="shared" si="147"/>
        <v>0</v>
      </c>
      <c r="K444" s="29">
        <f t="shared" si="147"/>
        <v>0</v>
      </c>
      <c r="L444" s="29">
        <f t="shared" si="147"/>
        <v>0</v>
      </c>
      <c r="M444" s="29">
        <f t="shared" si="147"/>
        <v>0</v>
      </c>
      <c r="N444" s="29">
        <f t="shared" si="147"/>
        <v>0</v>
      </c>
      <c r="O444" s="29">
        <f t="shared" si="147"/>
        <v>0</v>
      </c>
      <c r="P444" s="29">
        <f t="shared" si="147"/>
        <v>0</v>
      </c>
      <c r="Q444" s="29">
        <f t="shared" si="147"/>
        <v>0</v>
      </c>
      <c r="R444" s="29">
        <f t="shared" si="147"/>
        <v>0</v>
      </c>
      <c r="S444" s="29">
        <f t="shared" si="147"/>
        <v>0</v>
      </c>
      <c r="T444" s="29">
        <f t="shared" si="147"/>
        <v>0</v>
      </c>
      <c r="U444" s="47" t="e">
        <f>O444/G444*100</f>
        <v>#DIV/0!</v>
      </c>
      <c r="V444" s="29">
        <f>SUM(V434:V443)</f>
        <v>0</v>
      </c>
      <c r="W444" s="88" t="e">
        <f>V444/E444*100</f>
        <v>#DIV/0!</v>
      </c>
      <c r="X444" s="29">
        <f>SUM(X434:X443)</f>
        <v>0</v>
      </c>
      <c r="Y444" s="88" t="e">
        <f>X444/E444*100</f>
        <v>#DIV/0!</v>
      </c>
      <c r="Z444" s="29">
        <f t="shared" ref="Z444:AE444" si="148">SUM(Z434:Z443)</f>
        <v>0</v>
      </c>
      <c r="AA444" s="29">
        <f t="shared" si="148"/>
        <v>0</v>
      </c>
      <c r="AB444" s="29">
        <f t="shared" si="148"/>
        <v>0</v>
      </c>
      <c r="AC444" s="29">
        <f t="shared" si="148"/>
        <v>0</v>
      </c>
      <c r="AD444" s="29">
        <f t="shared" si="148"/>
        <v>0</v>
      </c>
      <c r="AE444" s="29">
        <f t="shared" si="148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/>
      <c r="D446" s="19"/>
      <c r="E446" s="19"/>
      <c r="F446" s="45" t="e">
        <f t="shared" ref="F446:F505" si="149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0">V446/E446*100</f>
        <v>#DIV/0!</v>
      </c>
      <c r="X446" s="19"/>
      <c r="Y446" s="18" t="e">
        <f t="shared" ref="Y446:Y505" si="151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/>
      <c r="D447" s="79"/>
      <c r="E447" s="79"/>
      <c r="F447" s="45" t="e">
        <f t="shared" si="149"/>
        <v>#DIV/0!</v>
      </c>
      <c r="G447" s="79"/>
      <c r="H447" s="45" t="e">
        <f t="shared" ref="H447:H505" si="152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3">O447/G447*100</f>
        <v>#DIV/0!</v>
      </c>
      <c r="V447" s="79"/>
      <c r="W447" s="54" t="e">
        <f t="shared" si="150"/>
        <v>#DIV/0!</v>
      </c>
      <c r="X447" s="79"/>
      <c r="Y447" s="54" t="e">
        <f t="shared" si="151"/>
        <v>#DIV/0!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/>
      <c r="D448" s="19"/>
      <c r="E448" s="19"/>
      <c r="F448" s="45" t="e">
        <f t="shared" si="149"/>
        <v>#DIV/0!</v>
      </c>
      <c r="G448" s="31"/>
      <c r="H448" s="45" t="e">
        <f t="shared" si="152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3"/>
        <v>#DIV/0!</v>
      </c>
      <c r="V448" s="19"/>
      <c r="W448" s="18" t="e">
        <f t="shared" si="150"/>
        <v>#DIV/0!</v>
      </c>
      <c r="X448" s="19"/>
      <c r="Y448" s="18" t="e">
        <f t="shared" si="151"/>
        <v>#DIV/0!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/>
      <c r="D449" s="19"/>
      <c r="E449" s="19"/>
      <c r="F449" s="45" t="e">
        <f t="shared" si="149"/>
        <v>#DIV/0!</v>
      </c>
      <c r="G449" s="31"/>
      <c r="H449" s="45" t="e">
        <f t="shared" si="152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3"/>
        <v>#DIV/0!</v>
      </c>
      <c r="V449" s="19"/>
      <c r="W449" s="18" t="e">
        <f t="shared" si="150"/>
        <v>#DIV/0!</v>
      </c>
      <c r="X449" s="19"/>
      <c r="Y449" s="18" t="e">
        <f t="shared" si="151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/>
      <c r="D450" s="19"/>
      <c r="E450" s="19"/>
      <c r="F450" s="45" t="e">
        <f t="shared" si="149"/>
        <v>#DIV/0!</v>
      </c>
      <c r="G450" s="31"/>
      <c r="H450" s="45" t="e">
        <f t="shared" si="152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3"/>
        <v>#DIV/0!</v>
      </c>
      <c r="V450" s="19"/>
      <c r="W450" s="18" t="e">
        <f t="shared" si="150"/>
        <v>#DIV/0!</v>
      </c>
      <c r="X450" s="19"/>
      <c r="Y450" s="18" t="e">
        <f t="shared" si="151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/>
      <c r="D451" s="19"/>
      <c r="E451" s="19"/>
      <c r="F451" s="45" t="e">
        <f t="shared" si="149"/>
        <v>#DIV/0!</v>
      </c>
      <c r="G451" s="31"/>
      <c r="H451" s="45" t="e">
        <f t="shared" si="152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3"/>
        <v>#DIV/0!</v>
      </c>
      <c r="V451" s="19"/>
      <c r="W451" s="18" t="e">
        <f t="shared" si="150"/>
        <v>#DIV/0!</v>
      </c>
      <c r="X451" s="19"/>
      <c r="Y451" s="18" t="e">
        <f t="shared" si="151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/>
      <c r="D452" s="19"/>
      <c r="E452" s="19"/>
      <c r="F452" s="45" t="e">
        <f t="shared" si="149"/>
        <v>#DIV/0!</v>
      </c>
      <c r="G452" s="31"/>
      <c r="H452" s="45" t="e">
        <f t="shared" si="152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3"/>
        <v>#DIV/0!</v>
      </c>
      <c r="V452" s="19"/>
      <c r="W452" s="18" t="e">
        <f t="shared" si="150"/>
        <v>#DIV/0!</v>
      </c>
      <c r="X452" s="19"/>
      <c r="Y452" s="18" t="e">
        <f t="shared" si="151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/>
      <c r="D453" s="19"/>
      <c r="E453" s="19"/>
      <c r="F453" s="45" t="e">
        <f t="shared" si="149"/>
        <v>#DIV/0!</v>
      </c>
      <c r="G453" s="31"/>
      <c r="H453" s="45" t="e">
        <f t="shared" si="152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3"/>
        <v>#DIV/0!</v>
      </c>
      <c r="V453" s="19"/>
      <c r="W453" s="18" t="e">
        <f t="shared" si="150"/>
        <v>#DIV/0!</v>
      </c>
      <c r="X453" s="19"/>
      <c r="Y453" s="18" t="e">
        <f t="shared" si="151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/>
      <c r="D454" s="19"/>
      <c r="E454" s="19"/>
      <c r="F454" s="45" t="e">
        <f t="shared" si="149"/>
        <v>#DIV/0!</v>
      </c>
      <c r="G454" s="31"/>
      <c r="H454" s="45" t="e">
        <f t="shared" si="152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3"/>
        <v>#DIV/0!</v>
      </c>
      <c r="V454" s="19"/>
      <c r="W454" s="18" t="e">
        <f t="shared" si="150"/>
        <v>#DIV/0!</v>
      </c>
      <c r="X454" s="19"/>
      <c r="Y454" s="18" t="e">
        <f t="shared" si="151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/>
      <c r="D455" s="19"/>
      <c r="E455" s="19"/>
      <c r="F455" s="45" t="e">
        <f t="shared" si="149"/>
        <v>#DIV/0!</v>
      </c>
      <c r="G455" s="31"/>
      <c r="H455" s="45" t="e">
        <f t="shared" si="152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3"/>
        <v>#DIV/0!</v>
      </c>
      <c r="V455" s="19"/>
      <c r="W455" s="18" t="e">
        <f t="shared" si="150"/>
        <v>#DIV/0!</v>
      </c>
      <c r="X455" s="19"/>
      <c r="Y455" s="18" t="e">
        <f t="shared" si="151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/>
      <c r="D456" s="19"/>
      <c r="E456" s="19"/>
      <c r="F456" s="45" t="e">
        <f t="shared" si="149"/>
        <v>#DIV/0!</v>
      </c>
      <c r="G456" s="31"/>
      <c r="H456" s="45" t="e">
        <f t="shared" si="152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3"/>
        <v>#DIV/0!</v>
      </c>
      <c r="V456" s="19"/>
      <c r="W456" s="18" t="e">
        <f t="shared" si="150"/>
        <v>#DIV/0!</v>
      </c>
      <c r="X456" s="19"/>
      <c r="Y456" s="18" t="e">
        <f t="shared" si="151"/>
        <v>#DIV/0!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/>
      <c r="D457" s="19"/>
      <c r="E457" s="19"/>
      <c r="F457" s="45" t="e">
        <f t="shared" si="149"/>
        <v>#DIV/0!</v>
      </c>
      <c r="G457" s="31"/>
      <c r="H457" s="45" t="e">
        <f t="shared" si="152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3"/>
        <v>#DIV/0!</v>
      </c>
      <c r="V457" s="19"/>
      <c r="W457" s="18" t="e">
        <f t="shared" si="150"/>
        <v>#DIV/0!</v>
      </c>
      <c r="X457" s="19"/>
      <c r="Y457" s="18" t="e">
        <f t="shared" si="151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/>
      <c r="D458" s="19"/>
      <c r="E458" s="19"/>
      <c r="F458" s="45" t="e">
        <f t="shared" si="149"/>
        <v>#DIV/0!</v>
      </c>
      <c r="G458" s="31"/>
      <c r="H458" s="45" t="e">
        <f t="shared" si="152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3"/>
        <v>#DIV/0!</v>
      </c>
      <c r="V458" s="19"/>
      <c r="W458" s="18" t="e">
        <f t="shared" si="150"/>
        <v>#DIV/0!</v>
      </c>
      <c r="X458" s="19"/>
      <c r="Y458" s="18" t="e">
        <f t="shared" si="151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/>
      <c r="D459" s="19"/>
      <c r="E459" s="19"/>
      <c r="F459" s="45" t="e">
        <f t="shared" si="149"/>
        <v>#DIV/0!</v>
      </c>
      <c r="G459" s="31"/>
      <c r="H459" s="45" t="e">
        <f t="shared" si="152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3"/>
        <v>#DIV/0!</v>
      </c>
      <c r="V459" s="19"/>
      <c r="W459" s="18" t="e">
        <f t="shared" si="150"/>
        <v>#DIV/0!</v>
      </c>
      <c r="X459" s="19"/>
      <c r="Y459" s="18" t="e">
        <f t="shared" si="151"/>
        <v>#DIV/0!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/>
      <c r="D460" s="19"/>
      <c r="E460" s="19"/>
      <c r="F460" s="45" t="e">
        <f t="shared" si="149"/>
        <v>#DIV/0!</v>
      </c>
      <c r="G460" s="31"/>
      <c r="H460" s="45" t="e">
        <f t="shared" si="152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3"/>
        <v>#DIV/0!</v>
      </c>
      <c r="V460" s="19"/>
      <c r="W460" s="18" t="e">
        <f t="shared" si="150"/>
        <v>#DIV/0!</v>
      </c>
      <c r="X460" s="19"/>
      <c r="Y460" s="18" t="e">
        <f t="shared" si="151"/>
        <v>#DIV/0!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/>
      <c r="D461" s="19"/>
      <c r="E461" s="19"/>
      <c r="F461" s="45" t="e">
        <f t="shared" si="149"/>
        <v>#DIV/0!</v>
      </c>
      <c r="G461" s="31"/>
      <c r="H461" s="45" t="e">
        <f t="shared" si="152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3"/>
        <v>#DIV/0!</v>
      </c>
      <c r="V461" s="19"/>
      <c r="W461" s="18" t="e">
        <f t="shared" si="150"/>
        <v>#DIV/0!</v>
      </c>
      <c r="X461" s="19"/>
      <c r="Y461" s="18" t="e">
        <f t="shared" si="151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/>
      <c r="D462" s="19"/>
      <c r="E462" s="19"/>
      <c r="F462" s="45" t="e">
        <f t="shared" si="149"/>
        <v>#DIV/0!</v>
      </c>
      <c r="G462" s="31"/>
      <c r="H462" s="45" t="e">
        <f t="shared" si="152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3"/>
        <v>#DIV/0!</v>
      </c>
      <c r="V462" s="19"/>
      <c r="W462" s="18" t="e">
        <f t="shared" si="150"/>
        <v>#DIV/0!</v>
      </c>
      <c r="X462" s="19"/>
      <c r="Y462" s="18" t="e">
        <f t="shared" si="151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/>
      <c r="D463" s="19"/>
      <c r="E463" s="19"/>
      <c r="F463" s="45" t="e">
        <f t="shared" si="149"/>
        <v>#DIV/0!</v>
      </c>
      <c r="G463" s="31"/>
      <c r="H463" s="45" t="e">
        <f t="shared" si="152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3"/>
        <v>#DIV/0!</v>
      </c>
      <c r="V463" s="19"/>
      <c r="W463" s="18" t="e">
        <f t="shared" si="150"/>
        <v>#DIV/0!</v>
      </c>
      <c r="X463" s="19"/>
      <c r="Y463" s="18" t="e">
        <f t="shared" si="151"/>
        <v>#DIV/0!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/>
      <c r="D464" s="19"/>
      <c r="E464" s="19"/>
      <c r="F464" s="45" t="e">
        <f t="shared" si="149"/>
        <v>#DIV/0!</v>
      </c>
      <c r="G464" s="31"/>
      <c r="H464" s="45" t="e">
        <f t="shared" si="152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3"/>
        <v>#DIV/0!</v>
      </c>
      <c r="V464" s="19"/>
      <c r="W464" s="18" t="e">
        <f t="shared" si="150"/>
        <v>#DIV/0!</v>
      </c>
      <c r="X464" s="19"/>
      <c r="Y464" s="18" t="e">
        <f t="shared" si="151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/>
      <c r="D465" s="19"/>
      <c r="E465" s="19"/>
      <c r="F465" s="45" t="e">
        <f t="shared" si="149"/>
        <v>#DIV/0!</v>
      </c>
      <c r="G465" s="31"/>
      <c r="H465" s="45" t="e">
        <f t="shared" si="152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3"/>
        <v>#DIV/0!</v>
      </c>
      <c r="V465" s="19"/>
      <c r="W465" s="18" t="e">
        <f t="shared" si="150"/>
        <v>#DIV/0!</v>
      </c>
      <c r="X465" s="19"/>
      <c r="Y465" s="18" t="e">
        <f t="shared" si="151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/>
      <c r="D466" s="19"/>
      <c r="E466" s="19"/>
      <c r="F466" s="45" t="e">
        <f t="shared" si="149"/>
        <v>#DIV/0!</v>
      </c>
      <c r="G466" s="31"/>
      <c r="H466" s="45" t="e">
        <f t="shared" si="152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3"/>
        <v>#DIV/0!</v>
      </c>
      <c r="V466" s="19"/>
      <c r="W466" s="18" t="e">
        <f t="shared" si="150"/>
        <v>#DIV/0!</v>
      </c>
      <c r="X466" s="19"/>
      <c r="Y466" s="18" t="e">
        <f t="shared" si="151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/>
      <c r="D467" s="19"/>
      <c r="E467" s="19"/>
      <c r="F467" s="45" t="e">
        <f t="shared" si="149"/>
        <v>#DIV/0!</v>
      </c>
      <c r="G467" s="31"/>
      <c r="H467" s="45" t="e">
        <f t="shared" si="152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3"/>
        <v>#DIV/0!</v>
      </c>
      <c r="V467" s="19"/>
      <c r="W467" s="18" t="e">
        <f t="shared" si="150"/>
        <v>#DIV/0!</v>
      </c>
      <c r="X467" s="19"/>
      <c r="Y467" s="18" t="e">
        <f t="shared" si="151"/>
        <v>#DIV/0!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/>
      <c r="D468" s="19"/>
      <c r="E468" s="19"/>
      <c r="F468" s="45" t="e">
        <f t="shared" si="149"/>
        <v>#DIV/0!</v>
      </c>
      <c r="G468" s="31"/>
      <c r="H468" s="45" t="e">
        <f t="shared" si="152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3"/>
        <v>#DIV/0!</v>
      </c>
      <c r="V468" s="19"/>
      <c r="W468" s="18" t="e">
        <f t="shared" si="150"/>
        <v>#DIV/0!</v>
      </c>
      <c r="X468" s="19"/>
      <c r="Y468" s="18" t="e">
        <f t="shared" si="151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/>
      <c r="D469" s="19"/>
      <c r="E469" s="19"/>
      <c r="F469" s="45" t="e">
        <f t="shared" si="149"/>
        <v>#DIV/0!</v>
      </c>
      <c r="G469" s="31"/>
      <c r="H469" s="45" t="e">
        <f t="shared" si="152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3"/>
        <v>#DIV/0!</v>
      </c>
      <c r="V469" s="19"/>
      <c r="W469" s="18" t="e">
        <f t="shared" si="150"/>
        <v>#DIV/0!</v>
      </c>
      <c r="X469" s="19"/>
      <c r="Y469" s="18" t="e">
        <f t="shared" si="151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/>
      <c r="D470" s="19"/>
      <c r="E470" s="19"/>
      <c r="F470" s="45" t="e">
        <f t="shared" si="149"/>
        <v>#DIV/0!</v>
      </c>
      <c r="G470" s="31"/>
      <c r="H470" s="45" t="e">
        <f t="shared" si="152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3"/>
        <v>#DIV/0!</v>
      </c>
      <c r="V470" s="19"/>
      <c r="W470" s="18" t="e">
        <f t="shared" si="150"/>
        <v>#DIV/0!</v>
      </c>
      <c r="X470" s="19"/>
      <c r="Y470" s="18" t="e">
        <f t="shared" si="151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/>
      <c r="D471" s="19"/>
      <c r="E471" s="19"/>
      <c r="F471" s="45" t="e">
        <f t="shared" si="149"/>
        <v>#DIV/0!</v>
      </c>
      <c r="G471" s="31"/>
      <c r="H471" s="45" t="e">
        <f t="shared" si="152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3"/>
        <v>#DIV/0!</v>
      </c>
      <c r="V471" s="19"/>
      <c r="W471" s="18" t="e">
        <f t="shared" si="150"/>
        <v>#DIV/0!</v>
      </c>
      <c r="X471" s="19"/>
      <c r="Y471" s="18" t="e">
        <f t="shared" si="151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/>
      <c r="D472" s="19"/>
      <c r="E472" s="19"/>
      <c r="F472" s="45" t="e">
        <f t="shared" si="149"/>
        <v>#DIV/0!</v>
      </c>
      <c r="G472" s="31"/>
      <c r="H472" s="45" t="e">
        <f t="shared" si="152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3"/>
        <v>#DIV/0!</v>
      </c>
      <c r="V472" s="19"/>
      <c r="W472" s="18" t="e">
        <f t="shared" si="150"/>
        <v>#DIV/0!</v>
      </c>
      <c r="X472" s="19"/>
      <c r="Y472" s="18" t="e">
        <f t="shared" si="151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/>
      <c r="D473" s="19"/>
      <c r="E473" s="19"/>
      <c r="F473" s="45" t="e">
        <f t="shared" si="149"/>
        <v>#DIV/0!</v>
      </c>
      <c r="G473" s="31"/>
      <c r="H473" s="45" t="e">
        <f t="shared" si="152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3"/>
        <v>#DIV/0!</v>
      </c>
      <c r="V473" s="19"/>
      <c r="W473" s="18" t="e">
        <f t="shared" si="150"/>
        <v>#DIV/0!</v>
      </c>
      <c r="X473" s="19"/>
      <c r="Y473" s="18" t="e">
        <f t="shared" si="151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/>
      <c r="D474" s="19"/>
      <c r="E474" s="19"/>
      <c r="F474" s="45" t="e">
        <f t="shared" si="149"/>
        <v>#DIV/0!</v>
      </c>
      <c r="G474" s="31"/>
      <c r="H474" s="45" t="e">
        <f t="shared" si="152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3"/>
        <v>#DIV/0!</v>
      </c>
      <c r="V474" s="19"/>
      <c r="W474" s="18" t="e">
        <f t="shared" si="150"/>
        <v>#DIV/0!</v>
      </c>
      <c r="X474" s="19"/>
      <c r="Y474" s="18" t="e">
        <f t="shared" si="151"/>
        <v>#DIV/0!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/>
      <c r="D475" s="19"/>
      <c r="E475" s="19"/>
      <c r="F475" s="45" t="e">
        <f t="shared" si="149"/>
        <v>#DIV/0!</v>
      </c>
      <c r="G475" s="31"/>
      <c r="H475" s="45" t="e">
        <f t="shared" si="152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3"/>
        <v>#DIV/0!</v>
      </c>
      <c r="V475" s="19"/>
      <c r="W475" s="18" t="e">
        <f t="shared" si="150"/>
        <v>#DIV/0!</v>
      </c>
      <c r="X475" s="19"/>
      <c r="Y475" s="18" t="e">
        <f t="shared" si="151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/>
      <c r="D476" s="19"/>
      <c r="E476" s="19"/>
      <c r="F476" s="45" t="e">
        <f t="shared" si="149"/>
        <v>#DIV/0!</v>
      </c>
      <c r="G476" s="31"/>
      <c r="H476" s="45" t="e">
        <f t="shared" si="152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3"/>
        <v>#DIV/0!</v>
      </c>
      <c r="V476" s="19"/>
      <c r="W476" s="18" t="e">
        <f t="shared" si="150"/>
        <v>#DIV/0!</v>
      </c>
      <c r="X476" s="19"/>
      <c r="Y476" s="18" t="e">
        <f t="shared" si="151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/>
      <c r="D477" s="19"/>
      <c r="E477" s="19"/>
      <c r="F477" s="45" t="e">
        <f t="shared" si="149"/>
        <v>#DIV/0!</v>
      </c>
      <c r="G477" s="31"/>
      <c r="H477" s="45" t="e">
        <f t="shared" si="152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3"/>
        <v>#DIV/0!</v>
      </c>
      <c r="V477" s="19"/>
      <c r="W477" s="18" t="e">
        <f t="shared" si="150"/>
        <v>#DIV/0!</v>
      </c>
      <c r="X477" s="19"/>
      <c r="Y477" s="18" t="e">
        <f t="shared" si="151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/>
      <c r="D478" s="19"/>
      <c r="E478" s="19"/>
      <c r="F478" s="45" t="e">
        <f t="shared" si="149"/>
        <v>#DIV/0!</v>
      </c>
      <c r="G478" s="31"/>
      <c r="H478" s="45" t="e">
        <f t="shared" si="152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3"/>
        <v>#DIV/0!</v>
      </c>
      <c r="V478" s="19"/>
      <c r="W478" s="18" t="e">
        <f t="shared" si="150"/>
        <v>#DIV/0!</v>
      </c>
      <c r="X478" s="19"/>
      <c r="Y478" s="18" t="e">
        <f t="shared" si="151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/>
      <c r="D479" s="19"/>
      <c r="E479" s="19"/>
      <c r="F479" s="45" t="e">
        <f t="shared" si="149"/>
        <v>#DIV/0!</v>
      </c>
      <c r="G479" s="31"/>
      <c r="H479" s="45" t="e">
        <f t="shared" si="152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3"/>
        <v>#DIV/0!</v>
      </c>
      <c r="V479" s="19"/>
      <c r="W479" s="18" t="e">
        <f t="shared" si="150"/>
        <v>#DIV/0!</v>
      </c>
      <c r="X479" s="19"/>
      <c r="Y479" s="18" t="e">
        <f t="shared" si="151"/>
        <v>#DIV/0!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/>
      <c r="D480" s="19"/>
      <c r="E480" s="19"/>
      <c r="F480" s="45" t="e">
        <f t="shared" si="149"/>
        <v>#DIV/0!</v>
      </c>
      <c r="G480" s="31"/>
      <c r="H480" s="45" t="e">
        <f t="shared" si="152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3"/>
        <v>#DIV/0!</v>
      </c>
      <c r="V480" s="19"/>
      <c r="W480" s="18" t="e">
        <f t="shared" si="150"/>
        <v>#DIV/0!</v>
      </c>
      <c r="X480" s="19"/>
      <c r="Y480" s="18" t="e">
        <f t="shared" si="151"/>
        <v>#DIV/0!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/>
      <c r="D481" s="19"/>
      <c r="E481" s="19"/>
      <c r="F481" s="45" t="e">
        <f t="shared" si="149"/>
        <v>#DIV/0!</v>
      </c>
      <c r="G481" s="31"/>
      <c r="H481" s="45" t="e">
        <f t="shared" si="152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3"/>
        <v>#DIV/0!</v>
      </c>
      <c r="V481" s="19"/>
      <c r="W481" s="18" t="e">
        <f t="shared" si="150"/>
        <v>#DIV/0!</v>
      </c>
      <c r="X481" s="19"/>
      <c r="Y481" s="18" t="e">
        <f t="shared" si="151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0</v>
      </c>
      <c r="D482" s="29">
        <f t="shared" ref="D482:E482" si="154">SUM(D446:D481)</f>
        <v>0</v>
      </c>
      <c r="E482" s="29">
        <f t="shared" si="154"/>
        <v>0</v>
      </c>
      <c r="F482" s="46" t="e">
        <f t="shared" si="149"/>
        <v>#DIV/0!</v>
      </c>
      <c r="G482" s="29">
        <f>SUM(G446:G481)</f>
        <v>0</v>
      </c>
      <c r="H482" s="46" t="e">
        <f t="shared" si="152"/>
        <v>#DIV/0!</v>
      </c>
      <c r="I482" s="29">
        <f t="shared" ref="I482:T482" si="155">SUM(I446:I481)</f>
        <v>0</v>
      </c>
      <c r="J482" s="29">
        <f t="shared" si="155"/>
        <v>0</v>
      </c>
      <c r="K482" s="29">
        <f t="shared" si="155"/>
        <v>0</v>
      </c>
      <c r="L482" s="29">
        <f t="shared" si="155"/>
        <v>0</v>
      </c>
      <c r="M482" s="29">
        <f t="shared" si="155"/>
        <v>0</v>
      </c>
      <c r="N482" s="29">
        <f t="shared" si="155"/>
        <v>0</v>
      </c>
      <c r="O482" s="29">
        <f t="shared" si="155"/>
        <v>0</v>
      </c>
      <c r="P482" s="29">
        <f t="shared" si="155"/>
        <v>0</v>
      </c>
      <c r="Q482" s="29">
        <f t="shared" si="155"/>
        <v>0</v>
      </c>
      <c r="R482" s="29">
        <f t="shared" si="155"/>
        <v>0</v>
      </c>
      <c r="S482" s="29">
        <f t="shared" si="155"/>
        <v>0</v>
      </c>
      <c r="T482" s="29">
        <f t="shared" si="155"/>
        <v>0</v>
      </c>
      <c r="U482" s="47" t="e">
        <f t="shared" si="153"/>
        <v>#DIV/0!</v>
      </c>
      <c r="V482" s="29">
        <f>SUM(V446:V481)</f>
        <v>0</v>
      </c>
      <c r="W482" s="88" t="e">
        <f>V482/E482*100</f>
        <v>#DIV/0!</v>
      </c>
      <c r="X482" s="29">
        <f>SUM(X446:X481)</f>
        <v>0</v>
      </c>
      <c r="Y482" s="88" t="e">
        <f t="shared" si="151"/>
        <v>#DIV/0!</v>
      </c>
      <c r="Z482" s="29">
        <f t="shared" ref="Z482:AE482" si="156">SUM(Z446:Z481)</f>
        <v>0</v>
      </c>
      <c r="AA482" s="29">
        <f t="shared" si="156"/>
        <v>0</v>
      </c>
      <c r="AB482" s="29">
        <f t="shared" si="156"/>
        <v>0</v>
      </c>
      <c r="AC482" s="29">
        <f t="shared" si="156"/>
        <v>0</v>
      </c>
      <c r="AD482" s="29">
        <f t="shared" si="156"/>
        <v>0</v>
      </c>
      <c r="AE482" s="29">
        <f t="shared" si="15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1017.8000000000001</v>
      </c>
      <c r="D484" s="19">
        <v>1012</v>
      </c>
      <c r="E484" s="19">
        <v>1108</v>
      </c>
      <c r="F484" s="45">
        <f t="shared" ref="F484:F504" si="157">E484/C484</f>
        <v>1.0886225191589702</v>
      </c>
      <c r="G484" s="31"/>
      <c r="H484" s="45">
        <f t="shared" ref="H484:H504" si="158">G484/D484*100</f>
        <v>0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59">O484/G484*100</f>
        <v>#DIV/0!</v>
      </c>
      <c r="V484" s="19">
        <v>55</v>
      </c>
      <c r="W484" s="18">
        <f t="shared" ref="W484:W504" si="160">V484/E484*100</f>
        <v>4.9638989169675085</v>
      </c>
      <c r="X484" s="19">
        <v>55</v>
      </c>
      <c r="Y484" s="18">
        <f t="shared" ref="Y484:Y504" si="161">X484/E484*100</f>
        <v>4.9638989169675085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>
        <v>4275</v>
      </c>
      <c r="E485" s="19">
        <v>4696</v>
      </c>
      <c r="F485" s="45">
        <f t="shared" si="157"/>
        <v>2.5344739185578975</v>
      </c>
      <c r="G485" s="31"/>
      <c r="H485" s="45">
        <f t="shared" si="158"/>
        <v>0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59"/>
        <v>#DIV/0!</v>
      </c>
      <c r="V485" s="19">
        <v>234</v>
      </c>
      <c r="W485" s="18">
        <f t="shared" si="160"/>
        <v>4.982964224872231</v>
      </c>
      <c r="X485" s="19">
        <v>234</v>
      </c>
      <c r="Y485" s="18">
        <f t="shared" si="161"/>
        <v>4.982964224872231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>
        <v>65</v>
      </c>
      <c r="E486" s="19">
        <v>137</v>
      </c>
      <c r="F486" s="45">
        <f t="shared" si="157"/>
        <v>1.7124999999999999</v>
      </c>
      <c r="G486" s="31"/>
      <c r="H486" s="45">
        <f t="shared" si="158"/>
        <v>0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59"/>
        <v>#DIV/0!</v>
      </c>
      <c r="V486" s="19">
        <v>6</v>
      </c>
      <c r="W486" s="18">
        <f t="shared" si="160"/>
        <v>4.3795620437956204</v>
      </c>
      <c r="X486" s="19">
        <v>6</v>
      </c>
      <c r="Y486" s="18">
        <f t="shared" si="161"/>
        <v>4.3795620437956204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540.32000000000005</v>
      </c>
      <c r="D487" s="19">
        <v>1522</v>
      </c>
      <c r="E487" s="19">
        <v>1604</v>
      </c>
      <c r="F487" s="45">
        <f t="shared" si="157"/>
        <v>2.9686111933668933</v>
      </c>
      <c r="G487" s="31"/>
      <c r="H487" s="45">
        <f t="shared" si="158"/>
        <v>0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59"/>
        <v>#DIV/0!</v>
      </c>
      <c r="V487" s="19">
        <v>80</v>
      </c>
      <c r="W487" s="18">
        <f t="shared" si="160"/>
        <v>4.9875311720698257</v>
      </c>
      <c r="X487" s="19">
        <v>80</v>
      </c>
      <c r="Y487" s="18">
        <f t="shared" si="161"/>
        <v>4.9875311720698257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>
        <v>838</v>
      </c>
      <c r="E488" s="19">
        <v>837</v>
      </c>
      <c r="F488" s="45">
        <f t="shared" si="157"/>
        <v>0.45003871300757053</v>
      </c>
      <c r="G488" s="31"/>
      <c r="H488" s="45">
        <f t="shared" si="158"/>
        <v>0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59"/>
        <v>#DIV/0!</v>
      </c>
      <c r="V488" s="19">
        <v>41</v>
      </c>
      <c r="W488" s="18">
        <f t="shared" si="160"/>
        <v>4.8984468339307048</v>
      </c>
      <c r="X488" s="19">
        <v>39</v>
      </c>
      <c r="Y488" s="18">
        <f t="shared" si="161"/>
        <v>4.6594982078853047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>
        <v>796</v>
      </c>
      <c r="E489" s="19">
        <v>1067.5999999999999</v>
      </c>
      <c r="F489" s="45">
        <f t="shared" si="157"/>
        <v>0.94595073542441965</v>
      </c>
      <c r="G489" s="31"/>
      <c r="H489" s="45">
        <f t="shared" si="158"/>
        <v>0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59"/>
        <v>#DIV/0!</v>
      </c>
      <c r="V489" s="19">
        <v>53</v>
      </c>
      <c r="W489" s="18">
        <f t="shared" si="160"/>
        <v>4.9644061446234549</v>
      </c>
      <c r="X489" s="19">
        <v>53</v>
      </c>
      <c r="Y489" s="18">
        <f t="shared" si="161"/>
        <v>4.9644061446234549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685.02099999999996</v>
      </c>
      <c r="D490" s="19">
        <v>662</v>
      </c>
      <c r="E490" s="19">
        <v>789</v>
      </c>
      <c r="F490" s="45">
        <f t="shared" si="157"/>
        <v>1.1517895071829916</v>
      </c>
      <c r="G490" s="31"/>
      <c r="H490" s="45">
        <f t="shared" si="158"/>
        <v>0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59"/>
        <v>#DIV/0!</v>
      </c>
      <c r="V490" s="19">
        <v>39</v>
      </c>
      <c r="W490" s="18">
        <f t="shared" si="160"/>
        <v>4.9429657794676807</v>
      </c>
      <c r="X490" s="19">
        <v>39</v>
      </c>
      <c r="Y490" s="18">
        <f t="shared" si="161"/>
        <v>4.9429657794676807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518.17999999999995</v>
      </c>
      <c r="D491" s="19">
        <v>1463</v>
      </c>
      <c r="E491" s="19">
        <v>1506</v>
      </c>
      <c r="F491" s="45">
        <f t="shared" si="157"/>
        <v>2.906325987108727</v>
      </c>
      <c r="G491" s="31"/>
      <c r="H491" s="45">
        <f t="shared" si="158"/>
        <v>0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59"/>
        <v>#DIV/0!</v>
      </c>
      <c r="V491" s="19">
        <v>75</v>
      </c>
      <c r="W491" s="18">
        <f t="shared" si="160"/>
        <v>4.9800796812749004</v>
      </c>
      <c r="X491" s="19">
        <v>75</v>
      </c>
      <c r="Y491" s="18">
        <f t="shared" si="161"/>
        <v>4.9800796812749004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>
        <v>669</v>
      </c>
      <c r="E492" s="19">
        <v>485</v>
      </c>
      <c r="F492" s="45">
        <f t="shared" si="157"/>
        <v>1.3987022350396539</v>
      </c>
      <c r="G492" s="31"/>
      <c r="H492" s="45">
        <f t="shared" si="158"/>
        <v>0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59"/>
        <v>#DIV/0!</v>
      </c>
      <c r="V492" s="19">
        <v>24</v>
      </c>
      <c r="W492" s="18">
        <f t="shared" si="160"/>
        <v>4.9484536082474229</v>
      </c>
      <c r="X492" s="19">
        <v>24</v>
      </c>
      <c r="Y492" s="18">
        <f t="shared" si="161"/>
        <v>4.9484536082474229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574.35599999999999</v>
      </c>
      <c r="D493" s="19">
        <v>2148</v>
      </c>
      <c r="E493" s="19">
        <v>1900</v>
      </c>
      <c r="F493" s="45">
        <f t="shared" si="157"/>
        <v>3.3080528452736631</v>
      </c>
      <c r="G493" s="31"/>
      <c r="H493" s="45">
        <f t="shared" si="158"/>
        <v>0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59"/>
        <v>#DIV/0!</v>
      </c>
      <c r="V493" s="19">
        <v>95</v>
      </c>
      <c r="W493" s="18">
        <f t="shared" si="160"/>
        <v>5</v>
      </c>
      <c r="X493" s="19">
        <v>95</v>
      </c>
      <c r="Y493" s="18">
        <f t="shared" si="161"/>
        <v>5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55.01</v>
      </c>
      <c r="D494" s="19"/>
      <c r="E494" s="19">
        <v>247</v>
      </c>
      <c r="F494" s="45">
        <f t="shared" si="157"/>
        <v>4.4900927104162882</v>
      </c>
      <c r="G494" s="31"/>
      <c r="H494" s="45" t="e">
        <f t="shared" si="15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59"/>
        <v>#DIV/0!</v>
      </c>
      <c r="V494" s="19">
        <v>12</v>
      </c>
      <c r="W494" s="18">
        <f t="shared" si="160"/>
        <v>4.8582995951417001</v>
      </c>
      <c r="X494" s="19">
        <v>12</v>
      </c>
      <c r="Y494" s="18">
        <f t="shared" si="161"/>
        <v>4.8582995951417001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117.39</v>
      </c>
      <c r="D495" s="19"/>
      <c r="E495" s="19">
        <v>575</v>
      </c>
      <c r="F495" s="45">
        <f t="shared" si="157"/>
        <v>4.8982025726211775</v>
      </c>
      <c r="G495" s="31"/>
      <c r="H495" s="45" t="e">
        <f t="shared" si="15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59"/>
        <v>#DIV/0!</v>
      </c>
      <c r="V495" s="19">
        <v>28</v>
      </c>
      <c r="W495" s="18">
        <f t="shared" si="160"/>
        <v>4.8695652173913047</v>
      </c>
      <c r="X495" s="19">
        <v>12</v>
      </c>
      <c r="Y495" s="18">
        <f t="shared" si="161"/>
        <v>2.0869565217391308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1196.0999999999999</v>
      </c>
      <c r="D496" s="19">
        <v>1332</v>
      </c>
      <c r="E496" s="19">
        <v>1165</v>
      </c>
      <c r="F496" s="45">
        <f t="shared" si="157"/>
        <v>0.97399882952930361</v>
      </c>
      <c r="G496" s="31"/>
      <c r="H496" s="45">
        <f t="shared" si="158"/>
        <v>0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59"/>
        <v>#DIV/0!</v>
      </c>
      <c r="V496" s="19">
        <v>58</v>
      </c>
      <c r="W496" s="18">
        <f t="shared" si="160"/>
        <v>4.9785407725321891</v>
      </c>
      <c r="X496" s="19">
        <v>58</v>
      </c>
      <c r="Y496" s="18">
        <f t="shared" si="161"/>
        <v>4.9785407725321891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0</v>
      </c>
      <c r="D497" s="19"/>
      <c r="E497" s="19">
        <v>0</v>
      </c>
      <c r="F497" s="45" t="e">
        <f t="shared" si="157"/>
        <v>#DIV/0!</v>
      </c>
      <c r="G497" s="31"/>
      <c r="H497" s="45" t="e">
        <f t="shared" si="158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59"/>
        <v>#DIV/0!</v>
      </c>
      <c r="V497" s="19"/>
      <c r="W497" s="18" t="e">
        <f t="shared" si="160"/>
        <v>#DIV/0!</v>
      </c>
      <c r="X497" s="19"/>
      <c r="Y497" s="18" t="e">
        <f t="shared" si="161"/>
        <v>#DIV/0!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0</v>
      </c>
      <c r="D498" s="19"/>
      <c r="E498" s="19">
        <v>0</v>
      </c>
      <c r="F498" s="45" t="e">
        <f t="shared" si="157"/>
        <v>#DIV/0!</v>
      </c>
      <c r="G498" s="31"/>
      <c r="H498" s="45" t="e">
        <f t="shared" si="158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59"/>
        <v>#DIV/0!</v>
      </c>
      <c r="V498" s="19"/>
      <c r="W498" s="18" t="e">
        <f t="shared" si="160"/>
        <v>#DIV/0!</v>
      </c>
      <c r="X498" s="19"/>
      <c r="Y498" s="18" t="e">
        <f t="shared" si="161"/>
        <v>#DIV/0!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127.19</v>
      </c>
      <c r="D499" s="19">
        <v>2631</v>
      </c>
      <c r="E499" s="19">
        <v>22</v>
      </c>
      <c r="F499" s="45">
        <f t="shared" si="157"/>
        <v>0.17296957307964464</v>
      </c>
      <c r="G499" s="31"/>
      <c r="H499" s="45">
        <f t="shared" si="158"/>
        <v>0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59"/>
        <v>#DIV/0!</v>
      </c>
      <c r="V499" s="19"/>
      <c r="W499" s="18">
        <f t="shared" si="160"/>
        <v>0</v>
      </c>
      <c r="X499" s="19"/>
      <c r="Y499" s="18">
        <f t="shared" si="161"/>
        <v>0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>
        <v>0</v>
      </c>
      <c r="F500" s="45" t="e">
        <f t="shared" si="157"/>
        <v>#DIV/0!</v>
      </c>
      <c r="G500" s="31"/>
      <c r="H500" s="45" t="e">
        <f t="shared" si="15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59"/>
        <v>#DIV/0!</v>
      </c>
      <c r="V500" s="19"/>
      <c r="W500" s="18" t="e">
        <f t="shared" si="160"/>
        <v>#DIV/0!</v>
      </c>
      <c r="X500" s="19"/>
      <c r="Y500" s="18" t="e">
        <f t="shared" si="16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>
        <v>550</v>
      </c>
      <c r="F501" s="45">
        <f t="shared" si="157"/>
        <v>0.54735626921966896</v>
      </c>
      <c r="G501" s="31"/>
      <c r="H501" s="45" t="e">
        <f t="shared" si="15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59"/>
        <v>#DIV/0!</v>
      </c>
      <c r="V501" s="19">
        <v>27</v>
      </c>
      <c r="W501" s="18">
        <f t="shared" si="160"/>
        <v>4.9090909090909092</v>
      </c>
      <c r="X501" s="19">
        <v>27</v>
      </c>
      <c r="Y501" s="18">
        <f t="shared" si="161"/>
        <v>4.9090909090909092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>
        <v>0</v>
      </c>
      <c r="F502" s="45" t="e">
        <f t="shared" si="157"/>
        <v>#DIV/0!</v>
      </c>
      <c r="G502" s="31"/>
      <c r="H502" s="45" t="e">
        <f t="shared" si="15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59"/>
        <v>#DIV/0!</v>
      </c>
      <c r="V502" s="19"/>
      <c r="W502" s="18" t="e">
        <f t="shared" si="160"/>
        <v>#DIV/0!</v>
      </c>
      <c r="X502" s="19"/>
      <c r="Y502" s="18" t="e">
        <f t="shared" si="16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>
        <v>0</v>
      </c>
      <c r="F503" s="45" t="e">
        <f t="shared" si="157"/>
        <v>#DIV/0!</v>
      </c>
      <c r="G503" s="31"/>
      <c r="H503" s="45" t="e">
        <f t="shared" si="15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59"/>
        <v>#DIV/0!</v>
      </c>
      <c r="V503" s="19"/>
      <c r="W503" s="18" t="e">
        <f t="shared" si="160"/>
        <v>#DIV/0!</v>
      </c>
      <c r="X503" s="19"/>
      <c r="Y503" s="18" t="e">
        <f t="shared" si="16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>
        <v>1130</v>
      </c>
      <c r="F504" s="45">
        <f t="shared" si="157"/>
        <v>1.3463857287878713</v>
      </c>
      <c r="G504" s="31"/>
      <c r="H504" s="45" t="e">
        <f t="shared" si="15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59"/>
        <v>#DIV/0!</v>
      </c>
      <c r="V504" s="19">
        <v>56</v>
      </c>
      <c r="W504" s="18">
        <f t="shared" si="160"/>
        <v>4.9557522123893802</v>
      </c>
      <c r="X504" s="19">
        <v>26</v>
      </c>
      <c r="Y504" s="18">
        <f t="shared" si="161"/>
        <v>2.3008849557522124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11943.521000000001</v>
      </c>
      <c r="D505" s="29">
        <f t="shared" ref="D505:E505" si="162">SUM(D484:D504)</f>
        <v>17413</v>
      </c>
      <c r="E505" s="29">
        <f t="shared" si="162"/>
        <v>17818.599999999999</v>
      </c>
      <c r="F505" s="46">
        <f t="shared" si="149"/>
        <v>1.4919051090545241</v>
      </c>
      <c r="G505" s="29">
        <f>SUM(G484:G504)</f>
        <v>0</v>
      </c>
      <c r="H505" s="46">
        <f t="shared" si="152"/>
        <v>0</v>
      </c>
      <c r="I505" s="29">
        <f t="shared" ref="I505:T505" si="163">SUM(I484:I504)</f>
        <v>0</v>
      </c>
      <c r="J505" s="29">
        <f t="shared" si="163"/>
        <v>0</v>
      </c>
      <c r="K505" s="29">
        <f t="shared" si="163"/>
        <v>0</v>
      </c>
      <c r="L505" s="29">
        <f t="shared" si="163"/>
        <v>0</v>
      </c>
      <c r="M505" s="29">
        <f t="shared" si="163"/>
        <v>0</v>
      </c>
      <c r="N505" s="29">
        <f t="shared" si="163"/>
        <v>0</v>
      </c>
      <c r="O505" s="29">
        <f t="shared" si="163"/>
        <v>0</v>
      </c>
      <c r="P505" s="29">
        <f t="shared" si="163"/>
        <v>0</v>
      </c>
      <c r="Q505" s="29">
        <f t="shared" si="163"/>
        <v>0</v>
      </c>
      <c r="R505" s="29">
        <f t="shared" si="163"/>
        <v>0</v>
      </c>
      <c r="S505" s="29">
        <f t="shared" si="163"/>
        <v>0</v>
      </c>
      <c r="T505" s="29">
        <f t="shared" si="163"/>
        <v>0</v>
      </c>
      <c r="U505" s="47" t="e">
        <f t="shared" si="153"/>
        <v>#DIV/0!</v>
      </c>
      <c r="V505" s="29">
        <f>SUM(V484:V504)</f>
        <v>883</v>
      </c>
      <c r="W505" s="88">
        <f>V505/E505*100</f>
        <v>4.9554959424421678</v>
      </c>
      <c r="X505" s="29">
        <f>SUM(X484:X504)</f>
        <v>835</v>
      </c>
      <c r="Y505" s="88">
        <f t="shared" si="151"/>
        <v>4.686114509557429</v>
      </c>
      <c r="Z505" s="29">
        <f t="shared" ref="Z505:AE505" si="164">SUM(Z484:Z504)</f>
        <v>0</v>
      </c>
      <c r="AA505" s="29">
        <f t="shared" si="164"/>
        <v>0</v>
      </c>
      <c r="AB505" s="29">
        <f t="shared" si="164"/>
        <v>0</v>
      </c>
      <c r="AC505" s="29">
        <f t="shared" si="164"/>
        <v>0</v>
      </c>
      <c r="AD505" s="29">
        <f t="shared" si="164"/>
        <v>0</v>
      </c>
      <c r="AE505" s="29">
        <f t="shared" si="164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/>
      <c r="D507" s="19"/>
      <c r="E507" s="19"/>
      <c r="F507" s="45" t="e">
        <f>E507/C507</f>
        <v>#DIV/0!</v>
      </c>
      <c r="G507" s="31"/>
      <c r="H507" s="45" t="e">
        <f t="shared" ref="H507:H565" si="165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 t="e">
        <f t="shared" ref="W507:W530" si="166">V507/E507*100</f>
        <v>#DIV/0!</v>
      </c>
      <c r="X507" s="19"/>
      <c r="Y507" s="18" t="e">
        <f t="shared" ref="Y507:Y531" si="167">X507/E507*100</f>
        <v>#DIV/0!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/>
      <c r="D508" s="19"/>
      <c r="E508" s="19"/>
      <c r="F508" s="45" t="e">
        <f>E508/C508</f>
        <v>#DIV/0!</v>
      </c>
      <c r="G508" s="31"/>
      <c r="H508" s="45" t="e">
        <f t="shared" si="165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/>
      <c r="W508" s="18" t="e">
        <f t="shared" si="166"/>
        <v>#DIV/0!</v>
      </c>
      <c r="X508" s="19"/>
      <c r="Y508" s="18" t="e">
        <f t="shared" si="167"/>
        <v>#DIV/0!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/>
      <c r="D509" s="19"/>
      <c r="E509" s="19"/>
      <c r="F509" s="45" t="e">
        <f>E509/C509</f>
        <v>#DIV/0!</v>
      </c>
      <c r="G509" s="31"/>
      <c r="H509" s="45" t="e">
        <f t="shared" si="165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/>
      <c r="W509" s="18" t="e">
        <f t="shared" si="166"/>
        <v>#DIV/0!</v>
      </c>
      <c r="X509" s="19"/>
      <c r="Y509" s="18" t="e">
        <f t="shared" si="167"/>
        <v>#DIV/0!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/>
      <c r="D510" s="19"/>
      <c r="E510" s="19"/>
      <c r="F510" s="45" t="e">
        <f>E510/C510</f>
        <v>#DIV/0!</v>
      </c>
      <c r="G510" s="31"/>
      <c r="H510" s="45" t="e">
        <f t="shared" si="165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/>
      <c r="W510" s="18" t="e">
        <f t="shared" si="166"/>
        <v>#DIV/0!</v>
      </c>
      <c r="X510" s="19"/>
      <c r="Y510" s="18" t="e">
        <f t="shared" si="167"/>
        <v>#DIV/0!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0</v>
      </c>
      <c r="D511" s="19">
        <f t="shared" ref="D511:E511" si="168">D507+D508+D509+D510</f>
        <v>0</v>
      </c>
      <c r="E511" s="19">
        <f t="shared" si="168"/>
        <v>0</v>
      </c>
      <c r="F511" s="45" t="e">
        <f>E511/C511</f>
        <v>#DIV/0!</v>
      </c>
      <c r="G511" s="31">
        <f>G507+G508+G509+G510</f>
        <v>0</v>
      </c>
      <c r="H511" s="45" t="e">
        <f t="shared" si="165"/>
        <v>#DIV/0!</v>
      </c>
      <c r="I511" s="31">
        <f t="shared" ref="I511:T511" si="169">I507+I508+I509+I510</f>
        <v>0</v>
      </c>
      <c r="J511" s="31">
        <f t="shared" si="169"/>
        <v>0</v>
      </c>
      <c r="K511" s="31">
        <f t="shared" si="169"/>
        <v>0</v>
      </c>
      <c r="L511" s="31">
        <f t="shared" si="169"/>
        <v>0</v>
      </c>
      <c r="M511" s="31">
        <f t="shared" si="169"/>
        <v>0</v>
      </c>
      <c r="N511" s="31">
        <f t="shared" si="169"/>
        <v>0</v>
      </c>
      <c r="O511" s="19">
        <f t="shared" si="169"/>
        <v>0</v>
      </c>
      <c r="P511" s="19">
        <f t="shared" si="169"/>
        <v>0</v>
      </c>
      <c r="Q511" s="19">
        <f t="shared" si="169"/>
        <v>0</v>
      </c>
      <c r="R511" s="19">
        <f t="shared" si="169"/>
        <v>0</v>
      </c>
      <c r="S511" s="19">
        <f t="shared" si="169"/>
        <v>0</v>
      </c>
      <c r="T511" s="19">
        <f t="shared" si="169"/>
        <v>0</v>
      </c>
      <c r="U511" s="54" t="e">
        <f>O511/G511*100</f>
        <v>#DIV/0!</v>
      </c>
      <c r="V511" s="19">
        <f>V507+V508+V509+V510</f>
        <v>0</v>
      </c>
      <c r="W511" s="18" t="e">
        <f t="shared" si="166"/>
        <v>#DIV/0!</v>
      </c>
      <c r="X511" s="19">
        <f>X507+X508+X509+X510</f>
        <v>0</v>
      </c>
      <c r="Y511" s="18" t="e">
        <f t="shared" si="167"/>
        <v>#DIV/0!</v>
      </c>
      <c r="Z511" s="19">
        <f t="shared" ref="Z511:AE511" si="170">Z507+Z508+Z509+Z510</f>
        <v>0</v>
      </c>
      <c r="AA511" s="19">
        <f t="shared" si="170"/>
        <v>0</v>
      </c>
      <c r="AB511" s="19">
        <f t="shared" si="170"/>
        <v>0</v>
      </c>
      <c r="AC511" s="19">
        <f t="shared" si="170"/>
        <v>0</v>
      </c>
      <c r="AD511" s="19">
        <f t="shared" si="170"/>
        <v>0</v>
      </c>
      <c r="AE511" s="19">
        <f t="shared" si="170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/>
      <c r="D513" s="19"/>
      <c r="E513" s="19"/>
      <c r="F513" s="45" t="e">
        <f t="shared" ref="F513:F529" si="171">E513/C513</f>
        <v>#DIV/0!</v>
      </c>
      <c r="G513" s="31"/>
      <c r="H513" s="45" t="e">
        <f t="shared" si="165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2">O513/G513*100</f>
        <v>#DIV/0!</v>
      </c>
      <c r="V513" s="19"/>
      <c r="W513" s="18" t="e">
        <f t="shared" si="166"/>
        <v>#DIV/0!</v>
      </c>
      <c r="X513" s="19"/>
      <c r="Y513" s="18" t="e">
        <f t="shared" si="167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/>
      <c r="D514" s="19"/>
      <c r="E514" s="19"/>
      <c r="F514" s="45" t="e">
        <f t="shared" si="171"/>
        <v>#DIV/0!</v>
      </c>
      <c r="G514" s="31"/>
      <c r="H514" s="45" t="e">
        <f t="shared" si="165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2"/>
        <v>#DIV/0!</v>
      </c>
      <c r="V514" s="19"/>
      <c r="W514" s="18" t="e">
        <f t="shared" si="166"/>
        <v>#DIV/0!</v>
      </c>
      <c r="X514" s="19"/>
      <c r="Y514" s="18" t="e">
        <f t="shared" si="167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/>
      <c r="D515" s="19"/>
      <c r="E515" s="19"/>
      <c r="F515" s="45" t="e">
        <f t="shared" si="171"/>
        <v>#DIV/0!</v>
      </c>
      <c r="G515" s="31"/>
      <c r="H515" s="45" t="e">
        <f t="shared" si="165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2"/>
        <v>#DIV/0!</v>
      </c>
      <c r="V515" s="19"/>
      <c r="W515" s="18" t="e">
        <f t="shared" si="166"/>
        <v>#DIV/0!</v>
      </c>
      <c r="X515" s="19"/>
      <c r="Y515" s="18" t="e">
        <f t="shared" si="167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/>
      <c r="D516" s="19"/>
      <c r="E516" s="19"/>
      <c r="F516" s="45" t="e">
        <f t="shared" si="171"/>
        <v>#DIV/0!</v>
      </c>
      <c r="G516" s="31"/>
      <c r="H516" s="45" t="e">
        <f t="shared" si="165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2"/>
        <v>#DIV/0!</v>
      </c>
      <c r="V516" s="19"/>
      <c r="W516" s="18" t="e">
        <f t="shared" si="166"/>
        <v>#DIV/0!</v>
      </c>
      <c r="X516" s="19"/>
      <c r="Y516" s="18" t="e">
        <f t="shared" si="167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/>
      <c r="D517" s="19"/>
      <c r="E517" s="19"/>
      <c r="F517" s="45" t="e">
        <f t="shared" si="171"/>
        <v>#DIV/0!</v>
      </c>
      <c r="G517" s="31"/>
      <c r="H517" s="45" t="e">
        <f t="shared" si="165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2"/>
        <v>#DIV/0!</v>
      </c>
      <c r="V517" s="19"/>
      <c r="W517" s="18" t="e">
        <f t="shared" si="166"/>
        <v>#DIV/0!</v>
      </c>
      <c r="X517" s="19"/>
      <c r="Y517" s="18" t="e">
        <f t="shared" si="167"/>
        <v>#DIV/0!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/>
      <c r="D518" s="19"/>
      <c r="E518" s="19"/>
      <c r="F518" s="45" t="e">
        <f t="shared" si="171"/>
        <v>#DIV/0!</v>
      </c>
      <c r="G518" s="31"/>
      <c r="H518" s="45" t="e">
        <f t="shared" si="165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2"/>
        <v>#DIV/0!</v>
      </c>
      <c r="V518" s="19"/>
      <c r="W518" s="18" t="e">
        <f t="shared" si="166"/>
        <v>#DIV/0!</v>
      </c>
      <c r="X518" s="19"/>
      <c r="Y518" s="18" t="e">
        <f t="shared" si="167"/>
        <v>#DIV/0!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/>
      <c r="D519" s="19"/>
      <c r="E519" s="19"/>
      <c r="F519" s="45" t="e">
        <f t="shared" si="171"/>
        <v>#DIV/0!</v>
      </c>
      <c r="G519" s="31"/>
      <c r="H519" s="45" t="e">
        <f t="shared" si="165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2"/>
        <v>#DIV/0!</v>
      </c>
      <c r="V519" s="19"/>
      <c r="W519" s="18" t="e">
        <f t="shared" si="166"/>
        <v>#DIV/0!</v>
      </c>
      <c r="X519" s="19"/>
      <c r="Y519" s="18" t="e">
        <f t="shared" si="167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/>
      <c r="D520" s="19"/>
      <c r="E520" s="19"/>
      <c r="F520" s="45" t="e">
        <f t="shared" si="171"/>
        <v>#DIV/0!</v>
      </c>
      <c r="G520" s="31"/>
      <c r="H520" s="45" t="e">
        <f t="shared" si="165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2"/>
        <v>#DIV/0!</v>
      </c>
      <c r="V520" s="19"/>
      <c r="W520" s="18" t="e">
        <f t="shared" si="166"/>
        <v>#DIV/0!</v>
      </c>
      <c r="X520" s="19"/>
      <c r="Y520" s="18" t="e">
        <f t="shared" si="167"/>
        <v>#DIV/0!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/>
      <c r="D521" s="19"/>
      <c r="E521" s="19"/>
      <c r="F521" s="45" t="e">
        <f t="shared" si="171"/>
        <v>#DIV/0!</v>
      </c>
      <c r="G521" s="31"/>
      <c r="H521" s="45" t="e">
        <f t="shared" si="165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2"/>
        <v>#DIV/0!</v>
      </c>
      <c r="V521" s="19"/>
      <c r="W521" s="18" t="e">
        <f t="shared" si="166"/>
        <v>#DIV/0!</v>
      </c>
      <c r="X521" s="19"/>
      <c r="Y521" s="18" t="e">
        <f t="shared" si="167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/>
      <c r="D522" s="19"/>
      <c r="E522" s="19"/>
      <c r="F522" s="45" t="e">
        <f t="shared" si="171"/>
        <v>#DIV/0!</v>
      </c>
      <c r="G522" s="31"/>
      <c r="H522" s="45" t="e">
        <f t="shared" si="165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2"/>
        <v>#DIV/0!</v>
      </c>
      <c r="V522" s="19"/>
      <c r="W522" s="18" t="e">
        <f t="shared" si="166"/>
        <v>#DIV/0!</v>
      </c>
      <c r="X522" s="19"/>
      <c r="Y522" s="18" t="e">
        <f t="shared" si="167"/>
        <v>#DIV/0!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/>
      <c r="D523" s="19"/>
      <c r="E523" s="19"/>
      <c r="F523" s="45" t="e">
        <f t="shared" si="171"/>
        <v>#DIV/0!</v>
      </c>
      <c r="G523" s="31"/>
      <c r="H523" s="45" t="e">
        <f t="shared" si="165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2"/>
        <v>#DIV/0!</v>
      </c>
      <c r="V523" s="19"/>
      <c r="W523" s="18" t="e">
        <f t="shared" si="166"/>
        <v>#DIV/0!</v>
      </c>
      <c r="X523" s="19"/>
      <c r="Y523" s="18" t="e">
        <f t="shared" si="167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/>
      <c r="D524" s="19"/>
      <c r="E524" s="19"/>
      <c r="F524" s="45" t="e">
        <f t="shared" si="171"/>
        <v>#DIV/0!</v>
      </c>
      <c r="G524" s="31"/>
      <c r="H524" s="45" t="e">
        <f t="shared" si="165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2"/>
        <v>#DIV/0!</v>
      </c>
      <c r="V524" s="19"/>
      <c r="W524" s="18" t="e">
        <f t="shared" si="166"/>
        <v>#DIV/0!</v>
      </c>
      <c r="X524" s="19"/>
      <c r="Y524" s="18" t="e">
        <f t="shared" si="167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/>
      <c r="D525" s="19"/>
      <c r="E525" s="19"/>
      <c r="F525" s="45" t="e">
        <f t="shared" si="171"/>
        <v>#DIV/0!</v>
      </c>
      <c r="G525" s="31"/>
      <c r="H525" s="45" t="e">
        <f t="shared" si="165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2"/>
        <v>#DIV/0!</v>
      </c>
      <c r="V525" s="19"/>
      <c r="W525" s="18" t="e">
        <f t="shared" si="166"/>
        <v>#DIV/0!</v>
      </c>
      <c r="X525" s="19"/>
      <c r="Y525" s="18" t="e">
        <f t="shared" si="167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/>
      <c r="D526" s="19"/>
      <c r="E526" s="19"/>
      <c r="F526" s="45" t="e">
        <f t="shared" si="171"/>
        <v>#DIV/0!</v>
      </c>
      <c r="G526" s="31"/>
      <c r="H526" s="45" t="e">
        <f t="shared" si="165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2"/>
        <v>#DIV/0!</v>
      </c>
      <c r="V526" s="19"/>
      <c r="W526" s="18" t="e">
        <f t="shared" si="166"/>
        <v>#DIV/0!</v>
      </c>
      <c r="X526" s="19"/>
      <c r="Y526" s="18" t="e">
        <f t="shared" si="167"/>
        <v>#DIV/0!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/>
      <c r="D527" s="19"/>
      <c r="E527" s="19"/>
      <c r="F527" s="45" t="e">
        <f t="shared" si="171"/>
        <v>#DIV/0!</v>
      </c>
      <c r="G527" s="31"/>
      <c r="H527" s="45" t="e">
        <f t="shared" si="165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2"/>
        <v>#DIV/0!</v>
      </c>
      <c r="V527" s="19"/>
      <c r="W527" s="18" t="e">
        <f t="shared" si="166"/>
        <v>#DIV/0!</v>
      </c>
      <c r="X527" s="19"/>
      <c r="Y527" s="18" t="e">
        <f t="shared" si="167"/>
        <v>#DIV/0!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/>
      <c r="D528" s="19"/>
      <c r="E528" s="19"/>
      <c r="F528" s="45" t="e">
        <f t="shared" si="171"/>
        <v>#DIV/0!</v>
      </c>
      <c r="G528" s="31"/>
      <c r="H528" s="45" t="e">
        <f t="shared" si="165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2"/>
        <v>#DIV/0!</v>
      </c>
      <c r="V528" s="19"/>
      <c r="W528" s="18" t="e">
        <f t="shared" si="166"/>
        <v>#DIV/0!</v>
      </c>
      <c r="X528" s="19"/>
      <c r="Y528" s="18" t="e">
        <f t="shared" si="167"/>
        <v>#DIV/0!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/>
      <c r="D529" s="19"/>
      <c r="E529" s="19"/>
      <c r="F529" s="45" t="e">
        <f t="shared" si="171"/>
        <v>#DIV/0!</v>
      </c>
      <c r="G529" s="31"/>
      <c r="H529" s="45" t="e">
        <f t="shared" si="165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2"/>
        <v>#DIV/0!</v>
      </c>
      <c r="V529" s="19"/>
      <c r="W529" s="18" t="e">
        <f t="shared" si="166"/>
        <v>#DIV/0!</v>
      </c>
      <c r="X529" s="19"/>
      <c r="Y529" s="18" t="e">
        <f t="shared" si="167"/>
        <v>#DIV/0!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/>
      <c r="D530" s="19"/>
      <c r="E530" s="19"/>
      <c r="F530" s="45" t="e">
        <f>E530/C530</f>
        <v>#DIV/0!</v>
      </c>
      <c r="G530" s="31"/>
      <c r="H530" s="45" t="e">
        <f t="shared" si="165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/>
      <c r="W530" s="18" t="e">
        <f t="shared" si="166"/>
        <v>#DIV/0!</v>
      </c>
      <c r="X530" s="19"/>
      <c r="Y530" s="18" t="e">
        <f t="shared" si="167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0</v>
      </c>
      <c r="D531" s="29">
        <f t="shared" ref="D531:E531" si="173">SUM(D513:D530)</f>
        <v>0</v>
      </c>
      <c r="E531" s="29">
        <f t="shared" si="173"/>
        <v>0</v>
      </c>
      <c r="F531" s="46" t="e">
        <f t="shared" ref="F531:F585" si="174">E531/C531</f>
        <v>#DIV/0!</v>
      </c>
      <c r="G531" s="29">
        <f>SUM(G513:G530)</f>
        <v>0</v>
      </c>
      <c r="H531" s="46" t="e">
        <f t="shared" si="165"/>
        <v>#DIV/0!</v>
      </c>
      <c r="I531" s="29">
        <f t="shared" ref="I531:T531" si="175">SUM(I513:I530)</f>
        <v>0</v>
      </c>
      <c r="J531" s="29">
        <f t="shared" si="175"/>
        <v>0</v>
      </c>
      <c r="K531" s="29">
        <f t="shared" si="175"/>
        <v>0</v>
      </c>
      <c r="L531" s="29">
        <f t="shared" si="175"/>
        <v>0</v>
      </c>
      <c r="M531" s="29">
        <f t="shared" si="175"/>
        <v>0</v>
      </c>
      <c r="N531" s="29">
        <f t="shared" si="175"/>
        <v>0</v>
      </c>
      <c r="O531" s="29">
        <f t="shared" si="175"/>
        <v>0</v>
      </c>
      <c r="P531" s="29">
        <f t="shared" si="175"/>
        <v>0</v>
      </c>
      <c r="Q531" s="29">
        <f t="shared" si="175"/>
        <v>0</v>
      </c>
      <c r="R531" s="29">
        <f t="shared" si="175"/>
        <v>0</v>
      </c>
      <c r="S531" s="29">
        <f t="shared" si="175"/>
        <v>0</v>
      </c>
      <c r="T531" s="29">
        <f t="shared" si="175"/>
        <v>0</v>
      </c>
      <c r="U531" s="47" t="e">
        <f t="shared" ref="U531" si="176">O531/G531*100</f>
        <v>#DIV/0!</v>
      </c>
      <c r="V531" s="29">
        <f>SUM(V513:V530)</f>
        <v>0</v>
      </c>
      <c r="W531" s="88" t="e">
        <f>V531/E531*100</f>
        <v>#DIV/0!</v>
      </c>
      <c r="X531" s="29">
        <f>SUM(X513:X530)</f>
        <v>0</v>
      </c>
      <c r="Y531" s="88" t="e">
        <f t="shared" si="167"/>
        <v>#DIV/0!</v>
      </c>
      <c r="Z531" s="29">
        <f t="shared" ref="Z531:AE531" si="177">SUM(Z513:Z530)</f>
        <v>0</v>
      </c>
      <c r="AA531" s="29">
        <f t="shared" si="177"/>
        <v>0</v>
      </c>
      <c r="AB531" s="29">
        <f t="shared" si="177"/>
        <v>0</v>
      </c>
      <c r="AC531" s="29">
        <f t="shared" si="177"/>
        <v>0</v>
      </c>
      <c r="AD531" s="29">
        <f t="shared" si="177"/>
        <v>0</v>
      </c>
      <c r="AE531" s="29">
        <f t="shared" si="177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/>
      <c r="D533" s="62"/>
      <c r="E533" s="62"/>
      <c r="F533" s="45" t="e">
        <f t="shared" ref="F533:F551" si="178">E533/C533</f>
        <v>#DIV/0!</v>
      </c>
      <c r="G533" s="31"/>
      <c r="H533" s="45" t="e">
        <f t="shared" ref="H533:H551" si="179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0">O533/G533*100</f>
        <v>#DIV/0!</v>
      </c>
      <c r="V533" s="19"/>
      <c r="W533" s="18" t="e">
        <f t="shared" ref="W533:W551" si="181">V533/E533*100</f>
        <v>#DIV/0!</v>
      </c>
      <c r="X533" s="19"/>
      <c r="Y533" s="18" t="e">
        <f t="shared" ref="Y533:Y552" si="182">X533/E533*100</f>
        <v>#DIV/0!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/>
      <c r="D534" s="62"/>
      <c r="E534" s="62"/>
      <c r="F534" s="45" t="e">
        <f t="shared" si="178"/>
        <v>#DIV/0!</v>
      </c>
      <c r="G534" s="31"/>
      <c r="H534" s="45" t="e">
        <f t="shared" si="179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0"/>
        <v>#DIV/0!</v>
      </c>
      <c r="V534" s="19"/>
      <c r="W534" s="18" t="e">
        <f t="shared" si="181"/>
        <v>#DIV/0!</v>
      </c>
      <c r="X534" s="19"/>
      <c r="Y534" s="18" t="e">
        <f t="shared" si="182"/>
        <v>#DIV/0!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/>
      <c r="D535" s="62"/>
      <c r="E535" s="62"/>
      <c r="F535" s="45" t="e">
        <f t="shared" si="178"/>
        <v>#DIV/0!</v>
      </c>
      <c r="G535" s="31"/>
      <c r="H535" s="45" t="e">
        <f t="shared" si="179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0"/>
        <v>#DIV/0!</v>
      </c>
      <c r="V535" s="19"/>
      <c r="W535" s="18" t="e">
        <f t="shared" si="181"/>
        <v>#DIV/0!</v>
      </c>
      <c r="X535" s="19"/>
      <c r="Y535" s="18" t="e">
        <f t="shared" si="182"/>
        <v>#DIV/0!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/>
      <c r="D536" s="62"/>
      <c r="E536" s="62"/>
      <c r="F536" s="45" t="e">
        <f t="shared" si="178"/>
        <v>#DIV/0!</v>
      </c>
      <c r="G536" s="31"/>
      <c r="H536" s="45" t="e">
        <f t="shared" si="179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0"/>
        <v>#DIV/0!</v>
      </c>
      <c r="V536" s="19"/>
      <c r="W536" s="18" t="e">
        <f t="shared" si="181"/>
        <v>#DIV/0!</v>
      </c>
      <c r="X536" s="19"/>
      <c r="Y536" s="18" t="e">
        <f t="shared" si="182"/>
        <v>#DIV/0!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/>
      <c r="D537" s="62"/>
      <c r="E537" s="62"/>
      <c r="F537" s="45" t="e">
        <f t="shared" si="178"/>
        <v>#DIV/0!</v>
      </c>
      <c r="G537" s="31"/>
      <c r="H537" s="45" t="e">
        <f t="shared" si="179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0"/>
        <v>#DIV/0!</v>
      </c>
      <c r="V537" s="19"/>
      <c r="W537" s="18" t="e">
        <f t="shared" si="181"/>
        <v>#DIV/0!</v>
      </c>
      <c r="X537" s="19"/>
      <c r="Y537" s="18" t="e">
        <f t="shared" si="182"/>
        <v>#DIV/0!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/>
      <c r="D538" s="62"/>
      <c r="E538" s="62"/>
      <c r="F538" s="45" t="e">
        <f t="shared" si="178"/>
        <v>#DIV/0!</v>
      </c>
      <c r="G538" s="31"/>
      <c r="H538" s="45" t="e">
        <f t="shared" si="179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0"/>
        <v>#DIV/0!</v>
      </c>
      <c r="V538" s="19"/>
      <c r="W538" s="18" t="e">
        <f t="shared" si="181"/>
        <v>#DIV/0!</v>
      </c>
      <c r="X538" s="19"/>
      <c r="Y538" s="18" t="e">
        <f t="shared" si="182"/>
        <v>#DIV/0!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/>
      <c r="D539" s="62"/>
      <c r="E539" s="62"/>
      <c r="F539" s="45" t="e">
        <f t="shared" si="178"/>
        <v>#DIV/0!</v>
      </c>
      <c r="G539" s="31"/>
      <c r="H539" s="45" t="e">
        <f t="shared" si="179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0"/>
        <v>#DIV/0!</v>
      </c>
      <c r="V539" s="19"/>
      <c r="W539" s="18" t="e">
        <f t="shared" si="181"/>
        <v>#DIV/0!</v>
      </c>
      <c r="X539" s="19"/>
      <c r="Y539" s="18" t="e">
        <f t="shared" si="182"/>
        <v>#DIV/0!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/>
      <c r="D540" s="62"/>
      <c r="E540" s="62"/>
      <c r="F540" s="45" t="e">
        <f t="shared" si="178"/>
        <v>#DIV/0!</v>
      </c>
      <c r="G540" s="31"/>
      <c r="H540" s="45" t="e">
        <f t="shared" si="179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0"/>
        <v>#DIV/0!</v>
      </c>
      <c r="V540" s="19"/>
      <c r="W540" s="18" t="e">
        <f t="shared" si="181"/>
        <v>#DIV/0!</v>
      </c>
      <c r="X540" s="19"/>
      <c r="Y540" s="18" t="e">
        <f t="shared" si="182"/>
        <v>#DIV/0!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/>
      <c r="D541" s="62"/>
      <c r="E541" s="62"/>
      <c r="F541" s="45" t="e">
        <f t="shared" si="178"/>
        <v>#DIV/0!</v>
      </c>
      <c r="G541" s="31"/>
      <c r="H541" s="45" t="e">
        <f t="shared" si="179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0"/>
        <v>#DIV/0!</v>
      </c>
      <c r="V541" s="19"/>
      <c r="W541" s="18" t="e">
        <f t="shared" si="181"/>
        <v>#DIV/0!</v>
      </c>
      <c r="X541" s="19"/>
      <c r="Y541" s="18" t="e">
        <f t="shared" si="182"/>
        <v>#DIV/0!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/>
      <c r="D542" s="62"/>
      <c r="E542" s="62"/>
      <c r="F542" s="45" t="e">
        <f t="shared" si="178"/>
        <v>#DIV/0!</v>
      </c>
      <c r="G542" s="31"/>
      <c r="H542" s="45" t="e">
        <f t="shared" si="179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0"/>
        <v>#DIV/0!</v>
      </c>
      <c r="V542" s="19"/>
      <c r="W542" s="18" t="e">
        <f t="shared" si="181"/>
        <v>#DIV/0!</v>
      </c>
      <c r="X542" s="19"/>
      <c r="Y542" s="18" t="e">
        <f t="shared" si="182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/>
      <c r="D543" s="62"/>
      <c r="E543" s="62"/>
      <c r="F543" s="45" t="e">
        <f t="shared" si="178"/>
        <v>#DIV/0!</v>
      </c>
      <c r="G543" s="31"/>
      <c r="H543" s="45" t="e">
        <f t="shared" si="179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0"/>
        <v>#DIV/0!</v>
      </c>
      <c r="V543" s="19"/>
      <c r="W543" s="18" t="e">
        <f t="shared" si="181"/>
        <v>#DIV/0!</v>
      </c>
      <c r="X543" s="19"/>
      <c r="Y543" s="18" t="e">
        <f t="shared" si="182"/>
        <v>#DIV/0!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/>
      <c r="D544" s="62"/>
      <c r="E544" s="62"/>
      <c r="F544" s="45" t="e">
        <f t="shared" si="178"/>
        <v>#DIV/0!</v>
      </c>
      <c r="G544" s="31"/>
      <c r="H544" s="45" t="e">
        <f t="shared" si="179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0"/>
        <v>#DIV/0!</v>
      </c>
      <c r="V544" s="19"/>
      <c r="W544" s="18" t="e">
        <f t="shared" si="181"/>
        <v>#DIV/0!</v>
      </c>
      <c r="X544" s="19"/>
      <c r="Y544" s="18" t="e">
        <f t="shared" si="182"/>
        <v>#DIV/0!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/>
      <c r="D545" s="62"/>
      <c r="E545" s="62"/>
      <c r="F545" s="45" t="e">
        <f t="shared" si="178"/>
        <v>#DIV/0!</v>
      </c>
      <c r="G545" s="31"/>
      <c r="H545" s="45" t="e">
        <f t="shared" si="179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0"/>
        <v>#DIV/0!</v>
      </c>
      <c r="V545" s="19"/>
      <c r="W545" s="18" t="e">
        <f t="shared" si="181"/>
        <v>#DIV/0!</v>
      </c>
      <c r="X545" s="19"/>
      <c r="Y545" s="18" t="e">
        <f t="shared" si="182"/>
        <v>#DIV/0!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/>
      <c r="D546" s="62"/>
      <c r="E546" s="62"/>
      <c r="F546" s="45" t="e">
        <f t="shared" si="178"/>
        <v>#DIV/0!</v>
      </c>
      <c r="G546" s="31"/>
      <c r="H546" s="45" t="e">
        <f t="shared" si="179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0"/>
        <v>#DIV/0!</v>
      </c>
      <c r="V546" s="19"/>
      <c r="W546" s="18" t="e">
        <f t="shared" si="181"/>
        <v>#DIV/0!</v>
      </c>
      <c r="X546" s="19"/>
      <c r="Y546" s="18" t="e">
        <f t="shared" si="182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/>
      <c r="D547" s="62"/>
      <c r="E547" s="62"/>
      <c r="F547" s="45" t="e">
        <f t="shared" si="178"/>
        <v>#DIV/0!</v>
      </c>
      <c r="G547" s="31"/>
      <c r="H547" s="45" t="e">
        <f t="shared" si="179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0"/>
        <v>#DIV/0!</v>
      </c>
      <c r="V547" s="19"/>
      <c r="W547" s="18" t="e">
        <f t="shared" si="181"/>
        <v>#DIV/0!</v>
      </c>
      <c r="X547" s="19"/>
      <c r="Y547" s="18" t="e">
        <f t="shared" si="182"/>
        <v>#DIV/0!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/>
      <c r="D548" s="62"/>
      <c r="E548" s="62"/>
      <c r="F548" s="45" t="e">
        <f t="shared" si="178"/>
        <v>#DIV/0!</v>
      </c>
      <c r="G548" s="31"/>
      <c r="H548" s="45" t="e">
        <f t="shared" si="179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0"/>
        <v>#DIV/0!</v>
      </c>
      <c r="V548" s="19"/>
      <c r="W548" s="18" t="e">
        <f t="shared" si="181"/>
        <v>#DIV/0!</v>
      </c>
      <c r="X548" s="19"/>
      <c r="Y548" s="18" t="e">
        <f t="shared" si="182"/>
        <v>#DIV/0!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/>
      <c r="D549" s="62"/>
      <c r="E549" s="62"/>
      <c r="F549" s="45" t="e">
        <f t="shared" si="178"/>
        <v>#DIV/0!</v>
      </c>
      <c r="G549" s="31"/>
      <c r="H549" s="45" t="e">
        <f t="shared" si="179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0"/>
        <v>#DIV/0!</v>
      </c>
      <c r="V549" s="19"/>
      <c r="W549" s="18" t="e">
        <f t="shared" si="181"/>
        <v>#DIV/0!</v>
      </c>
      <c r="X549" s="19"/>
      <c r="Y549" s="18" t="e">
        <f t="shared" si="182"/>
        <v>#DIV/0!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/>
      <c r="D550" s="62"/>
      <c r="E550" s="62"/>
      <c r="F550" s="45" t="e">
        <f t="shared" si="178"/>
        <v>#DIV/0!</v>
      </c>
      <c r="G550" s="31"/>
      <c r="H550" s="45" t="e">
        <f t="shared" si="179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0"/>
        <v>#DIV/0!</v>
      </c>
      <c r="V550" s="19"/>
      <c r="W550" s="18" t="e">
        <f t="shared" si="181"/>
        <v>#DIV/0!</v>
      </c>
      <c r="X550" s="19"/>
      <c r="Y550" s="18" t="e">
        <f t="shared" si="182"/>
        <v>#DIV/0!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/>
      <c r="D551" s="62"/>
      <c r="E551" s="62"/>
      <c r="F551" s="45" t="e">
        <f t="shared" si="178"/>
        <v>#DIV/0!</v>
      </c>
      <c r="G551" s="31"/>
      <c r="H551" s="45" t="e">
        <f t="shared" si="179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0"/>
        <v>#DIV/0!</v>
      </c>
      <c r="V551" s="19"/>
      <c r="W551" s="18" t="e">
        <f t="shared" si="181"/>
        <v>#DIV/0!</v>
      </c>
      <c r="X551" s="19"/>
      <c r="Y551" s="18" t="e">
        <f t="shared" si="182"/>
        <v>#DIV/0!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0</v>
      </c>
      <c r="D552" s="102">
        <f t="shared" ref="D552:E552" si="183">SUM(D533:D551)</f>
        <v>0</v>
      </c>
      <c r="E552" s="102">
        <f t="shared" si="183"/>
        <v>0</v>
      </c>
      <c r="F552" s="46" t="e">
        <f t="shared" si="174"/>
        <v>#DIV/0!</v>
      </c>
      <c r="G552" s="29">
        <f>SUM(G533:G551)</f>
        <v>0</v>
      </c>
      <c r="H552" s="46" t="e">
        <f t="shared" si="165"/>
        <v>#DIV/0!</v>
      </c>
      <c r="I552" s="29">
        <f t="shared" ref="I552:T552" si="184">SUM(I533:I551)</f>
        <v>0</v>
      </c>
      <c r="J552" s="29">
        <f t="shared" si="184"/>
        <v>0</v>
      </c>
      <c r="K552" s="29">
        <f t="shared" si="184"/>
        <v>0</v>
      </c>
      <c r="L552" s="29">
        <f t="shared" si="184"/>
        <v>0</v>
      </c>
      <c r="M552" s="29">
        <f t="shared" si="184"/>
        <v>0</v>
      </c>
      <c r="N552" s="29">
        <f t="shared" si="184"/>
        <v>0</v>
      </c>
      <c r="O552" s="29">
        <f t="shared" si="184"/>
        <v>0</v>
      </c>
      <c r="P552" s="29">
        <f t="shared" si="184"/>
        <v>0</v>
      </c>
      <c r="Q552" s="29">
        <f t="shared" si="184"/>
        <v>0</v>
      </c>
      <c r="R552" s="29">
        <f t="shared" si="184"/>
        <v>0</v>
      </c>
      <c r="S552" s="29">
        <f t="shared" si="184"/>
        <v>0</v>
      </c>
      <c r="T552" s="29">
        <f t="shared" si="184"/>
        <v>0</v>
      </c>
      <c r="U552" s="47" t="e">
        <f t="shared" si="180"/>
        <v>#DIV/0!</v>
      </c>
      <c r="V552" s="29">
        <f>SUM(V533:V551)</f>
        <v>0</v>
      </c>
      <c r="W552" s="88" t="e">
        <f>V552/E552*100</f>
        <v>#DIV/0!</v>
      </c>
      <c r="X552" s="29">
        <f>SUM(X533:X551)</f>
        <v>0</v>
      </c>
      <c r="Y552" s="88" t="e">
        <f t="shared" si="182"/>
        <v>#DIV/0!</v>
      </c>
      <c r="Z552" s="29">
        <f t="shared" ref="Z552:AE552" si="185">SUM(Z533:Z551)</f>
        <v>0</v>
      </c>
      <c r="AA552" s="29">
        <f t="shared" si="185"/>
        <v>0</v>
      </c>
      <c r="AB552" s="29">
        <f t="shared" si="185"/>
        <v>0</v>
      </c>
      <c r="AC552" s="29">
        <f t="shared" si="185"/>
        <v>0</v>
      </c>
      <c r="AD552" s="29">
        <f t="shared" si="185"/>
        <v>0</v>
      </c>
      <c r="AE552" s="29">
        <f t="shared" si="185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41.900000000000006</v>
      </c>
      <c r="D554" s="62">
        <v>86</v>
      </c>
      <c r="E554" s="62">
        <v>150.00857142857143</v>
      </c>
      <c r="F554" s="45">
        <f>E554/C554</f>
        <v>3.580156836004091</v>
      </c>
      <c r="G554" s="31"/>
      <c r="H554" s="45">
        <f>G554/D554*100</f>
        <v>0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>
        <v>7</v>
      </c>
      <c r="W554" s="18">
        <f>V554/E554*100</f>
        <v>4.6664000152372243</v>
      </c>
      <c r="X554" s="19">
        <v>7</v>
      </c>
      <c r="Y554" s="18">
        <f>X554/E554*100</f>
        <v>4.6664000152372243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114.8</v>
      </c>
      <c r="D555" s="62">
        <v>316</v>
      </c>
      <c r="E555" s="62">
        <v>311.41254500818326</v>
      </c>
      <c r="F555" s="45">
        <f>E555/C555</f>
        <v>2.7126528310817357</v>
      </c>
      <c r="G555" s="31"/>
      <c r="H555" s="45">
        <f>G555/D555*100</f>
        <v>0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>
        <v>15</v>
      </c>
      <c r="W555" s="18">
        <f>V555/E555*100</f>
        <v>4.8167616367561017</v>
      </c>
      <c r="X555" s="19">
        <v>15</v>
      </c>
      <c r="Y555" s="18">
        <f>X555/E555*100</f>
        <v>4.8167616367561017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48.900000000000006</v>
      </c>
      <c r="D556" s="62">
        <v>132</v>
      </c>
      <c r="E556" s="62">
        <v>136.73009216589864</v>
      </c>
      <c r="F556" s="45">
        <f>E556/C556</f>
        <v>2.7961164042106059</v>
      </c>
      <c r="G556" s="31"/>
      <c r="H556" s="45">
        <f>G556/D556*100</f>
        <v>0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>
        <v>6</v>
      </c>
      <c r="W556" s="18">
        <f>V556/E556*100</f>
        <v>4.3882073835802169</v>
      </c>
      <c r="X556" s="19">
        <v>6</v>
      </c>
      <c r="Y556" s="18">
        <f>X556/E556*100</f>
        <v>4.3882073835802169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0</v>
      </c>
      <c r="D557" s="62"/>
      <c r="E557" s="62">
        <v>0</v>
      </c>
      <c r="F557" s="45" t="e">
        <f t="shared" ref="F557:F563" si="186">E557/C557</f>
        <v>#DIV/0!</v>
      </c>
      <c r="G557" s="31"/>
      <c r="H557" s="45" t="e">
        <f t="shared" ref="H557:H563" si="187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88">O557/G557*100</f>
        <v>#DIV/0!</v>
      </c>
      <c r="V557" s="19"/>
      <c r="W557" s="18" t="e">
        <f t="shared" ref="W557:W563" si="189">V557/E557*100</f>
        <v>#DIV/0!</v>
      </c>
      <c r="X557" s="19"/>
      <c r="Y557" s="18" t="e">
        <f t="shared" ref="Y557:Y563" si="190">X557/E557*100</f>
        <v>#DIV/0!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141.19999999999999</v>
      </c>
      <c r="D558" s="62">
        <v>623</v>
      </c>
      <c r="E558" s="62">
        <v>212.50841121495324</v>
      </c>
      <c r="F558" s="45">
        <f t="shared" si="186"/>
        <v>1.5050170765931534</v>
      </c>
      <c r="G558" s="31"/>
      <c r="H558" s="45">
        <f t="shared" si="187"/>
        <v>0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88"/>
        <v>#DIV/0!</v>
      </c>
      <c r="V558" s="19">
        <v>10</v>
      </c>
      <c r="W558" s="18">
        <f t="shared" si="189"/>
        <v>4.7056960911937518</v>
      </c>
      <c r="X558" s="19">
        <v>10</v>
      </c>
      <c r="Y558" s="18">
        <f t="shared" si="190"/>
        <v>4.7056960911937518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123.60299999999999</v>
      </c>
      <c r="D559" s="62">
        <v>32</v>
      </c>
      <c r="E559" s="62">
        <v>41.855178749999993</v>
      </c>
      <c r="F559" s="45">
        <f t="shared" si="186"/>
        <v>0.33862591320599011</v>
      </c>
      <c r="G559" s="31"/>
      <c r="H559" s="45">
        <f t="shared" si="187"/>
        <v>0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88"/>
        <v>#DIV/0!</v>
      </c>
      <c r="V559" s="19"/>
      <c r="W559" s="18">
        <f t="shared" si="189"/>
        <v>0</v>
      </c>
      <c r="X559" s="19"/>
      <c r="Y559" s="18">
        <f t="shared" si="190"/>
        <v>0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>
        <v>352</v>
      </c>
      <c r="E560" s="62">
        <v>368.10860410052908</v>
      </c>
      <c r="F560" s="45">
        <f t="shared" si="186"/>
        <v>0.61940488058188214</v>
      </c>
      <c r="G560" s="31"/>
      <c r="H560" s="45">
        <f t="shared" si="187"/>
        <v>0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88"/>
        <v>#DIV/0!</v>
      </c>
      <c r="V560" s="19">
        <v>18</v>
      </c>
      <c r="W560" s="18">
        <f t="shared" si="189"/>
        <v>4.8898612527634011</v>
      </c>
      <c r="X560" s="19">
        <v>4</v>
      </c>
      <c r="Y560" s="18">
        <f t="shared" si="190"/>
        <v>1.0866358339474225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13.658999999999999</v>
      </c>
      <c r="D561" s="62">
        <v>383</v>
      </c>
      <c r="E561" s="62">
        <v>3</v>
      </c>
      <c r="F561" s="45">
        <f t="shared" si="186"/>
        <v>0.21963540522732267</v>
      </c>
      <c r="G561" s="31"/>
      <c r="H561" s="45">
        <f t="shared" si="187"/>
        <v>0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88"/>
        <v>#DIV/0!</v>
      </c>
      <c r="V561" s="19"/>
      <c r="W561" s="18">
        <f t="shared" si="189"/>
        <v>0</v>
      </c>
      <c r="X561" s="19"/>
      <c r="Y561" s="18">
        <f t="shared" si="190"/>
        <v>0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13.767000000000001</v>
      </c>
      <c r="D562" s="62"/>
      <c r="E562" s="62">
        <v>6</v>
      </c>
      <c r="F562" s="45">
        <f t="shared" si="186"/>
        <v>0.43582479843103067</v>
      </c>
      <c r="G562" s="31"/>
      <c r="H562" s="45" t="e">
        <f t="shared" si="187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88"/>
        <v>#DIV/0!</v>
      </c>
      <c r="V562" s="19"/>
      <c r="W562" s="18">
        <f t="shared" si="189"/>
        <v>0</v>
      </c>
      <c r="X562" s="19"/>
      <c r="Y562" s="18">
        <f t="shared" si="190"/>
        <v>0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31.899000000000001</v>
      </c>
      <c r="D563" s="62"/>
      <c r="E563" s="62">
        <v>81</v>
      </c>
      <c r="F563" s="45">
        <f t="shared" si="186"/>
        <v>2.5392645537477665</v>
      </c>
      <c r="G563" s="31"/>
      <c r="H563" s="45" t="e">
        <f t="shared" si="187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88"/>
        <v>#DIV/0!</v>
      </c>
      <c r="V563" s="19">
        <v>4</v>
      </c>
      <c r="W563" s="18">
        <f t="shared" si="189"/>
        <v>4.9382716049382713</v>
      </c>
      <c r="X563" s="19">
        <v>2</v>
      </c>
      <c r="Y563" s="18">
        <f t="shared" si="190"/>
        <v>2.4691358024691357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629.51</v>
      </c>
      <c r="D564" s="62"/>
      <c r="E564" s="62">
        <v>582</v>
      </c>
      <c r="F564" s="45">
        <f>E564/C564</f>
        <v>0.92452860161077666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>
        <v>29</v>
      </c>
      <c r="W564" s="18">
        <f>V564/E564*100</f>
        <v>4.9828178694158076</v>
      </c>
      <c r="X564" s="19">
        <v>29</v>
      </c>
      <c r="Y564" s="18">
        <f>X564/E564*100</f>
        <v>4.9828178694158076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1753.5319999999999</v>
      </c>
      <c r="D565" s="102">
        <f t="shared" ref="D565:E565" si="191">SUM(D554:D564)</f>
        <v>1924</v>
      </c>
      <c r="E565" s="102">
        <f t="shared" si="191"/>
        <v>1892.6234026681359</v>
      </c>
      <c r="F565" s="46">
        <f t="shared" si="174"/>
        <v>1.0793207096694761</v>
      </c>
      <c r="G565" s="97">
        <f>SUM(G554:G564)</f>
        <v>0</v>
      </c>
      <c r="H565" s="46">
        <f t="shared" si="165"/>
        <v>0</v>
      </c>
      <c r="I565" s="97">
        <f t="shared" ref="I565:T565" si="192">SUM(I554:I564)</f>
        <v>0</v>
      </c>
      <c r="J565" s="97">
        <f t="shared" si="192"/>
        <v>0</v>
      </c>
      <c r="K565" s="97">
        <f t="shared" si="192"/>
        <v>0</v>
      </c>
      <c r="L565" s="97">
        <f t="shared" si="192"/>
        <v>0</v>
      </c>
      <c r="M565" s="97">
        <f t="shared" si="192"/>
        <v>0</v>
      </c>
      <c r="N565" s="97">
        <f t="shared" si="192"/>
        <v>0</v>
      </c>
      <c r="O565" s="97">
        <f t="shared" si="192"/>
        <v>0</v>
      </c>
      <c r="P565" s="97">
        <f t="shared" si="192"/>
        <v>0</v>
      </c>
      <c r="Q565" s="97">
        <f t="shared" si="192"/>
        <v>0</v>
      </c>
      <c r="R565" s="97">
        <f t="shared" si="192"/>
        <v>0</v>
      </c>
      <c r="S565" s="97">
        <f t="shared" si="192"/>
        <v>0</v>
      </c>
      <c r="T565" s="97">
        <f t="shared" si="192"/>
        <v>0</v>
      </c>
      <c r="U565" s="97" t="e">
        <f>SUM(U554:U564)</f>
        <v>#DIV/0!</v>
      </c>
      <c r="V565" s="97">
        <f>SUM(V554:V564)</f>
        <v>89</v>
      </c>
      <c r="W565" s="88">
        <f>V565/E565*100</f>
        <v>4.7024674784498472</v>
      </c>
      <c r="X565" s="97">
        <f>SUM(X554:X564)</f>
        <v>73</v>
      </c>
      <c r="Y565" s="88">
        <f t="shared" ref="Y565:Y620" si="193">X565/E565*100</f>
        <v>3.8570800665936953</v>
      </c>
      <c r="Z565" s="97">
        <f t="shared" ref="Z565:AE565" si="194">SUM(Z554:Z564)</f>
        <v>0</v>
      </c>
      <c r="AA565" s="97">
        <f t="shared" si="194"/>
        <v>0</v>
      </c>
      <c r="AB565" s="97">
        <f t="shared" si="194"/>
        <v>0</v>
      </c>
      <c r="AC565" s="97">
        <f t="shared" si="194"/>
        <v>0</v>
      </c>
      <c r="AD565" s="97">
        <f t="shared" si="194"/>
        <v>0</v>
      </c>
      <c r="AE565" s="97">
        <f t="shared" si="194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632.11900000000003</v>
      </c>
      <c r="D567" s="62">
        <v>1110</v>
      </c>
      <c r="E567" s="62">
        <v>1167</v>
      </c>
      <c r="F567" s="45">
        <f t="shared" ref="F567:F584" si="195">E567/C567</f>
        <v>1.8461713696313509</v>
      </c>
      <c r="G567" s="31"/>
      <c r="H567" s="45">
        <f t="shared" ref="H567:H620" si="196">G567/D567*100</f>
        <v>0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197">O567/G567*100</f>
        <v>#DIV/0!</v>
      </c>
      <c r="V567" s="19">
        <v>58</v>
      </c>
      <c r="W567" s="18">
        <f t="shared" ref="W567:W584" si="198">V567/E567*100</f>
        <v>4.9700085689802913</v>
      </c>
      <c r="X567" s="19">
        <v>46</v>
      </c>
      <c r="Y567" s="18">
        <f t="shared" ref="Y567:Y584" si="199">X567/E567*100</f>
        <v>3.9417309340188522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>
        <v>246</v>
      </c>
      <c r="E568" s="19">
        <v>341</v>
      </c>
      <c r="F568" s="45">
        <f t="shared" si="195"/>
        <v>1.4009860312243221</v>
      </c>
      <c r="G568" s="31"/>
      <c r="H568" s="45">
        <f t="shared" si="196"/>
        <v>0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197"/>
        <v>#DIV/0!</v>
      </c>
      <c r="V568" s="19">
        <v>17</v>
      </c>
      <c r="W568" s="18">
        <f t="shared" si="198"/>
        <v>4.9853372434017595</v>
      </c>
      <c r="X568" s="19">
        <v>16</v>
      </c>
      <c r="Y568" s="18">
        <f t="shared" si="199"/>
        <v>4.6920821114369504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>
        <v>362</v>
      </c>
      <c r="E569" s="19">
        <v>863.5</v>
      </c>
      <c r="F569" s="45">
        <f t="shared" si="195"/>
        <v>1.2507242178447278</v>
      </c>
      <c r="G569" s="31"/>
      <c r="H569" s="45">
        <f t="shared" si="196"/>
        <v>0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197"/>
        <v>#DIV/0!</v>
      </c>
      <c r="V569" s="19">
        <v>43</v>
      </c>
      <c r="W569" s="18">
        <f t="shared" si="198"/>
        <v>4.9797336421540246</v>
      </c>
      <c r="X569" s="19">
        <v>20</v>
      </c>
      <c r="Y569" s="18">
        <f t="shared" si="199"/>
        <v>2.3161551823972206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>
        <v>781</v>
      </c>
      <c r="E570" s="19">
        <v>369</v>
      </c>
      <c r="F570" s="45">
        <f t="shared" si="195"/>
        <v>0.49583445310400437</v>
      </c>
      <c r="G570" s="31"/>
      <c r="H570" s="45">
        <f t="shared" si="196"/>
        <v>0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197"/>
        <v>#DIV/0!</v>
      </c>
      <c r="V570" s="19">
        <v>18</v>
      </c>
      <c r="W570" s="18">
        <f t="shared" si="198"/>
        <v>4.8780487804878048</v>
      </c>
      <c r="X570" s="19">
        <v>18</v>
      </c>
      <c r="Y570" s="18">
        <f t="shared" si="199"/>
        <v>4.8780487804878048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235.09999999999997</v>
      </c>
      <c r="D571" s="19">
        <v>298</v>
      </c>
      <c r="E571" s="19">
        <v>303</v>
      </c>
      <c r="F571" s="45">
        <f t="shared" si="195"/>
        <v>1.2888132709485327</v>
      </c>
      <c r="G571" s="31"/>
      <c r="H571" s="45">
        <f t="shared" si="196"/>
        <v>0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197"/>
        <v>#DIV/0!</v>
      </c>
      <c r="V571" s="19">
        <v>15</v>
      </c>
      <c r="W571" s="18">
        <f t="shared" si="198"/>
        <v>4.9504950495049505</v>
      </c>
      <c r="X571" s="19">
        <v>15</v>
      </c>
      <c r="Y571" s="18">
        <f t="shared" si="199"/>
        <v>4.9504950495049505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>
        <v>0</v>
      </c>
      <c r="F572" s="45" t="e">
        <f t="shared" si="195"/>
        <v>#DIV/0!</v>
      </c>
      <c r="G572" s="31"/>
      <c r="H572" s="45" t="e">
        <f t="shared" si="196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197"/>
        <v>#DIV/0!</v>
      </c>
      <c r="V572" s="19"/>
      <c r="W572" s="18" t="e">
        <f t="shared" si="198"/>
        <v>#DIV/0!</v>
      </c>
      <c r="X572" s="19"/>
      <c r="Y572" s="18" t="e">
        <f t="shared" si="199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2895.17</v>
      </c>
      <c r="D573" s="19">
        <v>1590</v>
      </c>
      <c r="E573" s="19">
        <v>4573</v>
      </c>
      <c r="F573" s="45">
        <f t="shared" si="195"/>
        <v>1.5795272816449466</v>
      </c>
      <c r="G573" s="31"/>
      <c r="H573" s="45">
        <f t="shared" si="196"/>
        <v>0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197"/>
        <v>#DIV/0!</v>
      </c>
      <c r="V573" s="19">
        <v>228</v>
      </c>
      <c r="W573" s="18">
        <f t="shared" si="198"/>
        <v>4.9857861360157445</v>
      </c>
      <c r="X573" s="19">
        <v>30</v>
      </c>
      <c r="Y573" s="18">
        <f t="shared" si="199"/>
        <v>0.65602449158101905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57.347000000000001</v>
      </c>
      <c r="D574" s="19">
        <v>202</v>
      </c>
      <c r="E574" s="19">
        <v>205</v>
      </c>
      <c r="F574" s="45">
        <f t="shared" si="195"/>
        <v>3.574729279648456</v>
      </c>
      <c r="G574" s="31"/>
      <c r="H574" s="45">
        <f t="shared" si="196"/>
        <v>0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197"/>
        <v>#DIV/0!</v>
      </c>
      <c r="V574" s="19">
        <v>10</v>
      </c>
      <c r="W574" s="18">
        <f t="shared" si="198"/>
        <v>4.8780487804878048</v>
      </c>
      <c r="X574" s="19">
        <v>10</v>
      </c>
      <c r="Y574" s="18">
        <f t="shared" si="199"/>
        <v>4.8780487804878048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>
        <v>48</v>
      </c>
      <c r="E575" s="19">
        <v>90</v>
      </c>
      <c r="F575" s="45">
        <f t="shared" si="195"/>
        <v>0.33015891649180473</v>
      </c>
      <c r="G575" s="31"/>
      <c r="H575" s="45">
        <f t="shared" si="196"/>
        <v>0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197"/>
        <v>#DIV/0!</v>
      </c>
      <c r="V575" s="19">
        <v>4</v>
      </c>
      <c r="W575" s="18">
        <f t="shared" si="198"/>
        <v>4.4444444444444446</v>
      </c>
      <c r="X575" s="19">
        <v>4</v>
      </c>
      <c r="Y575" s="18">
        <f t="shared" si="199"/>
        <v>4.4444444444444446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>
        <v>137</v>
      </c>
      <c r="E576" s="19">
        <v>49</v>
      </c>
      <c r="F576" s="45">
        <f t="shared" si="195"/>
        <v>5.1657466717832154E-2</v>
      </c>
      <c r="G576" s="31"/>
      <c r="H576" s="45">
        <f t="shared" si="196"/>
        <v>0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197"/>
        <v>#DIV/0!</v>
      </c>
      <c r="V576" s="19">
        <v>2</v>
      </c>
      <c r="W576" s="18">
        <f t="shared" si="198"/>
        <v>4.0816326530612246</v>
      </c>
      <c r="X576" s="19">
        <v>2</v>
      </c>
      <c r="Y576" s="18">
        <f t="shared" si="199"/>
        <v>4.0816326530612246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66.599999999999994</v>
      </c>
      <c r="D577" s="19">
        <v>31</v>
      </c>
      <c r="E577" s="19">
        <v>40</v>
      </c>
      <c r="F577" s="45">
        <f t="shared" si="195"/>
        <v>0.60060060060060061</v>
      </c>
      <c r="G577" s="31"/>
      <c r="H577" s="45">
        <f t="shared" si="196"/>
        <v>0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197"/>
        <v>#DIV/0!</v>
      </c>
      <c r="V577" s="19"/>
      <c r="W577" s="18">
        <f t="shared" si="198"/>
        <v>0</v>
      </c>
      <c r="X577" s="19"/>
      <c r="Y577" s="18">
        <f t="shared" si="199"/>
        <v>0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3047.4749999999999</v>
      </c>
      <c r="D578" s="19"/>
      <c r="E578" s="19">
        <v>105</v>
      </c>
      <c r="F578" s="45">
        <f t="shared" si="195"/>
        <v>3.4454753525459604E-2</v>
      </c>
      <c r="G578" s="31"/>
      <c r="H578" s="45" t="e">
        <f t="shared" si="196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197"/>
        <v>#DIV/0!</v>
      </c>
      <c r="V578" s="19"/>
      <c r="W578" s="18">
        <f t="shared" si="198"/>
        <v>0</v>
      </c>
      <c r="X578" s="19"/>
      <c r="Y578" s="18">
        <f t="shared" si="199"/>
        <v>0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37</v>
      </c>
      <c r="D579" s="19">
        <v>1188</v>
      </c>
      <c r="E579" s="19">
        <v>32</v>
      </c>
      <c r="F579" s="45">
        <f t="shared" si="195"/>
        <v>0.86486486486486491</v>
      </c>
      <c r="G579" s="31"/>
      <c r="H579" s="45">
        <f t="shared" si="196"/>
        <v>0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197"/>
        <v>#DIV/0!</v>
      </c>
      <c r="V579" s="19"/>
      <c r="W579" s="18">
        <f t="shared" si="198"/>
        <v>0</v>
      </c>
      <c r="X579" s="19"/>
      <c r="Y579" s="18">
        <f t="shared" si="199"/>
        <v>0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1390.2</v>
      </c>
      <c r="D580" s="19"/>
      <c r="E580" s="19">
        <v>1321</v>
      </c>
      <c r="F580" s="45">
        <f t="shared" si="195"/>
        <v>0.95022298949791395</v>
      </c>
      <c r="G580" s="31"/>
      <c r="H580" s="45" t="e">
        <f t="shared" si="196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197"/>
        <v>#DIV/0!</v>
      </c>
      <c r="V580" s="19">
        <v>66</v>
      </c>
      <c r="W580" s="18">
        <f t="shared" si="198"/>
        <v>4.996214988644966</v>
      </c>
      <c r="X580" s="19">
        <v>10</v>
      </c>
      <c r="Y580" s="18">
        <f t="shared" si="199"/>
        <v>0.75700227100681305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13.2</v>
      </c>
      <c r="D581" s="19"/>
      <c r="E581" s="19">
        <v>16</v>
      </c>
      <c r="F581" s="45">
        <f t="shared" si="195"/>
        <v>1.2121212121212122</v>
      </c>
      <c r="G581" s="31"/>
      <c r="H581" s="45" t="e">
        <f t="shared" si="196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197"/>
        <v>#DIV/0!</v>
      </c>
      <c r="V581" s="19"/>
      <c r="W581" s="18">
        <f t="shared" si="198"/>
        <v>0</v>
      </c>
      <c r="X581" s="19">
        <v>0</v>
      </c>
      <c r="Y581" s="18">
        <f t="shared" si="199"/>
        <v>0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1506</v>
      </c>
      <c r="D582" s="19"/>
      <c r="E582" s="19">
        <v>1500</v>
      </c>
      <c r="F582" s="45">
        <f t="shared" si="195"/>
        <v>0.99601593625498008</v>
      </c>
      <c r="G582" s="31"/>
      <c r="H582" s="45" t="e">
        <f t="shared" si="196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197"/>
        <v>#DIV/0!</v>
      </c>
      <c r="V582" s="19">
        <v>75</v>
      </c>
      <c r="W582" s="18">
        <f t="shared" si="198"/>
        <v>5</v>
      </c>
      <c r="X582" s="19">
        <v>10</v>
      </c>
      <c r="Y582" s="18">
        <f t="shared" si="199"/>
        <v>0.66666666666666674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25.8</v>
      </c>
      <c r="D583" s="19"/>
      <c r="E583" s="19">
        <v>37</v>
      </c>
      <c r="F583" s="45">
        <f t="shared" si="195"/>
        <v>1.4341085271317828</v>
      </c>
      <c r="G583" s="31"/>
      <c r="H583" s="45" t="e">
        <f t="shared" si="196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197"/>
        <v>#DIV/0!</v>
      </c>
      <c r="V583" s="19"/>
      <c r="W583" s="18">
        <f t="shared" si="198"/>
        <v>0</v>
      </c>
      <c r="X583" s="19"/>
      <c r="Y583" s="18">
        <f t="shared" si="199"/>
        <v>0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>
        <v>1090</v>
      </c>
      <c r="F584" s="45">
        <f t="shared" si="195"/>
        <v>1.0323924985792765</v>
      </c>
      <c r="G584" s="31"/>
      <c r="H584" s="45" t="e">
        <f t="shared" si="196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197"/>
        <v>#DIV/0!</v>
      </c>
      <c r="V584" s="19">
        <v>54</v>
      </c>
      <c r="W584" s="18">
        <f t="shared" si="198"/>
        <v>4.954128440366973</v>
      </c>
      <c r="X584" s="19">
        <v>10</v>
      </c>
      <c r="Y584" s="18">
        <f t="shared" si="199"/>
        <v>0.91743119266055051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13860.963</v>
      </c>
      <c r="D585" s="29">
        <f t="shared" ref="D585:E585" si="200">SUM(D567:D584)</f>
        <v>5993</v>
      </c>
      <c r="E585" s="29">
        <f t="shared" si="200"/>
        <v>12101.5</v>
      </c>
      <c r="F585" s="46">
        <f t="shared" si="174"/>
        <v>0.87306343722294044</v>
      </c>
      <c r="G585" s="29">
        <f>SUM(G567:G584)</f>
        <v>0</v>
      </c>
      <c r="H585" s="46">
        <f t="shared" si="196"/>
        <v>0</v>
      </c>
      <c r="I585" s="29">
        <f t="shared" ref="I585:T585" si="201">SUM(I567:I584)</f>
        <v>0</v>
      </c>
      <c r="J585" s="29">
        <f t="shared" si="201"/>
        <v>0</v>
      </c>
      <c r="K585" s="29">
        <f t="shared" si="201"/>
        <v>0</v>
      </c>
      <c r="L585" s="29">
        <f t="shared" si="201"/>
        <v>0</v>
      </c>
      <c r="M585" s="29">
        <f t="shared" si="201"/>
        <v>0</v>
      </c>
      <c r="N585" s="29">
        <f t="shared" si="201"/>
        <v>0</v>
      </c>
      <c r="O585" s="29">
        <f t="shared" si="201"/>
        <v>0</v>
      </c>
      <c r="P585" s="29">
        <f t="shared" si="201"/>
        <v>0</v>
      </c>
      <c r="Q585" s="29">
        <f t="shared" si="201"/>
        <v>0</v>
      </c>
      <c r="R585" s="29">
        <f t="shared" si="201"/>
        <v>0</v>
      </c>
      <c r="S585" s="29">
        <f t="shared" si="201"/>
        <v>0</v>
      </c>
      <c r="T585" s="29">
        <f t="shared" si="201"/>
        <v>0</v>
      </c>
      <c r="U585" s="47" t="e">
        <f t="shared" si="180"/>
        <v>#DIV/0!</v>
      </c>
      <c r="V585" s="29">
        <f>SUM(V567:V584)</f>
        <v>590</v>
      </c>
      <c r="W585" s="88">
        <f>V585/E585*100</f>
        <v>4.8754286658678678</v>
      </c>
      <c r="X585" s="29">
        <f>SUM(X567:X584)</f>
        <v>191</v>
      </c>
      <c r="Y585" s="88">
        <f t="shared" si="193"/>
        <v>1.5783167375945131</v>
      </c>
      <c r="Z585" s="29">
        <f t="shared" ref="Z585:AE585" si="202">SUM(Z567:Z584)</f>
        <v>0</v>
      </c>
      <c r="AA585" s="29">
        <f t="shared" si="202"/>
        <v>0</v>
      </c>
      <c r="AB585" s="29">
        <f t="shared" si="202"/>
        <v>0</v>
      </c>
      <c r="AC585" s="29">
        <f t="shared" si="202"/>
        <v>0</v>
      </c>
      <c r="AD585" s="29">
        <f t="shared" si="202"/>
        <v>0</v>
      </c>
      <c r="AE585" s="29">
        <f t="shared" si="20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138</v>
      </c>
      <c r="D587" s="19">
        <v>21</v>
      </c>
      <c r="E587" s="19">
        <v>41</v>
      </c>
      <c r="F587" s="45">
        <f>E587/C587</f>
        <v>0.29710144927536231</v>
      </c>
      <c r="G587" s="31"/>
      <c r="H587" s="45">
        <f>G587/D587*100</f>
        <v>0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>
        <v>2</v>
      </c>
      <c r="W587" s="18">
        <f>V587/E587*100</f>
        <v>4.8780487804878048</v>
      </c>
      <c r="X587" s="19">
        <v>2</v>
      </c>
      <c r="Y587" s="18">
        <f>X587/E587*100</f>
        <v>4.8780487804878048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0</v>
      </c>
      <c r="D588" s="19"/>
      <c r="E588" s="19">
        <v>0</v>
      </c>
      <c r="F588" s="45" t="e">
        <f>E588/C588</f>
        <v>#DIV/0!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/>
      <c r="W588" s="18" t="e">
        <f>V588/E588*100</f>
        <v>#DIV/0!</v>
      </c>
      <c r="X588" s="19"/>
      <c r="Y588" s="18" t="e">
        <f>X588/E588*100</f>
        <v>#DIV/0!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0</v>
      </c>
      <c r="D589" s="19"/>
      <c r="E589" s="19">
        <v>0</v>
      </c>
      <c r="F589" s="45" t="e">
        <f>E589/C589</f>
        <v>#DIV/0!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/>
      <c r="W589" s="18" t="e">
        <f>V589/E589*100</f>
        <v>#DIV/0!</v>
      </c>
      <c r="X589" s="19"/>
      <c r="Y589" s="18" t="e">
        <f>X589/E589*100</f>
        <v>#DIV/0!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557.79999999999995</v>
      </c>
      <c r="D590" s="19">
        <v>288</v>
      </c>
      <c r="E590" s="19">
        <v>254</v>
      </c>
      <c r="F590" s="45">
        <f t="shared" ref="F590:F620" si="203">E590/C590</f>
        <v>0.45536034420939409</v>
      </c>
      <c r="G590" s="31"/>
      <c r="H590" s="45">
        <f t="shared" ref="H590:H592" si="204">G590/D590*100</f>
        <v>0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05">O590/G590*100</f>
        <v>#DIV/0!</v>
      </c>
      <c r="V590" s="19">
        <v>12</v>
      </c>
      <c r="W590" s="18">
        <f t="shared" ref="W590:W592" si="206">V590/E590*100</f>
        <v>4.7244094488188972</v>
      </c>
      <c r="X590" s="19">
        <v>12</v>
      </c>
      <c r="Y590" s="18">
        <f t="shared" ref="Y590:Y592" si="207">X590/E590*100</f>
        <v>4.7244094488188972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0</v>
      </c>
      <c r="D591" s="19"/>
      <c r="E591" s="19">
        <v>0</v>
      </c>
      <c r="F591" s="45" t="e">
        <f t="shared" si="203"/>
        <v>#DIV/0!</v>
      </c>
      <c r="G591" s="31"/>
      <c r="H591" s="45" t="e">
        <f t="shared" si="20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05"/>
        <v>#DIV/0!</v>
      </c>
      <c r="V591" s="19"/>
      <c r="W591" s="18" t="e">
        <f t="shared" si="206"/>
        <v>#DIV/0!</v>
      </c>
      <c r="X591" s="19"/>
      <c r="Y591" s="18" t="e">
        <f t="shared" si="207"/>
        <v>#DIV/0!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303.06</v>
      </c>
      <c r="D592" s="19">
        <v>67</v>
      </c>
      <c r="E592" s="19">
        <v>6</v>
      </c>
      <c r="F592" s="45">
        <f t="shared" si="203"/>
        <v>1.9798059790140567E-2</v>
      </c>
      <c r="G592" s="31"/>
      <c r="H592" s="45">
        <f t="shared" si="204"/>
        <v>0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05"/>
        <v>#DIV/0!</v>
      </c>
      <c r="V592" s="19"/>
      <c r="W592" s="18">
        <f t="shared" si="206"/>
        <v>0</v>
      </c>
      <c r="X592" s="19"/>
      <c r="Y592" s="18">
        <f t="shared" si="207"/>
        <v>0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998.8599999999999</v>
      </c>
      <c r="D593" s="29">
        <f t="shared" ref="D593" si="208">SUM(D587:D592)</f>
        <v>376</v>
      </c>
      <c r="E593" s="29">
        <v>301</v>
      </c>
      <c r="F593" s="46">
        <f t="shared" si="203"/>
        <v>0.30134353162605371</v>
      </c>
      <c r="G593" s="29">
        <f>SUM(G587:G592)</f>
        <v>0</v>
      </c>
      <c r="H593" s="46">
        <f t="shared" si="196"/>
        <v>0</v>
      </c>
      <c r="I593" s="29">
        <f t="shared" ref="I593:T593" si="209">SUM(I587:I592)</f>
        <v>0</v>
      </c>
      <c r="J593" s="29">
        <f t="shared" si="209"/>
        <v>0</v>
      </c>
      <c r="K593" s="29">
        <f t="shared" si="209"/>
        <v>0</v>
      </c>
      <c r="L593" s="29">
        <f t="shared" si="209"/>
        <v>0</v>
      </c>
      <c r="M593" s="29">
        <f t="shared" si="209"/>
        <v>0</v>
      </c>
      <c r="N593" s="29">
        <f t="shared" si="209"/>
        <v>0</v>
      </c>
      <c r="O593" s="29">
        <f t="shared" si="209"/>
        <v>0</v>
      </c>
      <c r="P593" s="29">
        <f t="shared" si="209"/>
        <v>0</v>
      </c>
      <c r="Q593" s="29">
        <f t="shared" si="209"/>
        <v>0</v>
      </c>
      <c r="R593" s="29">
        <f t="shared" si="209"/>
        <v>0</v>
      </c>
      <c r="S593" s="29">
        <f t="shared" si="209"/>
        <v>0</v>
      </c>
      <c r="T593" s="29">
        <f t="shared" si="209"/>
        <v>0</v>
      </c>
      <c r="U593" s="47" t="e">
        <f t="shared" si="180"/>
        <v>#DIV/0!</v>
      </c>
      <c r="V593" s="29">
        <f>SUM(V587:V592)</f>
        <v>14</v>
      </c>
      <c r="W593" s="88">
        <f>V593/E593*100</f>
        <v>4.6511627906976747</v>
      </c>
      <c r="X593" s="29">
        <f>SUM(X587:X592)</f>
        <v>14</v>
      </c>
      <c r="Y593" s="88">
        <f t="shared" si="193"/>
        <v>4.6511627906976747</v>
      </c>
      <c r="Z593" s="29">
        <f t="shared" ref="Z593:AE593" si="210">SUM(Z587:Z592)</f>
        <v>0</v>
      </c>
      <c r="AA593" s="29">
        <f t="shared" si="210"/>
        <v>0</v>
      </c>
      <c r="AB593" s="29">
        <f t="shared" si="210"/>
        <v>0</v>
      </c>
      <c r="AC593" s="29">
        <f t="shared" si="210"/>
        <v>0</v>
      </c>
      <c r="AD593" s="29">
        <f t="shared" si="210"/>
        <v>0</v>
      </c>
      <c r="AE593" s="29">
        <f t="shared" si="21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0</v>
      </c>
      <c r="D595" s="19"/>
      <c r="E595" s="19">
        <v>0</v>
      </c>
      <c r="F595" s="45" t="e">
        <f t="shared" ref="F595:F618" si="211">E595/C595</f>
        <v>#DIV/0!</v>
      </c>
      <c r="G595" s="31"/>
      <c r="H595" s="45" t="e">
        <f t="shared" ref="H595:H617" si="21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/>
      <c r="W595" s="18" t="e">
        <f t="shared" ref="W595:W619" si="213">V595/E595*100</f>
        <v>#DIV/0!</v>
      </c>
      <c r="X595" s="19"/>
      <c r="Y595" s="18" t="e">
        <f t="shared" ref="Y595:Y618" si="214">X595/E595*100</f>
        <v>#DIV/0!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>
        <v>0</v>
      </c>
      <c r="F596" s="45" t="e">
        <f t="shared" si="211"/>
        <v>#DIV/0!</v>
      </c>
      <c r="G596" s="31"/>
      <c r="H596" s="45" t="e">
        <f t="shared" si="21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/>
      <c r="W596" s="18" t="e">
        <f t="shared" si="213"/>
        <v>#DIV/0!</v>
      </c>
      <c r="X596" s="19"/>
      <c r="Y596" s="18" t="e">
        <f t="shared" si="21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>
        <v>0</v>
      </c>
      <c r="F597" s="45" t="e">
        <f t="shared" si="211"/>
        <v>#DIV/0!</v>
      </c>
      <c r="G597" s="31"/>
      <c r="H597" s="45" t="e">
        <f t="shared" si="21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15">O597/G597*100</f>
        <v>#DIV/0!</v>
      </c>
      <c r="V597" s="19"/>
      <c r="W597" s="18" t="e">
        <f t="shared" si="213"/>
        <v>#DIV/0!</v>
      </c>
      <c r="X597" s="19"/>
      <c r="Y597" s="18" t="e">
        <f t="shared" si="21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>
        <v>173</v>
      </c>
      <c r="E598" s="19">
        <v>166</v>
      </c>
      <c r="F598" s="45">
        <f t="shared" si="211"/>
        <v>2.2978959025470655</v>
      </c>
      <c r="G598" s="31"/>
      <c r="H598" s="45">
        <f t="shared" si="212"/>
        <v>0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15"/>
        <v>#DIV/0!</v>
      </c>
      <c r="V598" s="19">
        <v>8</v>
      </c>
      <c r="W598" s="18">
        <f t="shared" si="213"/>
        <v>4.8192771084337354</v>
      </c>
      <c r="X598" s="19">
        <v>8</v>
      </c>
      <c r="Y598" s="18">
        <f t="shared" si="214"/>
        <v>4.8192771084337354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976.43000000000006</v>
      </c>
      <c r="D599" s="19">
        <v>569</v>
      </c>
      <c r="E599" s="19">
        <v>485</v>
      </c>
      <c r="F599" s="45">
        <f t="shared" si="211"/>
        <v>0.49670739325911739</v>
      </c>
      <c r="G599" s="31"/>
      <c r="H599" s="45">
        <f t="shared" si="212"/>
        <v>0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15"/>
        <v>#DIV/0!</v>
      </c>
      <c r="V599" s="19">
        <v>24</v>
      </c>
      <c r="W599" s="18">
        <f t="shared" si="213"/>
        <v>4.9484536082474229</v>
      </c>
      <c r="X599" s="19">
        <v>24</v>
      </c>
      <c r="Y599" s="18">
        <f t="shared" si="214"/>
        <v>4.9484536082474229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50.38</v>
      </c>
      <c r="D600" s="19"/>
      <c r="E600" s="19">
        <v>101</v>
      </c>
      <c r="F600" s="45">
        <f t="shared" si="211"/>
        <v>2.004763795156808</v>
      </c>
      <c r="G600" s="31"/>
      <c r="H600" s="45" t="e">
        <f t="shared" si="21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15"/>
        <v>#DIV/0!</v>
      </c>
      <c r="V600" s="19">
        <v>5</v>
      </c>
      <c r="W600" s="18">
        <f t="shared" si="213"/>
        <v>4.9504950495049505</v>
      </c>
      <c r="X600" s="19">
        <v>4</v>
      </c>
      <c r="Y600" s="18">
        <f t="shared" si="214"/>
        <v>3.9603960396039604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200</v>
      </c>
      <c r="D601" s="19">
        <v>138</v>
      </c>
      <c r="E601" s="19">
        <v>194</v>
      </c>
      <c r="F601" s="45">
        <f t="shared" si="211"/>
        <v>0.97</v>
      </c>
      <c r="G601" s="31"/>
      <c r="H601" s="45">
        <f t="shared" si="212"/>
        <v>0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15"/>
        <v>#DIV/0!</v>
      </c>
      <c r="V601" s="19">
        <v>9</v>
      </c>
      <c r="W601" s="18">
        <f t="shared" si="213"/>
        <v>4.6391752577319592</v>
      </c>
      <c r="X601" s="19">
        <v>9</v>
      </c>
      <c r="Y601" s="18">
        <f t="shared" si="214"/>
        <v>4.6391752577319592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350.96</v>
      </c>
      <c r="D602" s="19">
        <v>643</v>
      </c>
      <c r="E602" s="19">
        <v>593</v>
      </c>
      <c r="F602" s="45">
        <f t="shared" si="211"/>
        <v>1.6896512423068157</v>
      </c>
      <c r="G602" s="31"/>
      <c r="H602" s="45">
        <f t="shared" si="212"/>
        <v>0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15"/>
        <v>#DIV/0!</v>
      </c>
      <c r="V602" s="19">
        <v>29</v>
      </c>
      <c r="W602" s="18">
        <f t="shared" si="213"/>
        <v>4.8903878583473865</v>
      </c>
      <c r="X602" s="19">
        <v>18</v>
      </c>
      <c r="Y602" s="18">
        <f t="shared" si="214"/>
        <v>3.0354131534569984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473.3</v>
      </c>
      <c r="D603" s="19">
        <v>365</v>
      </c>
      <c r="E603" s="19">
        <v>660</v>
      </c>
      <c r="F603" s="45">
        <f t="shared" si="211"/>
        <v>1.394464398901331</v>
      </c>
      <c r="G603" s="31"/>
      <c r="H603" s="45">
        <f t="shared" si="212"/>
        <v>0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15"/>
        <v>#DIV/0!</v>
      </c>
      <c r="V603" s="19">
        <v>33</v>
      </c>
      <c r="W603" s="18">
        <f t="shared" si="213"/>
        <v>5</v>
      </c>
      <c r="X603" s="19">
        <v>20</v>
      </c>
      <c r="Y603" s="18">
        <f t="shared" si="214"/>
        <v>3.0303030303030303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125</v>
      </c>
      <c r="D604" s="19">
        <v>162</v>
      </c>
      <c r="E604" s="19">
        <v>103</v>
      </c>
      <c r="F604" s="45">
        <f t="shared" si="211"/>
        <v>0.82399999999999995</v>
      </c>
      <c r="G604" s="31"/>
      <c r="H604" s="45">
        <f t="shared" si="212"/>
        <v>0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15"/>
        <v>#DIV/0!</v>
      </c>
      <c r="V604" s="19">
        <v>5</v>
      </c>
      <c r="W604" s="18">
        <f t="shared" si="213"/>
        <v>4.8543689320388346</v>
      </c>
      <c r="X604" s="19">
        <v>5</v>
      </c>
      <c r="Y604" s="18">
        <f t="shared" si="214"/>
        <v>4.8543689320388346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39.770000000000003</v>
      </c>
      <c r="D605" s="19">
        <v>10</v>
      </c>
      <c r="E605" s="19">
        <v>21</v>
      </c>
      <c r="F605" s="45">
        <f t="shared" si="211"/>
        <v>0.52803620819713348</v>
      </c>
      <c r="G605" s="31"/>
      <c r="H605" s="45">
        <f t="shared" si="212"/>
        <v>0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15"/>
        <v>#DIV/0!</v>
      </c>
      <c r="V605" s="19"/>
      <c r="W605" s="18">
        <f t="shared" si="213"/>
        <v>0</v>
      </c>
      <c r="X605" s="19"/>
      <c r="Y605" s="18">
        <f t="shared" si="214"/>
        <v>0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165.02</v>
      </c>
      <c r="D606" s="19">
        <v>73</v>
      </c>
      <c r="E606" s="19">
        <v>92</v>
      </c>
      <c r="F606" s="45">
        <f t="shared" si="211"/>
        <v>0.55750818082656639</v>
      </c>
      <c r="G606" s="31"/>
      <c r="H606" s="45">
        <f t="shared" si="212"/>
        <v>0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15"/>
        <v>#DIV/0!</v>
      </c>
      <c r="V606" s="19">
        <v>4</v>
      </c>
      <c r="W606" s="18">
        <f t="shared" si="213"/>
        <v>4.3478260869565215</v>
      </c>
      <c r="X606" s="19">
        <v>2</v>
      </c>
      <c r="Y606" s="18">
        <f t="shared" si="214"/>
        <v>2.1739130434782608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757.39</v>
      </c>
      <c r="D607" s="19">
        <v>406</v>
      </c>
      <c r="E607" s="19">
        <v>522</v>
      </c>
      <c r="F607" s="45">
        <f t="shared" si="211"/>
        <v>0.68920899404533997</v>
      </c>
      <c r="G607" s="31"/>
      <c r="H607" s="45">
        <f t="shared" si="212"/>
        <v>0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15"/>
        <v>#DIV/0!</v>
      </c>
      <c r="V607" s="19">
        <v>26</v>
      </c>
      <c r="W607" s="18">
        <f t="shared" si="213"/>
        <v>4.980842911877394</v>
      </c>
      <c r="X607" s="19">
        <v>23</v>
      </c>
      <c r="Y607" s="18">
        <f t="shared" si="214"/>
        <v>4.4061302681992336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>
        <v>3529</v>
      </c>
      <c r="E608" s="19">
        <v>1864</v>
      </c>
      <c r="F608" s="45">
        <f t="shared" si="211"/>
        <v>3.4064327485380113</v>
      </c>
      <c r="G608" s="31"/>
      <c r="H608" s="45">
        <f t="shared" si="212"/>
        <v>0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15"/>
        <v>#DIV/0!</v>
      </c>
      <c r="V608" s="19">
        <v>93</v>
      </c>
      <c r="W608" s="18">
        <f t="shared" si="213"/>
        <v>4.989270386266095</v>
      </c>
      <c r="X608" s="19">
        <v>50</v>
      </c>
      <c r="Y608" s="18">
        <f t="shared" si="214"/>
        <v>2.6824034334763951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105</v>
      </c>
      <c r="D609" s="19">
        <v>1291</v>
      </c>
      <c r="E609" s="19">
        <v>770</v>
      </c>
      <c r="F609" s="45">
        <f t="shared" si="211"/>
        <v>7.333333333333333</v>
      </c>
      <c r="G609" s="31"/>
      <c r="H609" s="45">
        <f t="shared" si="212"/>
        <v>0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15"/>
        <v>#DIV/0!</v>
      </c>
      <c r="V609" s="19">
        <v>38</v>
      </c>
      <c r="W609" s="18">
        <f t="shared" si="213"/>
        <v>4.9350649350649354</v>
      </c>
      <c r="X609" s="19">
        <v>38</v>
      </c>
      <c r="Y609" s="18">
        <f t="shared" si="214"/>
        <v>4.9350649350649354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1784.93</v>
      </c>
      <c r="D610" s="19">
        <v>5679</v>
      </c>
      <c r="E610" s="19">
        <v>5613</v>
      </c>
      <c r="F610" s="45">
        <f t="shared" si="211"/>
        <v>3.1446611351705669</v>
      </c>
      <c r="G610" s="31"/>
      <c r="H610" s="45">
        <f t="shared" si="212"/>
        <v>0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15"/>
        <v>#DIV/0!</v>
      </c>
      <c r="V610" s="19">
        <v>280</v>
      </c>
      <c r="W610" s="18">
        <f t="shared" si="213"/>
        <v>4.988419739889542</v>
      </c>
      <c r="X610" s="19">
        <v>280</v>
      </c>
      <c r="Y610" s="18">
        <f t="shared" si="214"/>
        <v>4.988419739889542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>
        <v>0</v>
      </c>
      <c r="F611" s="45" t="e">
        <f t="shared" si="211"/>
        <v>#DIV/0!</v>
      </c>
      <c r="G611" s="31"/>
      <c r="H611" s="45" t="e">
        <f t="shared" si="21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15"/>
        <v>#DIV/0!</v>
      </c>
      <c r="V611" s="19"/>
      <c r="W611" s="18" t="e">
        <f t="shared" si="213"/>
        <v>#DIV/0!</v>
      </c>
      <c r="X611" s="19"/>
      <c r="Y611" s="18" t="e">
        <f t="shared" si="21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/>
      <c r="E612" s="19">
        <v>0</v>
      </c>
      <c r="F612" s="45">
        <f t="shared" si="211"/>
        <v>0</v>
      </c>
      <c r="G612" s="31"/>
      <c r="H612" s="45" t="e">
        <f t="shared" si="21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15"/>
        <v>#DIV/0!</v>
      </c>
      <c r="V612" s="19"/>
      <c r="W612" s="18" t="e">
        <f t="shared" si="213"/>
        <v>#DIV/0!</v>
      </c>
      <c r="X612" s="19"/>
      <c r="Y612" s="18" t="e">
        <f t="shared" si="214"/>
        <v>#DIV/0!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/>
      <c r="E613" s="19">
        <v>0</v>
      </c>
      <c r="F613" s="45">
        <f t="shared" si="211"/>
        <v>0</v>
      </c>
      <c r="G613" s="31"/>
      <c r="H613" s="45" t="e">
        <f t="shared" si="21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15"/>
        <v>#DIV/0!</v>
      </c>
      <c r="V613" s="19"/>
      <c r="W613" s="18" t="e">
        <f t="shared" si="213"/>
        <v>#DIV/0!</v>
      </c>
      <c r="X613" s="19"/>
      <c r="Y613" s="18" t="e">
        <f t="shared" si="214"/>
        <v>#DIV/0!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>
        <v>1283</v>
      </c>
      <c r="E614" s="19">
        <v>1387</v>
      </c>
      <c r="F614" s="45">
        <f t="shared" si="211"/>
        <v>1.8771146298551902</v>
      </c>
      <c r="G614" s="31"/>
      <c r="H614" s="45">
        <f t="shared" si="212"/>
        <v>0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15"/>
        <v>#DIV/0!</v>
      </c>
      <c r="V614" s="19">
        <v>69</v>
      </c>
      <c r="W614" s="18">
        <f t="shared" si="213"/>
        <v>4.9747656813266037</v>
      </c>
      <c r="X614" s="19">
        <v>69</v>
      </c>
      <c r="Y614" s="18">
        <f t="shared" si="214"/>
        <v>4.9747656813266037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>
        <v>109</v>
      </c>
      <c r="E615" s="19">
        <v>146</v>
      </c>
      <c r="F615" s="45">
        <f t="shared" si="211"/>
        <v>8.3358550246364488E-2</v>
      </c>
      <c r="G615" s="31"/>
      <c r="H615" s="45">
        <f t="shared" si="212"/>
        <v>0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15"/>
        <v>#DIV/0!</v>
      </c>
      <c r="V615" s="19">
        <v>7</v>
      </c>
      <c r="W615" s="18">
        <f t="shared" si="213"/>
        <v>4.7945205479452051</v>
      </c>
      <c r="X615" s="19">
        <v>4</v>
      </c>
      <c r="Y615" s="18">
        <f t="shared" si="214"/>
        <v>2.7397260273972601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97.32</v>
      </c>
      <c r="D616" s="19">
        <v>331</v>
      </c>
      <c r="E616" s="19">
        <v>33</v>
      </c>
      <c r="F616" s="45">
        <f t="shared" si="211"/>
        <v>0.33908754623921089</v>
      </c>
      <c r="G616" s="31"/>
      <c r="H616" s="45">
        <f t="shared" si="212"/>
        <v>0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15"/>
        <v>#DIV/0!</v>
      </c>
      <c r="V616" s="19"/>
      <c r="W616" s="18">
        <f t="shared" si="213"/>
        <v>0</v>
      </c>
      <c r="X616" s="19"/>
      <c r="Y616" s="18">
        <f t="shared" si="214"/>
        <v>0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>
        <v>20</v>
      </c>
      <c r="F617" s="45">
        <f t="shared" si="211"/>
        <v>0.40950040950040945</v>
      </c>
      <c r="G617" s="31"/>
      <c r="H617" s="45" t="e">
        <f t="shared" si="21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15"/>
        <v>#DIV/0!</v>
      </c>
      <c r="V617" s="19"/>
      <c r="W617" s="18">
        <f t="shared" si="213"/>
        <v>0</v>
      </c>
      <c r="X617" s="19"/>
      <c r="Y617" s="18">
        <f t="shared" si="214"/>
        <v>0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864.59</v>
      </c>
      <c r="D618" s="19"/>
      <c r="E618" s="19">
        <v>295</v>
      </c>
      <c r="F618" s="45">
        <f t="shared" si="211"/>
        <v>0.34120218832047561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>
        <v>14</v>
      </c>
      <c r="W618" s="18">
        <f t="shared" si="213"/>
        <v>4.7457627118644066</v>
      </c>
      <c r="X618" s="19">
        <v>10</v>
      </c>
      <c r="Y618" s="18">
        <f t="shared" si="214"/>
        <v>3.3898305084745761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>
        <v>83</v>
      </c>
      <c r="F619" s="45">
        <f t="shared" si="203"/>
        <v>0.34812515728546267</v>
      </c>
      <c r="G619" s="31"/>
      <c r="H619" s="45" t="e">
        <f t="shared" si="196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16">O619/G619*100</f>
        <v>#DIV/0!</v>
      </c>
      <c r="V619" s="19">
        <v>4</v>
      </c>
      <c r="W619" s="18">
        <f t="shared" si="213"/>
        <v>4.8192771084337354</v>
      </c>
      <c r="X619" s="19"/>
      <c r="Y619" s="18">
        <f t="shared" si="193"/>
        <v>0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9469.06</v>
      </c>
      <c r="D620" s="29">
        <f t="shared" ref="D620:E620" si="217">SUM(D595:D619)</f>
        <v>14761</v>
      </c>
      <c r="E620" s="29">
        <f t="shared" si="217"/>
        <v>13148</v>
      </c>
      <c r="F620" s="46">
        <f t="shared" si="203"/>
        <v>1.3885221975570965</v>
      </c>
      <c r="G620" s="29">
        <f>SUM(G595:G619)</f>
        <v>0</v>
      </c>
      <c r="H620" s="46">
        <f t="shared" si="196"/>
        <v>0</v>
      </c>
      <c r="I620" s="29">
        <f t="shared" ref="I620:T620" si="218">SUM(I595:I619)</f>
        <v>0</v>
      </c>
      <c r="J620" s="29">
        <f t="shared" si="218"/>
        <v>0</v>
      </c>
      <c r="K620" s="29">
        <f t="shared" si="218"/>
        <v>0</v>
      </c>
      <c r="L620" s="29">
        <f t="shared" si="218"/>
        <v>0</v>
      </c>
      <c r="M620" s="29">
        <f t="shared" si="218"/>
        <v>0</v>
      </c>
      <c r="N620" s="29">
        <f t="shared" si="218"/>
        <v>0</v>
      </c>
      <c r="O620" s="29">
        <f t="shared" si="218"/>
        <v>0</v>
      </c>
      <c r="P620" s="29">
        <f t="shared" si="218"/>
        <v>0</v>
      </c>
      <c r="Q620" s="29">
        <f t="shared" si="218"/>
        <v>0</v>
      </c>
      <c r="R620" s="29">
        <f t="shared" si="218"/>
        <v>0</v>
      </c>
      <c r="S620" s="29">
        <f t="shared" si="218"/>
        <v>0</v>
      </c>
      <c r="T620" s="29">
        <f t="shared" si="218"/>
        <v>0</v>
      </c>
      <c r="U620" s="29" t="e">
        <f>SUM(U595:U619)</f>
        <v>#DIV/0!</v>
      </c>
      <c r="V620" s="29">
        <f>SUM(V595:V619)</f>
        <v>648</v>
      </c>
      <c r="W620" s="88">
        <f>V620/E620*100</f>
        <v>4.9285062366899908</v>
      </c>
      <c r="X620" s="29">
        <f>SUM(X595:X619)</f>
        <v>564</v>
      </c>
      <c r="Y620" s="88">
        <f t="shared" si="193"/>
        <v>4.2896257986005475</v>
      </c>
      <c r="Z620" s="29">
        <f t="shared" ref="Z620:AE620" si="219">SUM(Z595:Z619)</f>
        <v>0</v>
      </c>
      <c r="AA620" s="29">
        <f t="shared" si="219"/>
        <v>0</v>
      </c>
      <c r="AB620" s="29">
        <f t="shared" si="219"/>
        <v>0</v>
      </c>
      <c r="AC620" s="29">
        <f t="shared" si="219"/>
        <v>0</v>
      </c>
      <c r="AD620" s="29">
        <f t="shared" si="219"/>
        <v>0</v>
      </c>
      <c r="AE620" s="29">
        <f t="shared" si="219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/>
      <c r="D622" s="19"/>
      <c r="E622" s="19"/>
      <c r="F622" s="45" t="e">
        <f t="shared" ref="F622:F667" si="220">E622/C622</f>
        <v>#DIV/0!</v>
      </c>
      <c r="G622" s="31"/>
      <c r="H622" s="45" t="e">
        <f t="shared" ref="H622:H667" si="221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22">V622/E622*100</f>
        <v>#DIV/0!</v>
      </c>
      <c r="X622" s="19"/>
      <c r="Y622" s="18" t="e">
        <f t="shared" ref="Y622:Y667" si="223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/>
      <c r="D623" s="19"/>
      <c r="E623" s="19"/>
      <c r="F623" s="45" t="e">
        <f t="shared" si="220"/>
        <v>#DIV/0!</v>
      </c>
      <c r="G623" s="31"/>
      <c r="H623" s="45" t="e">
        <f t="shared" si="221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24">O623/G623*100</f>
        <v>#DIV/0!</v>
      </c>
      <c r="V623" s="19"/>
      <c r="W623" s="18" t="e">
        <f t="shared" si="222"/>
        <v>#DIV/0!</v>
      </c>
      <c r="X623" s="19"/>
      <c r="Y623" s="18" t="e">
        <f t="shared" si="223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/>
      <c r="D624" s="19"/>
      <c r="E624" s="19"/>
      <c r="F624" s="45" t="e">
        <f t="shared" si="220"/>
        <v>#DIV/0!</v>
      </c>
      <c r="G624" s="31"/>
      <c r="H624" s="45" t="e">
        <f t="shared" si="221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24"/>
        <v>#DIV/0!</v>
      </c>
      <c r="V624" s="19"/>
      <c r="W624" s="18" t="e">
        <f t="shared" si="222"/>
        <v>#DIV/0!</v>
      </c>
      <c r="X624" s="19"/>
      <c r="Y624" s="18" t="e">
        <f t="shared" si="223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/>
      <c r="D625" s="19"/>
      <c r="E625" s="19"/>
      <c r="F625" s="45" t="e">
        <f t="shared" si="220"/>
        <v>#DIV/0!</v>
      </c>
      <c r="G625" s="31"/>
      <c r="H625" s="45" t="e">
        <f t="shared" si="221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24"/>
        <v>#DIV/0!</v>
      </c>
      <c r="V625" s="19"/>
      <c r="W625" s="18" t="e">
        <f t="shared" si="222"/>
        <v>#DIV/0!</v>
      </c>
      <c r="X625" s="19"/>
      <c r="Y625" s="18" t="e">
        <f t="shared" si="223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/>
      <c r="D626" s="19"/>
      <c r="E626" s="19"/>
      <c r="F626" s="45" t="e">
        <f t="shared" si="220"/>
        <v>#DIV/0!</v>
      </c>
      <c r="G626" s="31"/>
      <c r="H626" s="45" t="e">
        <f t="shared" si="221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24"/>
        <v>#DIV/0!</v>
      </c>
      <c r="V626" s="19"/>
      <c r="W626" s="18" t="e">
        <f t="shared" si="222"/>
        <v>#DIV/0!</v>
      </c>
      <c r="X626" s="19"/>
      <c r="Y626" s="18" t="e">
        <f t="shared" si="223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/>
      <c r="D627" s="19"/>
      <c r="E627" s="19"/>
      <c r="F627" s="45" t="e">
        <f t="shared" si="220"/>
        <v>#DIV/0!</v>
      </c>
      <c r="G627" s="31"/>
      <c r="H627" s="45" t="e">
        <f t="shared" si="221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24"/>
        <v>#DIV/0!</v>
      </c>
      <c r="V627" s="19"/>
      <c r="W627" s="18" t="e">
        <f t="shared" si="222"/>
        <v>#DIV/0!</v>
      </c>
      <c r="X627" s="19"/>
      <c r="Y627" s="18" t="e">
        <f t="shared" si="223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/>
      <c r="D628" s="19"/>
      <c r="E628" s="19"/>
      <c r="F628" s="45" t="e">
        <f t="shared" si="220"/>
        <v>#DIV/0!</v>
      </c>
      <c r="G628" s="31"/>
      <c r="H628" s="45" t="e">
        <f t="shared" si="221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24"/>
        <v>#DIV/0!</v>
      </c>
      <c r="V628" s="19"/>
      <c r="W628" s="18" t="e">
        <f t="shared" si="222"/>
        <v>#DIV/0!</v>
      </c>
      <c r="X628" s="19"/>
      <c r="Y628" s="18" t="e">
        <f t="shared" si="223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/>
      <c r="D629" s="19"/>
      <c r="E629" s="19"/>
      <c r="F629" s="45" t="e">
        <f t="shared" si="220"/>
        <v>#DIV/0!</v>
      </c>
      <c r="G629" s="31"/>
      <c r="H629" s="45" t="e">
        <f t="shared" si="221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24"/>
        <v>#DIV/0!</v>
      </c>
      <c r="V629" s="19"/>
      <c r="W629" s="18" t="e">
        <f t="shared" si="222"/>
        <v>#DIV/0!</v>
      </c>
      <c r="X629" s="19"/>
      <c r="Y629" s="18" t="e">
        <f t="shared" si="223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/>
      <c r="D630" s="19"/>
      <c r="E630" s="19"/>
      <c r="F630" s="45" t="e">
        <f t="shared" si="220"/>
        <v>#DIV/0!</v>
      </c>
      <c r="G630" s="31"/>
      <c r="H630" s="45" t="e">
        <f t="shared" si="221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24"/>
        <v>#DIV/0!</v>
      </c>
      <c r="V630" s="19"/>
      <c r="W630" s="18" t="e">
        <f t="shared" si="222"/>
        <v>#DIV/0!</v>
      </c>
      <c r="X630" s="19"/>
      <c r="Y630" s="18" t="e">
        <f t="shared" si="223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/>
      <c r="D631" s="19"/>
      <c r="E631" s="19"/>
      <c r="F631" s="45" t="e">
        <f t="shared" si="220"/>
        <v>#DIV/0!</v>
      </c>
      <c r="G631" s="31"/>
      <c r="H631" s="45" t="e">
        <f t="shared" si="221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24"/>
        <v>#DIV/0!</v>
      </c>
      <c r="V631" s="19"/>
      <c r="W631" s="18" t="e">
        <f t="shared" si="222"/>
        <v>#DIV/0!</v>
      </c>
      <c r="X631" s="19"/>
      <c r="Y631" s="18" t="e">
        <f t="shared" si="223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/>
      <c r="D632" s="19"/>
      <c r="E632" s="19"/>
      <c r="F632" s="45" t="e">
        <f t="shared" si="220"/>
        <v>#DIV/0!</v>
      </c>
      <c r="G632" s="31"/>
      <c r="H632" s="45" t="e">
        <f t="shared" si="221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24"/>
        <v>#DIV/0!</v>
      </c>
      <c r="V632" s="19"/>
      <c r="W632" s="18" t="e">
        <f t="shared" si="222"/>
        <v>#DIV/0!</v>
      </c>
      <c r="X632" s="19"/>
      <c r="Y632" s="18" t="e">
        <f t="shared" si="223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/>
      <c r="D633" s="19"/>
      <c r="E633" s="19"/>
      <c r="F633" s="45" t="e">
        <f t="shared" si="220"/>
        <v>#DIV/0!</v>
      </c>
      <c r="G633" s="31"/>
      <c r="H633" s="45" t="e">
        <f t="shared" si="221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24"/>
        <v>#DIV/0!</v>
      </c>
      <c r="V633" s="19"/>
      <c r="W633" s="18" t="e">
        <f t="shared" si="222"/>
        <v>#DIV/0!</v>
      </c>
      <c r="X633" s="19"/>
      <c r="Y633" s="18" t="e">
        <f t="shared" si="223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/>
      <c r="D634" s="19"/>
      <c r="E634" s="19"/>
      <c r="F634" s="45" t="e">
        <f t="shared" si="220"/>
        <v>#DIV/0!</v>
      </c>
      <c r="G634" s="31"/>
      <c r="H634" s="45" t="e">
        <f t="shared" si="221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24"/>
        <v>#DIV/0!</v>
      </c>
      <c r="V634" s="19"/>
      <c r="W634" s="18" t="e">
        <f t="shared" si="222"/>
        <v>#DIV/0!</v>
      </c>
      <c r="X634" s="19"/>
      <c r="Y634" s="18" t="e">
        <f t="shared" si="223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/>
      <c r="D635" s="19"/>
      <c r="E635" s="19"/>
      <c r="F635" s="45" t="e">
        <f t="shared" si="220"/>
        <v>#DIV/0!</v>
      </c>
      <c r="G635" s="31"/>
      <c r="H635" s="45" t="e">
        <f t="shared" si="221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24"/>
        <v>#DIV/0!</v>
      </c>
      <c r="V635" s="19"/>
      <c r="W635" s="18" t="e">
        <f t="shared" si="222"/>
        <v>#DIV/0!</v>
      </c>
      <c r="X635" s="19"/>
      <c r="Y635" s="18" t="e">
        <f t="shared" si="223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/>
      <c r="D636" s="19"/>
      <c r="E636" s="19"/>
      <c r="F636" s="45" t="e">
        <f t="shared" si="220"/>
        <v>#DIV/0!</v>
      </c>
      <c r="G636" s="31"/>
      <c r="H636" s="45" t="e">
        <f t="shared" si="221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24"/>
        <v>#DIV/0!</v>
      </c>
      <c r="V636" s="19"/>
      <c r="W636" s="18" t="e">
        <f t="shared" si="222"/>
        <v>#DIV/0!</v>
      </c>
      <c r="X636" s="19"/>
      <c r="Y636" s="18" t="e">
        <f t="shared" si="223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/>
      <c r="D637" s="19"/>
      <c r="E637" s="19"/>
      <c r="F637" s="45" t="e">
        <f t="shared" si="220"/>
        <v>#DIV/0!</v>
      </c>
      <c r="G637" s="31"/>
      <c r="H637" s="45" t="e">
        <f t="shared" si="221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24"/>
        <v>#DIV/0!</v>
      </c>
      <c r="V637" s="19"/>
      <c r="W637" s="18" t="e">
        <f t="shared" si="222"/>
        <v>#DIV/0!</v>
      </c>
      <c r="X637" s="19"/>
      <c r="Y637" s="18" t="e">
        <f t="shared" si="223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/>
      <c r="D638" s="19"/>
      <c r="E638" s="19"/>
      <c r="F638" s="45" t="e">
        <f t="shared" si="220"/>
        <v>#DIV/0!</v>
      </c>
      <c r="G638" s="31"/>
      <c r="H638" s="45" t="e">
        <f t="shared" si="221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24"/>
        <v>#DIV/0!</v>
      </c>
      <c r="V638" s="19"/>
      <c r="W638" s="18" t="e">
        <f t="shared" si="222"/>
        <v>#DIV/0!</v>
      </c>
      <c r="X638" s="19"/>
      <c r="Y638" s="18" t="e">
        <f t="shared" si="223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/>
      <c r="D639" s="19"/>
      <c r="E639" s="19"/>
      <c r="F639" s="45" t="e">
        <f t="shared" si="220"/>
        <v>#DIV/0!</v>
      </c>
      <c r="G639" s="31"/>
      <c r="H639" s="45" t="e">
        <f t="shared" si="221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24"/>
        <v>#DIV/0!</v>
      </c>
      <c r="V639" s="19"/>
      <c r="W639" s="18" t="e">
        <f t="shared" si="222"/>
        <v>#DIV/0!</v>
      </c>
      <c r="X639" s="19"/>
      <c r="Y639" s="18" t="e">
        <f t="shared" si="223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/>
      <c r="D640" s="19"/>
      <c r="E640" s="19"/>
      <c r="F640" s="45" t="e">
        <f t="shared" si="220"/>
        <v>#DIV/0!</v>
      </c>
      <c r="G640" s="31"/>
      <c r="H640" s="45" t="e">
        <f t="shared" si="221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24"/>
        <v>#DIV/0!</v>
      </c>
      <c r="V640" s="19"/>
      <c r="W640" s="18" t="e">
        <f t="shared" si="222"/>
        <v>#DIV/0!</v>
      </c>
      <c r="X640" s="19"/>
      <c r="Y640" s="18" t="e">
        <f t="shared" si="223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/>
      <c r="D641" s="19"/>
      <c r="E641" s="19"/>
      <c r="F641" s="45" t="e">
        <f t="shared" si="220"/>
        <v>#DIV/0!</v>
      </c>
      <c r="G641" s="31"/>
      <c r="H641" s="45" t="e">
        <f t="shared" si="221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24"/>
        <v>#DIV/0!</v>
      </c>
      <c r="V641" s="19"/>
      <c r="W641" s="18" t="e">
        <f t="shared" si="222"/>
        <v>#DIV/0!</v>
      </c>
      <c r="X641" s="19"/>
      <c r="Y641" s="18" t="e">
        <f t="shared" si="223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/>
      <c r="D642" s="19"/>
      <c r="E642" s="19"/>
      <c r="F642" s="45" t="e">
        <f t="shared" si="220"/>
        <v>#DIV/0!</v>
      </c>
      <c r="G642" s="31"/>
      <c r="H642" s="45" t="e">
        <f t="shared" si="221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24"/>
        <v>#DIV/0!</v>
      </c>
      <c r="V642" s="19"/>
      <c r="W642" s="18" t="e">
        <f t="shared" si="222"/>
        <v>#DIV/0!</v>
      </c>
      <c r="X642" s="19"/>
      <c r="Y642" s="18" t="e">
        <f t="shared" si="223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/>
      <c r="D643" s="19"/>
      <c r="E643" s="19"/>
      <c r="F643" s="45" t="e">
        <f t="shared" si="220"/>
        <v>#DIV/0!</v>
      </c>
      <c r="G643" s="31"/>
      <c r="H643" s="45" t="e">
        <f t="shared" si="221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24"/>
        <v>#DIV/0!</v>
      </c>
      <c r="V643" s="19"/>
      <c r="W643" s="18" t="e">
        <f t="shared" si="222"/>
        <v>#DIV/0!</v>
      </c>
      <c r="X643" s="19"/>
      <c r="Y643" s="18" t="e">
        <f t="shared" si="223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/>
      <c r="D644" s="19"/>
      <c r="E644" s="19"/>
      <c r="F644" s="45" t="e">
        <f t="shared" si="220"/>
        <v>#DIV/0!</v>
      </c>
      <c r="G644" s="31"/>
      <c r="H644" s="45" t="e">
        <f t="shared" si="221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24"/>
        <v>#DIV/0!</v>
      </c>
      <c r="V644" s="19"/>
      <c r="W644" s="18" t="e">
        <f t="shared" si="222"/>
        <v>#DIV/0!</v>
      </c>
      <c r="X644" s="19"/>
      <c r="Y644" s="18" t="e">
        <f t="shared" si="223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/>
      <c r="D645" s="19"/>
      <c r="E645" s="19"/>
      <c r="F645" s="45" t="e">
        <f t="shared" si="220"/>
        <v>#DIV/0!</v>
      </c>
      <c r="G645" s="31"/>
      <c r="H645" s="45" t="e">
        <f t="shared" si="221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24"/>
        <v>#DIV/0!</v>
      </c>
      <c r="V645" s="19"/>
      <c r="W645" s="18" t="e">
        <f t="shared" si="222"/>
        <v>#DIV/0!</v>
      </c>
      <c r="X645" s="19"/>
      <c r="Y645" s="18" t="e">
        <f t="shared" si="223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/>
      <c r="D646" s="19"/>
      <c r="E646" s="19"/>
      <c r="F646" s="45" t="e">
        <f t="shared" si="220"/>
        <v>#DIV/0!</v>
      </c>
      <c r="G646" s="31"/>
      <c r="H646" s="45" t="e">
        <f t="shared" si="221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24"/>
        <v>#DIV/0!</v>
      </c>
      <c r="V646" s="19"/>
      <c r="W646" s="18" t="e">
        <f t="shared" si="222"/>
        <v>#DIV/0!</v>
      </c>
      <c r="X646" s="19"/>
      <c r="Y646" s="18" t="e">
        <f t="shared" si="223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/>
      <c r="D647" s="19"/>
      <c r="E647" s="19"/>
      <c r="F647" s="45" t="e">
        <f t="shared" si="220"/>
        <v>#DIV/0!</v>
      </c>
      <c r="G647" s="31"/>
      <c r="H647" s="45" t="e">
        <f t="shared" si="221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24"/>
        <v>#DIV/0!</v>
      </c>
      <c r="V647" s="19"/>
      <c r="W647" s="18" t="e">
        <f t="shared" si="222"/>
        <v>#DIV/0!</v>
      </c>
      <c r="X647" s="19"/>
      <c r="Y647" s="18" t="e">
        <f t="shared" si="223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/>
      <c r="D648" s="19"/>
      <c r="E648" s="19"/>
      <c r="F648" s="45" t="e">
        <f t="shared" si="220"/>
        <v>#DIV/0!</v>
      </c>
      <c r="G648" s="31"/>
      <c r="H648" s="45" t="e">
        <f t="shared" si="221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24"/>
        <v>#DIV/0!</v>
      </c>
      <c r="V648" s="19"/>
      <c r="W648" s="18" t="e">
        <f t="shared" si="222"/>
        <v>#DIV/0!</v>
      </c>
      <c r="X648" s="19"/>
      <c r="Y648" s="18" t="e">
        <f t="shared" si="223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0</v>
      </c>
      <c r="D649" s="19">
        <f t="shared" ref="D649:E649" si="225">SUM(D622:D648)</f>
        <v>0</v>
      </c>
      <c r="E649" s="19">
        <f t="shared" si="225"/>
        <v>0</v>
      </c>
      <c r="F649" s="45" t="e">
        <f t="shared" si="220"/>
        <v>#DIV/0!</v>
      </c>
      <c r="G649" s="31">
        <f>SUM(G622:G648)</f>
        <v>0</v>
      </c>
      <c r="H649" s="45" t="e">
        <f t="shared" si="221"/>
        <v>#DIV/0!</v>
      </c>
      <c r="I649" s="31">
        <f t="shared" ref="I649:T649" si="226">SUM(I622:I648)</f>
        <v>0</v>
      </c>
      <c r="J649" s="31">
        <f t="shared" si="226"/>
        <v>0</v>
      </c>
      <c r="K649" s="31">
        <f t="shared" si="226"/>
        <v>0</v>
      </c>
      <c r="L649" s="31">
        <f t="shared" si="226"/>
        <v>0</v>
      </c>
      <c r="M649" s="31">
        <f t="shared" si="226"/>
        <v>0</v>
      </c>
      <c r="N649" s="31">
        <f t="shared" si="226"/>
        <v>0</v>
      </c>
      <c r="O649" s="19">
        <f t="shared" si="226"/>
        <v>0</v>
      </c>
      <c r="P649" s="19">
        <f t="shared" si="226"/>
        <v>0</v>
      </c>
      <c r="Q649" s="19">
        <f t="shared" si="226"/>
        <v>0</v>
      </c>
      <c r="R649" s="19">
        <f t="shared" si="226"/>
        <v>0</v>
      </c>
      <c r="S649" s="19">
        <f t="shared" si="226"/>
        <v>0</v>
      </c>
      <c r="T649" s="19">
        <f t="shared" si="226"/>
        <v>0</v>
      </c>
      <c r="U649" s="54" t="e">
        <f t="shared" si="224"/>
        <v>#DIV/0!</v>
      </c>
      <c r="V649" s="19">
        <f>SUM(V622:V648)</f>
        <v>0</v>
      </c>
      <c r="W649" s="18" t="e">
        <f t="shared" si="222"/>
        <v>#DIV/0!</v>
      </c>
      <c r="X649" s="19">
        <f>SUM(X622:X648)</f>
        <v>0</v>
      </c>
      <c r="Y649" s="18" t="e">
        <f t="shared" si="223"/>
        <v>#DIV/0!</v>
      </c>
      <c r="Z649" s="19">
        <f t="shared" ref="Z649:AE649" si="227">SUM(Z622:Z648)</f>
        <v>0</v>
      </c>
      <c r="AA649" s="19">
        <f t="shared" si="227"/>
        <v>0</v>
      </c>
      <c r="AB649" s="19">
        <f t="shared" si="227"/>
        <v>0</v>
      </c>
      <c r="AC649" s="19">
        <f t="shared" si="227"/>
        <v>0</v>
      </c>
      <c r="AD649" s="19">
        <f t="shared" si="227"/>
        <v>0</v>
      </c>
      <c r="AE649" s="19">
        <f t="shared" si="227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>
        <v>0</v>
      </c>
      <c r="F651" s="45" t="e">
        <f t="shared" si="220"/>
        <v>#DIV/0!</v>
      </c>
      <c r="G651" s="31"/>
      <c r="H651" s="45" t="e">
        <f t="shared" si="221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/>
      <c r="W651" s="18" t="e">
        <f t="shared" si="222"/>
        <v>#DIV/0!</v>
      </c>
      <c r="X651" s="19"/>
      <c r="Y651" s="18" t="e">
        <f t="shared" si="223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0</v>
      </c>
      <c r="D652" s="19"/>
      <c r="E652" s="19">
        <v>0</v>
      </c>
      <c r="F652" s="45" t="e">
        <f t="shared" si="220"/>
        <v>#DIV/0!</v>
      </c>
      <c r="G652" s="31"/>
      <c r="H652" s="45" t="e">
        <f t="shared" si="221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28">O652/G652*100</f>
        <v>#DIV/0!</v>
      </c>
      <c r="V652" s="19"/>
      <c r="W652" s="18" t="e">
        <f t="shared" si="222"/>
        <v>#DIV/0!</v>
      </c>
      <c r="X652" s="19"/>
      <c r="Y652" s="18" t="e">
        <f t="shared" si="223"/>
        <v>#DIV/0!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0</v>
      </c>
      <c r="D653" s="19"/>
      <c r="E653" s="19">
        <v>0</v>
      </c>
      <c r="F653" s="45" t="e">
        <f t="shared" si="220"/>
        <v>#DIV/0!</v>
      </c>
      <c r="G653" s="31"/>
      <c r="H653" s="45" t="e">
        <f t="shared" si="221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28"/>
        <v>#DIV/0!</v>
      </c>
      <c r="V653" s="19"/>
      <c r="W653" s="18" t="e">
        <f t="shared" si="222"/>
        <v>#DIV/0!</v>
      </c>
      <c r="X653" s="19"/>
      <c r="Y653" s="18" t="e">
        <f t="shared" si="223"/>
        <v>#DIV/0!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0</v>
      </c>
      <c r="D654" s="19"/>
      <c r="E654" s="19">
        <v>0</v>
      </c>
      <c r="F654" s="45" t="e">
        <f t="shared" si="220"/>
        <v>#DIV/0!</v>
      </c>
      <c r="G654" s="31"/>
      <c r="H654" s="45" t="e">
        <f t="shared" si="221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28"/>
        <v>#DIV/0!</v>
      </c>
      <c r="V654" s="19"/>
      <c r="W654" s="18" t="e">
        <f t="shared" si="222"/>
        <v>#DIV/0!</v>
      </c>
      <c r="X654" s="19"/>
      <c r="Y654" s="18" t="e">
        <f t="shared" si="223"/>
        <v>#DIV/0!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0</v>
      </c>
      <c r="D655" s="19"/>
      <c r="E655" s="19">
        <v>0</v>
      </c>
      <c r="F655" s="45" t="e">
        <f t="shared" si="220"/>
        <v>#DIV/0!</v>
      </c>
      <c r="G655" s="31"/>
      <c r="H655" s="45" t="e">
        <f t="shared" si="221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28"/>
        <v>#DIV/0!</v>
      </c>
      <c r="V655" s="19"/>
      <c r="W655" s="18" t="e">
        <f t="shared" si="222"/>
        <v>#DIV/0!</v>
      </c>
      <c r="X655" s="19"/>
      <c r="Y655" s="18" t="e">
        <f t="shared" si="223"/>
        <v>#DIV/0!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443</v>
      </c>
      <c r="D656" s="19">
        <v>247</v>
      </c>
      <c r="E656" s="19">
        <v>14</v>
      </c>
      <c r="F656" s="45">
        <f t="shared" si="220"/>
        <v>3.160270880361174E-2</v>
      </c>
      <c r="G656" s="31"/>
      <c r="H656" s="45">
        <f t="shared" si="221"/>
        <v>0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28"/>
        <v>#DIV/0!</v>
      </c>
      <c r="V656" s="19"/>
      <c r="W656" s="18">
        <f t="shared" si="222"/>
        <v>0</v>
      </c>
      <c r="X656" s="19"/>
      <c r="Y656" s="18">
        <f t="shared" si="223"/>
        <v>0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0</v>
      </c>
      <c r="D657" s="19"/>
      <c r="E657" s="19">
        <v>0</v>
      </c>
      <c r="F657" s="45" t="e">
        <f t="shared" si="220"/>
        <v>#DIV/0!</v>
      </c>
      <c r="G657" s="31"/>
      <c r="H657" s="45" t="e">
        <f t="shared" si="221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28"/>
        <v>#DIV/0!</v>
      </c>
      <c r="V657" s="19"/>
      <c r="W657" s="18" t="e">
        <f t="shared" si="222"/>
        <v>#DIV/0!</v>
      </c>
      <c r="X657" s="19"/>
      <c r="Y657" s="18" t="e">
        <f t="shared" si="223"/>
        <v>#DIV/0!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>
        <v>376</v>
      </c>
      <c r="E658" s="19">
        <v>653.70000000000005</v>
      </c>
      <c r="F658" s="45">
        <f t="shared" si="220"/>
        <v>1.6160692212608159</v>
      </c>
      <c r="G658" s="31"/>
      <c r="H658" s="45">
        <f t="shared" si="221"/>
        <v>0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28"/>
        <v>#DIV/0!</v>
      </c>
      <c r="V658" s="19">
        <v>32</v>
      </c>
      <c r="W658" s="18">
        <f t="shared" si="222"/>
        <v>4.8952118708887866</v>
      </c>
      <c r="X658" s="19">
        <v>20</v>
      </c>
      <c r="Y658" s="18">
        <f t="shared" si="223"/>
        <v>3.0595074193054916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12.9</v>
      </c>
      <c r="D659" s="19"/>
      <c r="E659" s="19">
        <v>25</v>
      </c>
      <c r="F659" s="45">
        <f t="shared" si="220"/>
        <v>1.9379844961240309</v>
      </c>
      <c r="G659" s="31"/>
      <c r="H659" s="45" t="e">
        <f t="shared" si="221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28"/>
        <v>#DIV/0!</v>
      </c>
      <c r="V659" s="19"/>
      <c r="W659" s="18">
        <f t="shared" si="222"/>
        <v>0</v>
      </c>
      <c r="X659" s="19"/>
      <c r="Y659" s="18">
        <f t="shared" si="223"/>
        <v>0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0</v>
      </c>
      <c r="D660" s="19"/>
      <c r="E660" s="19">
        <v>0</v>
      </c>
      <c r="F660" s="45" t="e">
        <f t="shared" si="220"/>
        <v>#DIV/0!</v>
      </c>
      <c r="G660" s="31"/>
      <c r="H660" s="45" t="e">
        <f t="shared" si="221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28"/>
        <v>#DIV/0!</v>
      </c>
      <c r="V660" s="19"/>
      <c r="W660" s="18" t="e">
        <f t="shared" si="222"/>
        <v>#DIV/0!</v>
      </c>
      <c r="X660" s="19"/>
      <c r="Y660" s="18" t="e">
        <f t="shared" si="223"/>
        <v>#DIV/0!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0</v>
      </c>
      <c r="D661" s="19"/>
      <c r="E661" s="19">
        <v>0</v>
      </c>
      <c r="F661" s="45" t="e">
        <f t="shared" si="220"/>
        <v>#DIV/0!</v>
      </c>
      <c r="G661" s="31"/>
      <c r="H661" s="45" t="e">
        <f t="shared" si="221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28"/>
        <v>#DIV/0!</v>
      </c>
      <c r="V661" s="19"/>
      <c r="W661" s="18" t="e">
        <f t="shared" si="222"/>
        <v>#DIV/0!</v>
      </c>
      <c r="X661" s="19"/>
      <c r="Y661" s="18" t="e">
        <f t="shared" si="223"/>
        <v>#DIV/0!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112.35900000000001</v>
      </c>
      <c r="D662" s="19"/>
      <c r="E662" s="19">
        <v>32</v>
      </c>
      <c r="F662" s="45">
        <f t="shared" si="220"/>
        <v>0.28480139552683809</v>
      </c>
      <c r="G662" s="31"/>
      <c r="H662" s="45" t="e">
        <f t="shared" si="221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28"/>
        <v>#DIV/0!</v>
      </c>
      <c r="V662" s="19"/>
      <c r="W662" s="18">
        <f t="shared" si="222"/>
        <v>0</v>
      </c>
      <c r="X662" s="19"/>
      <c r="Y662" s="18">
        <f t="shared" si="223"/>
        <v>0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89" t="s">
        <v>594</v>
      </c>
      <c r="C663" s="19">
        <v>0</v>
      </c>
      <c r="D663" s="19"/>
      <c r="E663" s="19">
        <v>0</v>
      </c>
      <c r="F663" s="45" t="e">
        <f t="shared" si="220"/>
        <v>#DIV/0!</v>
      </c>
      <c r="G663" s="31"/>
      <c r="H663" s="45" t="e">
        <f t="shared" si="221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28"/>
        <v>#DIV/0!</v>
      </c>
      <c r="V663" s="19"/>
      <c r="W663" s="18" t="e">
        <f t="shared" si="222"/>
        <v>#DIV/0!</v>
      </c>
      <c r="X663" s="19"/>
      <c r="Y663" s="18" t="e">
        <f t="shared" si="223"/>
        <v>#DIV/0!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36.910000000000004</v>
      </c>
      <c r="D664" s="19">
        <v>421</v>
      </c>
      <c r="E664" s="19">
        <v>67</v>
      </c>
      <c r="F664" s="45">
        <f t="shared" si="220"/>
        <v>1.8152262259550256</v>
      </c>
      <c r="G664" s="31"/>
      <c r="H664" s="45">
        <f t="shared" si="221"/>
        <v>0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28"/>
        <v>#DIV/0!</v>
      </c>
      <c r="V664" s="19">
        <v>5</v>
      </c>
      <c r="W664" s="18">
        <f t="shared" si="222"/>
        <v>7.4626865671641784</v>
      </c>
      <c r="X664" s="19">
        <v>5</v>
      </c>
      <c r="Y664" s="18">
        <f t="shared" si="223"/>
        <v>7.4626865671641784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19">
        <v>682</v>
      </c>
      <c r="F665" s="45">
        <f t="shared" si="220"/>
        <v>1.4615434069819773</v>
      </c>
      <c r="G665" s="31"/>
      <c r="H665" s="45" t="e">
        <f t="shared" si="221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28"/>
        <v>#DIV/0!</v>
      </c>
      <c r="V665" s="19">
        <v>54</v>
      </c>
      <c r="W665" s="18">
        <f t="shared" si="222"/>
        <v>7.9178885630498534</v>
      </c>
      <c r="X665" s="19">
        <v>10</v>
      </c>
      <c r="Y665" s="18">
        <f t="shared" si="223"/>
        <v>1.466275659824047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19">
        <v>37</v>
      </c>
      <c r="F666" s="45">
        <f t="shared" si="220"/>
        <v>0.77422054823184761</v>
      </c>
      <c r="G666" s="19"/>
      <c r="H666" s="45" t="e">
        <f t="shared" si="221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28"/>
        <v>#DIV/0!</v>
      </c>
      <c r="V666" s="19"/>
      <c r="W666" s="18">
        <f t="shared" si="222"/>
        <v>0</v>
      </c>
      <c r="X666" s="19"/>
      <c r="Y666" s="18">
        <f t="shared" si="223"/>
        <v>0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1524.0889999999999</v>
      </c>
      <c r="D667" s="29">
        <f t="shared" ref="D667:E667" si="229">SUM(D651:D666)</f>
        <v>1044</v>
      </c>
      <c r="E667" s="29">
        <f t="shared" si="229"/>
        <v>1510.7</v>
      </c>
      <c r="F667" s="45">
        <f t="shared" si="220"/>
        <v>0.9912150799592413</v>
      </c>
      <c r="G667" s="29">
        <f>SUM(G651:G666)</f>
        <v>0</v>
      </c>
      <c r="H667" s="45">
        <f t="shared" si="221"/>
        <v>0</v>
      </c>
      <c r="I667" s="29">
        <f t="shared" ref="I667:T667" si="230">SUM(I651:I666)</f>
        <v>0</v>
      </c>
      <c r="J667" s="29">
        <f t="shared" si="230"/>
        <v>0</v>
      </c>
      <c r="K667" s="29">
        <f t="shared" si="230"/>
        <v>0</v>
      </c>
      <c r="L667" s="29">
        <f t="shared" si="230"/>
        <v>0</v>
      </c>
      <c r="M667" s="29">
        <f t="shared" si="230"/>
        <v>0</v>
      </c>
      <c r="N667" s="29">
        <f t="shared" si="230"/>
        <v>0</v>
      </c>
      <c r="O667" s="29">
        <f t="shared" si="230"/>
        <v>0</v>
      </c>
      <c r="P667" s="29">
        <f t="shared" si="230"/>
        <v>0</v>
      </c>
      <c r="Q667" s="29">
        <f t="shared" si="230"/>
        <v>0</v>
      </c>
      <c r="R667" s="29">
        <f t="shared" si="230"/>
        <v>0</v>
      </c>
      <c r="S667" s="29">
        <f t="shared" si="230"/>
        <v>0</v>
      </c>
      <c r="T667" s="29">
        <f t="shared" si="230"/>
        <v>0</v>
      </c>
      <c r="U667" s="54" t="e">
        <f t="shared" si="228"/>
        <v>#DIV/0!</v>
      </c>
      <c r="V667" s="29">
        <f>SUM(V651:V666)</f>
        <v>91</v>
      </c>
      <c r="W667" s="18">
        <f t="shared" si="222"/>
        <v>6.0236976236181894</v>
      </c>
      <c r="X667" s="29">
        <f>SUM(X651:X666)</f>
        <v>35</v>
      </c>
      <c r="Y667" s="18">
        <f t="shared" si="223"/>
        <v>2.3168067783146884</v>
      </c>
      <c r="Z667" s="29">
        <f t="shared" ref="Z667:AE667" si="231">SUM(Z651:Z666)</f>
        <v>0</v>
      </c>
      <c r="AA667" s="29">
        <f t="shared" si="231"/>
        <v>0</v>
      </c>
      <c r="AB667" s="29">
        <f t="shared" si="231"/>
        <v>0</v>
      </c>
      <c r="AC667" s="29">
        <f t="shared" si="231"/>
        <v>0</v>
      </c>
      <c r="AD667" s="29">
        <f t="shared" si="231"/>
        <v>0</v>
      </c>
      <c r="AE667" s="29">
        <f t="shared" si="231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>
        <v>119.83</v>
      </c>
      <c r="D669" s="19"/>
      <c r="E669" s="19">
        <v>144</v>
      </c>
      <c r="F669" s="45">
        <f t="shared" ref="F669:F674" si="232">E669/C669</f>
        <v>1.201702411749979</v>
      </c>
      <c r="G669" s="31"/>
      <c r="H669" s="45" t="e">
        <f t="shared" ref="H669:H688" si="233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16"/>
        <v>#DIV/0!</v>
      </c>
      <c r="V669" s="19">
        <v>11</v>
      </c>
      <c r="W669" s="18">
        <f>V669/E669*100</f>
        <v>7.6388888888888893</v>
      </c>
      <c r="X669" s="19">
        <v>7</v>
      </c>
      <c r="Y669" s="18">
        <f t="shared" ref="Y669:Y674" si="234">X669/E669*100</f>
        <v>4.8611111111111116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>
        <v>223.44</v>
      </c>
      <c r="D670" s="19"/>
      <c r="E670" s="19">
        <v>107</v>
      </c>
      <c r="F670" s="45">
        <f t="shared" si="232"/>
        <v>0.47887576083064803</v>
      </c>
      <c r="G670" s="31"/>
      <c r="H670" s="45" t="e">
        <f t="shared" si="233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16"/>
        <v>#DIV/0!</v>
      </c>
      <c r="V670" s="19">
        <v>5</v>
      </c>
      <c r="W670" s="18">
        <f>V670/E670*100</f>
        <v>4.6728971962616823</v>
      </c>
      <c r="X670" s="19">
        <v>5</v>
      </c>
      <c r="Y670" s="18">
        <f t="shared" si="234"/>
        <v>4.6728971962616823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248.98499999999999</v>
      </c>
      <c r="D671" s="19"/>
      <c r="E671" s="19">
        <v>6</v>
      </c>
      <c r="F671" s="45">
        <f t="shared" si="232"/>
        <v>2.4097837219109585E-2</v>
      </c>
      <c r="G671" s="31"/>
      <c r="H671" s="45" t="e">
        <f t="shared" si="233"/>
        <v>#DIV/0!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16"/>
        <v>#DIV/0!</v>
      </c>
      <c r="V671" s="19"/>
      <c r="W671" s="18">
        <f>V671/E671*100</f>
        <v>0</v>
      </c>
      <c r="X671" s="19"/>
      <c r="Y671" s="18">
        <f t="shared" si="234"/>
        <v>0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>
        <v>611.01200000000006</v>
      </c>
      <c r="D672" s="19"/>
      <c r="E672" s="19">
        <v>267</v>
      </c>
      <c r="F672" s="45">
        <f t="shared" si="232"/>
        <v>0.4369799611136933</v>
      </c>
      <c r="G672" s="31"/>
      <c r="H672" s="45" t="e">
        <f t="shared" si="233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16"/>
        <v>#DIV/0!</v>
      </c>
      <c r="V672" s="19">
        <v>13</v>
      </c>
      <c r="W672" s="18">
        <f t="shared" ref="W672:W673" si="235">V672/E672*100</f>
        <v>4.868913857677903</v>
      </c>
      <c r="X672" s="19">
        <v>13</v>
      </c>
      <c r="Y672" s="18">
        <f t="shared" si="234"/>
        <v>4.868913857677903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>
        <v>24.183999999999997</v>
      </c>
      <c r="D673" s="19"/>
      <c r="E673" s="19">
        <v>11</v>
      </c>
      <c r="F673" s="45">
        <f t="shared" si="232"/>
        <v>0.45484617929209398</v>
      </c>
      <c r="G673" s="31"/>
      <c r="H673" s="45" t="e">
        <f t="shared" si="233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16"/>
        <v>#DIV/0!</v>
      </c>
      <c r="V673" s="19"/>
      <c r="W673" s="18">
        <f t="shared" si="235"/>
        <v>0</v>
      </c>
      <c r="X673" s="19"/>
      <c r="Y673" s="18">
        <f t="shared" si="234"/>
        <v>0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1227.451</v>
      </c>
      <c r="D674" s="29">
        <f t="shared" ref="D674:E674" si="236">SUM(D669:D673)</f>
        <v>0</v>
      </c>
      <c r="E674" s="29">
        <f t="shared" si="236"/>
        <v>535</v>
      </c>
      <c r="F674" s="46">
        <f t="shared" si="232"/>
        <v>0.43586261284564515</v>
      </c>
      <c r="G674" s="29">
        <f>SUM(G669:G673)</f>
        <v>0</v>
      </c>
      <c r="H674" s="46" t="e">
        <f t="shared" si="233"/>
        <v>#DIV/0!</v>
      </c>
      <c r="I674" s="29">
        <f t="shared" ref="I674:T674" si="237">SUM(I669:I673)</f>
        <v>0</v>
      </c>
      <c r="J674" s="29">
        <f t="shared" si="237"/>
        <v>0</v>
      </c>
      <c r="K674" s="29">
        <f t="shared" si="237"/>
        <v>0</v>
      </c>
      <c r="L674" s="29">
        <f t="shared" si="237"/>
        <v>0</v>
      </c>
      <c r="M674" s="29">
        <f t="shared" si="237"/>
        <v>0</v>
      </c>
      <c r="N674" s="29">
        <f t="shared" si="237"/>
        <v>0</v>
      </c>
      <c r="O674" s="29">
        <f t="shared" si="237"/>
        <v>0</v>
      </c>
      <c r="P674" s="29">
        <f t="shared" si="237"/>
        <v>0</v>
      </c>
      <c r="Q674" s="29">
        <f t="shared" si="237"/>
        <v>0</v>
      </c>
      <c r="R674" s="29">
        <f t="shared" si="237"/>
        <v>0</v>
      </c>
      <c r="S674" s="29">
        <f t="shared" si="237"/>
        <v>0</v>
      </c>
      <c r="T674" s="29">
        <f t="shared" si="237"/>
        <v>0</v>
      </c>
      <c r="U674" s="47" t="e">
        <f t="shared" si="216"/>
        <v>#DIV/0!</v>
      </c>
      <c r="V674" s="29">
        <f>SUM(V669:V673)</f>
        <v>29</v>
      </c>
      <c r="W674" s="88">
        <f>V674/E674*100</f>
        <v>5.4205607476635516</v>
      </c>
      <c r="X674" s="29">
        <f>SUM(X669:X673)</f>
        <v>25</v>
      </c>
      <c r="Y674" s="88">
        <f t="shared" si="234"/>
        <v>4.6728971962616823</v>
      </c>
      <c r="Z674" s="29">
        <f t="shared" ref="Z674:AE674" si="238">SUM(Z669:Z673)</f>
        <v>0</v>
      </c>
      <c r="AA674" s="29">
        <f t="shared" si="238"/>
        <v>0</v>
      </c>
      <c r="AB674" s="29">
        <f t="shared" si="238"/>
        <v>0</v>
      </c>
      <c r="AC674" s="29">
        <f t="shared" si="238"/>
        <v>0</v>
      </c>
      <c r="AD674" s="29">
        <f t="shared" si="238"/>
        <v>0</v>
      </c>
      <c r="AE674" s="29">
        <f t="shared" si="23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>
        <v>1183.886</v>
      </c>
      <c r="D676" s="19">
        <v>398</v>
      </c>
      <c r="E676" s="19">
        <v>520</v>
      </c>
      <c r="F676" s="45">
        <f t="shared" ref="F676:F688" si="239">E676/C676</f>
        <v>0.43923148005804613</v>
      </c>
      <c r="G676" s="31"/>
      <c r="H676" s="45">
        <f t="shared" si="233"/>
        <v>0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16"/>
        <v>#DIV/0!</v>
      </c>
      <c r="V676" s="19"/>
      <c r="W676" s="18">
        <f>V676/E676*100</f>
        <v>0</v>
      </c>
      <c r="X676" s="19"/>
      <c r="Y676" s="18">
        <f>X676/E676*100</f>
        <v>0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>
        <v>4001.9969999999998</v>
      </c>
      <c r="D677" s="19">
        <v>2441</v>
      </c>
      <c r="E677" s="19">
        <v>2213</v>
      </c>
      <c r="F677" s="45">
        <f t="shared" si="239"/>
        <v>0.55297392776656251</v>
      </c>
      <c r="G677" s="31"/>
      <c r="H677" s="45">
        <f t="shared" si="233"/>
        <v>0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16"/>
        <v>#DIV/0!</v>
      </c>
      <c r="V677" s="19"/>
      <c r="W677" s="18">
        <f>V677/E677*100</f>
        <v>0</v>
      </c>
      <c r="X677" s="19"/>
      <c r="Y677" s="18">
        <f>X677/E677*100</f>
        <v>0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5185.8829999999998</v>
      </c>
      <c r="D678" s="29">
        <f t="shared" ref="D678:E678" si="240">SUM(D676:D677)</f>
        <v>2839</v>
      </c>
      <c r="E678" s="29">
        <f t="shared" si="240"/>
        <v>2733</v>
      </c>
      <c r="F678" s="46">
        <f t="shared" si="239"/>
        <v>0.52700764749224005</v>
      </c>
      <c r="G678" s="29">
        <f>SUM(G676:G677)</f>
        <v>0</v>
      </c>
      <c r="H678" s="88">
        <f>SUM(H676:H677)</f>
        <v>0</v>
      </c>
      <c r="I678" s="29">
        <f t="shared" ref="I678:T678" si="241">SUM(I676:I677)</f>
        <v>0</v>
      </c>
      <c r="J678" s="29">
        <f t="shared" si="241"/>
        <v>0</v>
      </c>
      <c r="K678" s="29">
        <f t="shared" si="241"/>
        <v>0</v>
      </c>
      <c r="L678" s="29">
        <f t="shared" si="241"/>
        <v>0</v>
      </c>
      <c r="M678" s="29">
        <f t="shared" si="241"/>
        <v>0</v>
      </c>
      <c r="N678" s="29">
        <f t="shared" si="241"/>
        <v>0</v>
      </c>
      <c r="O678" s="29">
        <f t="shared" si="241"/>
        <v>0</v>
      </c>
      <c r="P678" s="29">
        <f t="shared" si="241"/>
        <v>0</v>
      </c>
      <c r="Q678" s="29">
        <f t="shared" si="241"/>
        <v>0</v>
      </c>
      <c r="R678" s="29">
        <f t="shared" si="241"/>
        <v>0</v>
      </c>
      <c r="S678" s="29">
        <f t="shared" si="241"/>
        <v>0</v>
      </c>
      <c r="T678" s="29">
        <f t="shared" si="241"/>
        <v>0</v>
      </c>
      <c r="U678" s="29" t="e">
        <f>SUM(U676:U677)</f>
        <v>#DIV/0!</v>
      </c>
      <c r="V678" s="29">
        <f>SUM(V676:V677)</f>
        <v>0</v>
      </c>
      <c r="W678" s="88">
        <f>V678/E678*100</f>
        <v>0</v>
      </c>
      <c r="X678" s="29">
        <f>SUM(X676:X677)</f>
        <v>0</v>
      </c>
      <c r="Y678" s="88">
        <f>X678/E678*100</f>
        <v>0</v>
      </c>
      <c r="Z678" s="29">
        <f t="shared" ref="Z678:AE678" si="242">SUM(Z676:Z677)</f>
        <v>0</v>
      </c>
      <c r="AA678" s="29">
        <f t="shared" si="242"/>
        <v>0</v>
      </c>
      <c r="AB678" s="29">
        <f t="shared" si="242"/>
        <v>0</v>
      </c>
      <c r="AC678" s="29">
        <f t="shared" si="242"/>
        <v>0</v>
      </c>
      <c r="AD678" s="29">
        <f t="shared" si="242"/>
        <v>0</v>
      </c>
      <c r="AE678" s="29">
        <f t="shared" si="24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/>
      <c r="D680" s="19"/>
      <c r="E680" s="19"/>
      <c r="F680" s="45" t="e">
        <f t="shared" si="239"/>
        <v>#DIV/0!</v>
      </c>
      <c r="G680" s="31"/>
      <c r="H680" s="45" t="e">
        <f t="shared" si="233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43">O680/G680*100</f>
        <v>#DIV/0!</v>
      </c>
      <c r="V680" s="19"/>
      <c r="W680" s="18" t="e">
        <f>V680/E680*100</f>
        <v>#DIV/0!</v>
      </c>
      <c r="X680" s="19"/>
      <c r="Y680" s="18" t="e">
        <f>X680/E680*100</f>
        <v>#DIV/0!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/>
      <c r="D681" s="19"/>
      <c r="E681" s="19"/>
      <c r="F681" s="45" t="e">
        <f t="shared" si="239"/>
        <v>#DIV/0!</v>
      </c>
      <c r="G681" s="31"/>
      <c r="H681" s="45" t="e">
        <f t="shared" si="233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43"/>
        <v>#DIV/0!</v>
      </c>
      <c r="V681" s="19"/>
      <c r="W681" s="18" t="e">
        <f t="shared" ref="W681:W686" si="244">V681/E681*100</f>
        <v>#DIV/0!</v>
      </c>
      <c r="X681" s="19"/>
      <c r="Y681" s="18" t="e">
        <f t="shared" ref="Y681:Y688" si="245">X681/E681*100</f>
        <v>#DIV/0!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/>
      <c r="D682" s="19"/>
      <c r="E682" s="19"/>
      <c r="F682" s="45" t="e">
        <f t="shared" si="239"/>
        <v>#DIV/0!</v>
      </c>
      <c r="G682" s="31"/>
      <c r="H682" s="45" t="e">
        <f t="shared" si="233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43"/>
        <v>#DIV/0!</v>
      </c>
      <c r="V682" s="19"/>
      <c r="W682" s="18" t="e">
        <f t="shared" si="244"/>
        <v>#DIV/0!</v>
      </c>
      <c r="X682" s="19"/>
      <c r="Y682" s="18" t="e">
        <f t="shared" si="245"/>
        <v>#DIV/0!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/>
      <c r="D683" s="19"/>
      <c r="E683" s="19"/>
      <c r="F683" s="45" t="e">
        <f t="shared" si="239"/>
        <v>#DIV/0!</v>
      </c>
      <c r="G683" s="31"/>
      <c r="H683" s="45" t="e">
        <f t="shared" si="233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43"/>
        <v>#DIV/0!</v>
      </c>
      <c r="V683" s="19"/>
      <c r="W683" s="18" t="e">
        <f t="shared" si="244"/>
        <v>#DIV/0!</v>
      </c>
      <c r="X683" s="19"/>
      <c r="Y683" s="18" t="e">
        <f t="shared" si="245"/>
        <v>#DIV/0!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/>
      <c r="D684" s="19"/>
      <c r="E684" s="19"/>
      <c r="F684" s="45" t="e">
        <f t="shared" si="239"/>
        <v>#DIV/0!</v>
      </c>
      <c r="G684" s="31"/>
      <c r="H684" s="45" t="e">
        <f t="shared" si="233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43"/>
        <v>#DIV/0!</v>
      </c>
      <c r="V684" s="19"/>
      <c r="W684" s="18" t="e">
        <f t="shared" si="244"/>
        <v>#DIV/0!</v>
      </c>
      <c r="X684" s="19"/>
      <c r="Y684" s="18" t="e">
        <f t="shared" si="24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/>
      <c r="D685" s="19"/>
      <c r="E685" s="19"/>
      <c r="F685" s="45" t="e">
        <f t="shared" si="239"/>
        <v>#DIV/0!</v>
      </c>
      <c r="G685" s="31"/>
      <c r="H685" s="45" t="e">
        <f t="shared" si="233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43"/>
        <v>#DIV/0!</v>
      </c>
      <c r="V685" s="19"/>
      <c r="W685" s="18" t="e">
        <f t="shared" si="244"/>
        <v>#DIV/0!</v>
      </c>
      <c r="X685" s="19"/>
      <c r="Y685" s="18" t="e">
        <f t="shared" si="24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/>
      <c r="D686" s="19"/>
      <c r="E686" s="19"/>
      <c r="F686" s="45" t="e">
        <f t="shared" si="239"/>
        <v>#DIV/0!</v>
      </c>
      <c r="G686" s="31"/>
      <c r="H686" s="45" t="e">
        <f t="shared" si="233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43"/>
        <v>#DIV/0!</v>
      </c>
      <c r="V686" s="19"/>
      <c r="W686" s="18" t="e">
        <f t="shared" si="244"/>
        <v>#DIV/0!</v>
      </c>
      <c r="X686" s="19"/>
      <c r="Y686" s="18" t="e">
        <f t="shared" si="24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0</v>
      </c>
      <c r="D687" s="29">
        <f t="shared" ref="D687:E687" si="246">SUM(D680:D686)</f>
        <v>0</v>
      </c>
      <c r="E687" s="29">
        <f t="shared" si="246"/>
        <v>0</v>
      </c>
      <c r="F687" s="46" t="e">
        <f t="shared" si="239"/>
        <v>#DIV/0!</v>
      </c>
      <c r="G687" s="29">
        <f>SUM(G680:G686)</f>
        <v>0</v>
      </c>
      <c r="H687" s="46" t="e">
        <f t="shared" si="233"/>
        <v>#DIV/0!</v>
      </c>
      <c r="I687" s="29">
        <f t="shared" ref="I687:T687" si="247">SUM(I680:I686)</f>
        <v>0</v>
      </c>
      <c r="J687" s="29">
        <f t="shared" si="247"/>
        <v>0</v>
      </c>
      <c r="K687" s="29">
        <f t="shared" si="247"/>
        <v>0</v>
      </c>
      <c r="L687" s="29">
        <f t="shared" si="247"/>
        <v>0</v>
      </c>
      <c r="M687" s="29">
        <f t="shared" si="247"/>
        <v>0</v>
      </c>
      <c r="N687" s="29">
        <f t="shared" si="247"/>
        <v>0</v>
      </c>
      <c r="O687" s="29">
        <f t="shared" si="247"/>
        <v>0</v>
      </c>
      <c r="P687" s="29">
        <f t="shared" si="247"/>
        <v>0</v>
      </c>
      <c r="Q687" s="29">
        <f t="shared" si="247"/>
        <v>0</v>
      </c>
      <c r="R687" s="29">
        <f t="shared" si="247"/>
        <v>0</v>
      </c>
      <c r="S687" s="29">
        <f t="shared" si="247"/>
        <v>0</v>
      </c>
      <c r="T687" s="29">
        <f t="shared" si="247"/>
        <v>0</v>
      </c>
      <c r="U687" s="47" t="e">
        <f t="shared" si="243"/>
        <v>#DIV/0!</v>
      </c>
      <c r="V687" s="29">
        <f>SUM(V680:V686)</f>
        <v>0</v>
      </c>
      <c r="W687" s="88" t="e">
        <f>V687/E687*100</f>
        <v>#DIV/0!</v>
      </c>
      <c r="X687" s="29">
        <f>SUM(X680:X686)</f>
        <v>0</v>
      </c>
      <c r="Y687" s="88" t="e">
        <f t="shared" si="245"/>
        <v>#DIV/0!</v>
      </c>
      <c r="Z687" s="29">
        <f t="shared" ref="Z687:AE687" si="248">SUM(Z680:Z686)</f>
        <v>0</v>
      </c>
      <c r="AA687" s="29">
        <f t="shared" si="248"/>
        <v>0</v>
      </c>
      <c r="AB687" s="29">
        <f t="shared" si="248"/>
        <v>0</v>
      </c>
      <c r="AC687" s="29">
        <f t="shared" si="248"/>
        <v>0</v>
      </c>
      <c r="AD687" s="29">
        <f t="shared" si="248"/>
        <v>0</v>
      </c>
      <c r="AE687" s="29">
        <f t="shared" si="248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102021.20900000003</v>
      </c>
      <c r="D688" s="102">
        <f t="shared" ref="D688:E688" si="249">D35+D95+D104+D116+D138+D159+D166+D181+D193+D210+D241+D292+D314+D330+D337+D361+D371+D381+D423+D432+D444+D482+D505+D511+D531+D552+D565+D585+D593+D620+D649+D667+D674+D678+D687</f>
        <v>82783</v>
      </c>
      <c r="E688" s="97">
        <f t="shared" si="249"/>
        <v>94703.074489858715</v>
      </c>
      <c r="F688" s="66">
        <f t="shared" si="239"/>
        <v>0.92826849846347814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>
        <f t="shared" si="233"/>
        <v>0</v>
      </c>
      <c r="I688" s="102">
        <f t="shared" ref="I688:T688" si="250">I35+I95+I104+I116+I138+I159+I166+I181+I193+I210+I241+I292+I314+I330+I337+I361+I371+I381+I423+I432+I444+I482+I505+I511+I531+I552+I565+I585+I593+I620+I649+I667+I674+I678+I687</f>
        <v>0</v>
      </c>
      <c r="J688" s="102">
        <f t="shared" si="250"/>
        <v>0</v>
      </c>
      <c r="K688" s="102">
        <f t="shared" si="250"/>
        <v>0</v>
      </c>
      <c r="L688" s="102">
        <f t="shared" si="250"/>
        <v>0</v>
      </c>
      <c r="M688" s="102">
        <f t="shared" si="250"/>
        <v>0</v>
      </c>
      <c r="N688" s="102">
        <f t="shared" si="250"/>
        <v>0</v>
      </c>
      <c r="O688" s="102">
        <f t="shared" si="250"/>
        <v>0</v>
      </c>
      <c r="P688" s="102">
        <f t="shared" si="250"/>
        <v>0</v>
      </c>
      <c r="Q688" s="102">
        <f t="shared" si="250"/>
        <v>0</v>
      </c>
      <c r="R688" s="102">
        <f t="shared" si="250"/>
        <v>0</v>
      </c>
      <c r="S688" s="102">
        <f t="shared" si="250"/>
        <v>0</v>
      </c>
      <c r="T688" s="102">
        <f t="shared" si="250"/>
        <v>0</v>
      </c>
      <c r="U688" s="65" t="e">
        <f t="shared" si="243"/>
        <v>#DIV/0!</v>
      </c>
      <c r="V688" s="102">
        <f>V35+V95+V104+V116+V138+V159+V166+V181+V193+V210+V241+V292+V314+V330+V337+V361+V371+V381+V423+V432+V444+V482+V505+V511+V531+V552+V565+V585+V593+V620+V649+V667+V674+V678+V687</f>
        <v>4357</v>
      </c>
      <c r="W688" s="102">
        <f>V688/E688*100</f>
        <v>4.600695408749977</v>
      </c>
      <c r="X688" s="102">
        <f>X35+X95+X104+X116+X138+X159+X166+X181+X193+X210+X241+X292+X314+X330+X337+X361+X371+X381+X423+X432+X444+X482+X505+X511+X531+X552+X565+X585+X593+X620+X649+X667+X674+X678+X687</f>
        <v>3580</v>
      </c>
      <c r="Y688" s="102">
        <f t="shared" si="245"/>
        <v>3.7802363009696847</v>
      </c>
      <c r="Z688" s="102">
        <f t="shared" ref="Z688:AE688" si="251">Z35+Z95+Z104+Z116+Z138+Z159+Z166+Z181+Z193+Z210+Z241+Z292+Z314+Z330+Z337+Z361+Z371+Z381+Z423+Z432+Z444+Z482+Z505+Z511+Z531+Z552+Z565+Z585+Z593+Z620+Z649+Z667+Z674+Z678+Z687</f>
        <v>0</v>
      </c>
      <c r="AA688" s="102">
        <f t="shared" si="251"/>
        <v>0</v>
      </c>
      <c r="AB688" s="102">
        <f t="shared" si="251"/>
        <v>0</v>
      </c>
      <c r="AC688" s="102">
        <f t="shared" si="251"/>
        <v>0</v>
      </c>
      <c r="AD688" s="102">
        <f t="shared" si="251"/>
        <v>0</v>
      </c>
      <c r="AE688" s="102">
        <f t="shared" si="251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>
      <c r="A694" s="55"/>
      <c r="B694" s="56"/>
      <c r="C694" s="57"/>
      <c r="D694" s="57"/>
      <c r="E694" s="57"/>
      <c r="F694" s="57"/>
      <c r="G694" s="58"/>
      <c r="H694" s="58"/>
      <c r="I694" s="58"/>
      <c r="J694" s="58"/>
      <c r="K694" s="58"/>
      <c r="L694" s="58"/>
      <c r="M694" s="58"/>
      <c r="N694" s="58"/>
      <c r="O694" s="57"/>
      <c r="P694" s="57"/>
      <c r="Q694" s="57"/>
      <c r="R694" s="57"/>
      <c r="S694" s="57"/>
      <c r="T694" s="57"/>
      <c r="U694" s="57"/>
      <c r="V694" s="57"/>
      <c r="W694" s="57"/>
      <c r="X694" s="55"/>
      <c r="Y694" s="55"/>
      <c r="Z694" s="55"/>
      <c r="AA694" s="55"/>
      <c r="AB694" s="55"/>
      <c r="AC694" s="55"/>
      <c r="AD694" s="55"/>
      <c r="AE694" s="55"/>
    </row>
    <row r="695" spans="1:31" s="84" customFormat="1" x14ac:dyDescent="0.25"/>
    <row r="696" spans="1:31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6"/>
  <sheetViews>
    <sheetView zoomScale="70" zoomScaleNormal="70" workbookViewId="0">
      <selection sqref="A1:XFD876"/>
    </sheetView>
  </sheetViews>
  <sheetFormatPr defaultRowHeight="15" x14ac:dyDescent="0.25"/>
  <cols>
    <col min="1" max="1" width="5.14062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761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65.2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203.2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/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/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/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/>
      <c r="D16" s="79"/>
      <c r="E16" s="79"/>
      <c r="F16" s="45" t="e">
        <f t="shared" si="1"/>
        <v>#DIV/0!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/>
      <c r="D17" s="19"/>
      <c r="E17" s="19"/>
      <c r="F17" s="45" t="e">
        <f t="shared" si="1"/>
        <v>#DIV/0!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/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/>
      <c r="D18" s="19"/>
      <c r="E18" s="19"/>
      <c r="F18" s="45" t="e">
        <f t="shared" si="1"/>
        <v>#DIV/0!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/>
      <c r="D19" s="19"/>
      <c r="E19" s="19"/>
      <c r="F19" s="45" t="e">
        <f t="shared" si="1"/>
        <v>#DIV/0!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/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/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/>
      <c r="D21" s="19"/>
      <c r="E21" s="19"/>
      <c r="F21" s="45" t="e">
        <f t="shared" si="1"/>
        <v>#DIV/0!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/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/>
      <c r="D22" s="19"/>
      <c r="E22" s="19"/>
      <c r="F22" s="45" t="e">
        <f t="shared" si="1"/>
        <v>#DIV/0!</v>
      </c>
      <c r="G22" s="19"/>
      <c r="H22" s="45" t="e">
        <f t="shared" si="2"/>
        <v>#DIV/0!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/>
      <c r="W22" s="45" t="e">
        <f t="shared" si="4"/>
        <v>#DIV/0!</v>
      </c>
      <c r="X22" s="19"/>
      <c r="Y22" s="45" t="e">
        <f t="shared" si="0"/>
        <v>#DIV/0!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/>
      <c r="D23" s="19"/>
      <c r="E23" s="19"/>
      <c r="F23" s="45" t="e">
        <f t="shared" si="1"/>
        <v>#DIV/0!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/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/>
      <c r="D25" s="19"/>
      <c r="E25" s="19"/>
      <c r="F25" s="45" t="e">
        <f t="shared" si="1"/>
        <v>#DIV/0!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/>
      <c r="D26" s="19"/>
      <c r="E26" s="19"/>
      <c r="F26" s="45" t="e">
        <f t="shared" si="1"/>
        <v>#DIV/0!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/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/>
      <c r="D27" s="19"/>
      <c r="E27" s="19"/>
      <c r="F27" s="45" t="e">
        <f t="shared" si="1"/>
        <v>#DIV/0!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/>
      <c r="D28" s="19"/>
      <c r="E28" s="19"/>
      <c r="F28" s="45" t="e">
        <f t="shared" si="1"/>
        <v>#DIV/0!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/>
      <c r="D29" s="19"/>
      <c r="E29" s="19"/>
      <c r="F29" s="45" t="e">
        <f t="shared" si="1"/>
        <v>#DIV/0!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/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/>
      <c r="D31" s="19"/>
      <c r="E31" s="19"/>
      <c r="F31" s="45" t="e">
        <f t="shared" si="1"/>
        <v>#DIV/0!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/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/>
      <c r="D32" s="19"/>
      <c r="E32" s="19"/>
      <c r="F32" s="45" t="e">
        <f t="shared" si="1"/>
        <v>#DIV/0!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317</v>
      </c>
      <c r="C33" s="19"/>
      <c r="D33" s="19"/>
      <c r="E33" s="19"/>
      <c r="F33" s="45" t="e">
        <f t="shared" si="1"/>
        <v>#DIV/0!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318</v>
      </c>
      <c r="C34" s="31"/>
      <c r="D34" s="31"/>
      <c r="E34" s="31"/>
      <c r="F34" s="45" t="e">
        <f t="shared" si="1"/>
        <v>#DIV/0!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0</v>
      </c>
      <c r="D35" s="29">
        <f>SUM(D13:D34)</f>
        <v>0</v>
      </c>
      <c r="E35" s="29">
        <f>SUM(E13:E34)</f>
        <v>0</v>
      </c>
      <c r="F35" s="46" t="e">
        <f t="shared" si="1"/>
        <v>#DIV/0!</v>
      </c>
      <c r="G35" s="29">
        <f>SUM(G13:G34)</f>
        <v>0</v>
      </c>
      <c r="H35" s="46" t="e">
        <f t="shared" si="2"/>
        <v>#DIV/0!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0</v>
      </c>
      <c r="W35" s="88" t="e">
        <f>V35/E35*100</f>
        <v>#DIV/0!</v>
      </c>
      <c r="X35" s="29">
        <f>SUM(X13:X34)</f>
        <v>0</v>
      </c>
      <c r="Y35" s="46" t="e">
        <f t="shared" si="0"/>
        <v>#DIV/0!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>
        <v>0</v>
      </c>
      <c r="D37" s="19"/>
      <c r="E37" s="19">
        <v>0</v>
      </c>
      <c r="F37" s="45" t="e">
        <f t="shared" ref="F37:F94" si="7">E37/C37</f>
        <v>#DIV/0!</v>
      </c>
      <c r="G37" s="19"/>
      <c r="H37" s="45" t="e">
        <f t="shared" si="2"/>
        <v>#DIV/0!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/>
      <c r="W37" s="18" t="e">
        <f t="shared" ref="W37:W94" si="8">V37/E37*100</f>
        <v>#DIV/0!</v>
      </c>
      <c r="X37" s="19"/>
      <c r="Y37" s="18" t="e">
        <f t="shared" ref="Y37:Y94" si="9">X37/E37*100</f>
        <v>#DIV/0!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0</v>
      </c>
      <c r="D38" s="19"/>
      <c r="E38" s="19">
        <v>0</v>
      </c>
      <c r="F38" s="45" t="e">
        <f t="shared" si="7"/>
        <v>#DIV/0!</v>
      </c>
      <c r="G38" s="19"/>
      <c r="H38" s="45" t="e">
        <f t="shared" si="2"/>
        <v>#DIV/0!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/>
      <c r="W38" s="18" t="e">
        <f t="shared" si="8"/>
        <v>#DIV/0!</v>
      </c>
      <c r="X38" s="19"/>
      <c r="Y38" s="18" t="e">
        <f t="shared" si="9"/>
        <v>#DIV/0!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0</v>
      </c>
      <c r="D39" s="19"/>
      <c r="E39" s="19">
        <v>0</v>
      </c>
      <c r="F39" s="45" t="e">
        <f t="shared" si="7"/>
        <v>#DIV/0!</v>
      </c>
      <c r="G39" s="19"/>
      <c r="H39" s="45" t="e">
        <f t="shared" si="2"/>
        <v>#DIV/0!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/>
      <c r="W39" s="18" t="e">
        <f t="shared" si="8"/>
        <v>#DIV/0!</v>
      </c>
      <c r="X39" s="19"/>
      <c r="Y39" s="18" t="e">
        <f t="shared" si="9"/>
        <v>#DIV/0!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0</v>
      </c>
      <c r="D40" s="19"/>
      <c r="E40" s="19">
        <v>0</v>
      </c>
      <c r="F40" s="45" t="e">
        <f t="shared" si="7"/>
        <v>#DIV/0!</v>
      </c>
      <c r="G40" s="19"/>
      <c r="H40" s="45" t="e">
        <f t="shared" si="2"/>
        <v>#DIV/0!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/>
      <c r="W40" s="18" t="e">
        <f t="shared" si="8"/>
        <v>#DIV/0!</v>
      </c>
      <c r="X40" s="19"/>
      <c r="Y40" s="18" t="e">
        <f t="shared" si="9"/>
        <v>#DIV/0!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0</v>
      </c>
      <c r="D41" s="19"/>
      <c r="E41" s="19">
        <v>0</v>
      </c>
      <c r="F41" s="45" t="e">
        <f t="shared" si="7"/>
        <v>#DIV/0!</v>
      </c>
      <c r="G41" s="19"/>
      <c r="H41" s="45" t="e">
        <f t="shared" si="2"/>
        <v>#DIV/0!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/>
      <c r="W41" s="18" t="e">
        <f t="shared" si="8"/>
        <v>#DIV/0!</v>
      </c>
      <c r="X41" s="19"/>
      <c r="Y41" s="18" t="e">
        <f t="shared" si="9"/>
        <v>#DIV/0!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0</v>
      </c>
      <c r="D42" s="19"/>
      <c r="E42" s="19">
        <v>0</v>
      </c>
      <c r="F42" s="45" t="e">
        <f t="shared" si="7"/>
        <v>#DIV/0!</v>
      </c>
      <c r="G42" s="19"/>
      <c r="H42" s="45" t="e">
        <f t="shared" si="2"/>
        <v>#DIV/0!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/>
      <c r="W42" s="18" t="e">
        <f t="shared" si="8"/>
        <v>#DIV/0!</v>
      </c>
      <c r="X42" s="19"/>
      <c r="Y42" s="18" t="e">
        <f t="shared" si="9"/>
        <v>#DIV/0!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0</v>
      </c>
      <c r="D43" s="19"/>
      <c r="E43" s="19">
        <v>0</v>
      </c>
      <c r="F43" s="45" t="e">
        <f t="shared" si="7"/>
        <v>#DIV/0!</v>
      </c>
      <c r="G43" s="19"/>
      <c r="H43" s="45" t="e">
        <f t="shared" si="2"/>
        <v>#DIV/0!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/>
      <c r="W43" s="18" t="e">
        <f t="shared" si="8"/>
        <v>#DIV/0!</v>
      </c>
      <c r="X43" s="19"/>
      <c r="Y43" s="18" t="e">
        <f t="shared" si="9"/>
        <v>#DIV/0!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0</v>
      </c>
      <c r="D44" s="19"/>
      <c r="E44" s="19">
        <v>0</v>
      </c>
      <c r="F44" s="45" t="e">
        <f t="shared" si="7"/>
        <v>#DIV/0!</v>
      </c>
      <c r="G44" s="19"/>
      <c r="H44" s="45" t="e">
        <f t="shared" si="2"/>
        <v>#DIV/0!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/>
      <c r="W44" s="18" t="e">
        <f t="shared" si="8"/>
        <v>#DIV/0!</v>
      </c>
      <c r="X44" s="19"/>
      <c r="Y44" s="18" t="e">
        <f t="shared" si="9"/>
        <v>#DIV/0!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0</v>
      </c>
      <c r="D45" s="19"/>
      <c r="E45" s="19">
        <v>0</v>
      </c>
      <c r="F45" s="45" t="e">
        <f t="shared" si="7"/>
        <v>#DIV/0!</v>
      </c>
      <c r="G45" s="19"/>
      <c r="H45" s="45" t="e">
        <f t="shared" si="2"/>
        <v>#DIV/0!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/>
      <c r="W45" s="18" t="e">
        <f t="shared" si="8"/>
        <v>#DIV/0!</v>
      </c>
      <c r="X45" s="19"/>
      <c r="Y45" s="18" t="e">
        <f t="shared" si="9"/>
        <v>#DIV/0!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0</v>
      </c>
      <c r="D46" s="19"/>
      <c r="E46" s="19">
        <v>0</v>
      </c>
      <c r="F46" s="45" t="e">
        <f t="shared" si="7"/>
        <v>#DIV/0!</v>
      </c>
      <c r="G46" s="19"/>
      <c r="H46" s="45" t="e">
        <f t="shared" si="2"/>
        <v>#DIV/0!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/>
      <c r="W46" s="18" t="e">
        <f t="shared" si="8"/>
        <v>#DIV/0!</v>
      </c>
      <c r="X46" s="19"/>
      <c r="Y46" s="18" t="e">
        <f t="shared" si="9"/>
        <v>#DIV/0!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0</v>
      </c>
      <c r="D47" s="19"/>
      <c r="E47" s="19">
        <v>0</v>
      </c>
      <c r="F47" s="45" t="e">
        <f t="shared" si="7"/>
        <v>#DIV/0!</v>
      </c>
      <c r="G47" s="19"/>
      <c r="H47" s="45" t="e">
        <f t="shared" si="2"/>
        <v>#DIV/0!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/>
      <c r="W47" s="18" t="e">
        <f t="shared" si="8"/>
        <v>#DIV/0!</v>
      </c>
      <c r="X47" s="19"/>
      <c r="Y47" s="18" t="e">
        <f t="shared" si="9"/>
        <v>#DIV/0!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0</v>
      </c>
      <c r="D48" s="19"/>
      <c r="E48" s="19">
        <v>0</v>
      </c>
      <c r="F48" s="45" t="e">
        <f t="shared" si="7"/>
        <v>#DIV/0!</v>
      </c>
      <c r="G48" s="19"/>
      <c r="H48" s="45" t="e">
        <f t="shared" si="2"/>
        <v>#DIV/0!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/>
      <c r="W48" s="18" t="e">
        <f t="shared" si="8"/>
        <v>#DIV/0!</v>
      </c>
      <c r="X48" s="19"/>
      <c r="Y48" s="18" t="e">
        <f t="shared" si="9"/>
        <v>#DIV/0!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0</v>
      </c>
      <c r="D49" s="19"/>
      <c r="E49" s="19">
        <v>0</v>
      </c>
      <c r="F49" s="45" t="e">
        <f t="shared" si="7"/>
        <v>#DIV/0!</v>
      </c>
      <c r="G49" s="19"/>
      <c r="H49" s="45" t="e">
        <f t="shared" si="2"/>
        <v>#DIV/0!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/>
      <c r="W49" s="18" t="e">
        <f t="shared" si="8"/>
        <v>#DIV/0!</v>
      </c>
      <c r="X49" s="19"/>
      <c r="Y49" s="18" t="e">
        <f t="shared" si="9"/>
        <v>#DIV/0!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0</v>
      </c>
      <c r="D50" s="19"/>
      <c r="E50" s="19">
        <v>0</v>
      </c>
      <c r="F50" s="45" t="e">
        <f t="shared" si="7"/>
        <v>#DIV/0!</v>
      </c>
      <c r="G50" s="19"/>
      <c r="H50" s="45" t="e">
        <f t="shared" si="2"/>
        <v>#DIV/0!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/>
      <c r="W50" s="18" t="e">
        <f t="shared" si="8"/>
        <v>#DIV/0!</v>
      </c>
      <c r="X50" s="19"/>
      <c r="Y50" s="18" t="e">
        <f t="shared" si="9"/>
        <v>#DIV/0!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/>
      <c r="E51" s="19">
        <v>79</v>
      </c>
      <c r="F51" s="45">
        <f t="shared" si="7"/>
        <v>0.18904044029672171</v>
      </c>
      <c r="G51" s="19"/>
      <c r="H51" s="45" t="e">
        <f t="shared" si="2"/>
        <v>#DIV/0!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>
        <v>3</v>
      </c>
      <c r="W51" s="18">
        <f>V51/E51*100</f>
        <v>3.79746835443038</v>
      </c>
      <c r="X51" s="19">
        <v>3</v>
      </c>
      <c r="Y51" s="18">
        <f t="shared" si="9"/>
        <v>3.79746835443038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0</v>
      </c>
      <c r="D52" s="19"/>
      <c r="E52" s="19">
        <v>0</v>
      </c>
      <c r="F52" s="45" t="e">
        <f t="shared" si="7"/>
        <v>#DIV/0!</v>
      </c>
      <c r="G52" s="19"/>
      <c r="H52" s="45" t="e">
        <f t="shared" si="2"/>
        <v>#DIV/0!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/>
      <c r="W52" s="18" t="e">
        <f t="shared" si="8"/>
        <v>#DIV/0!</v>
      </c>
      <c r="X52" s="19"/>
      <c r="Y52" s="18" t="e">
        <f t="shared" si="9"/>
        <v>#DIV/0!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0</v>
      </c>
      <c r="D53" s="19"/>
      <c r="E53" s="19">
        <v>0</v>
      </c>
      <c r="F53" s="45" t="e">
        <f t="shared" si="7"/>
        <v>#DIV/0!</v>
      </c>
      <c r="G53" s="19"/>
      <c r="H53" s="45" t="e">
        <f t="shared" si="2"/>
        <v>#DIV/0!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/>
      <c r="W53" s="18" t="e">
        <f t="shared" si="8"/>
        <v>#DIV/0!</v>
      </c>
      <c r="X53" s="19"/>
      <c r="Y53" s="18" t="e">
        <f t="shared" si="9"/>
        <v>#DIV/0!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0</v>
      </c>
      <c r="D54" s="19"/>
      <c r="E54" s="19">
        <v>0</v>
      </c>
      <c r="F54" s="45" t="e">
        <f t="shared" si="7"/>
        <v>#DIV/0!</v>
      </c>
      <c r="G54" s="19"/>
      <c r="H54" s="45" t="e">
        <f t="shared" si="2"/>
        <v>#DIV/0!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/>
      <c r="W54" s="18" t="e">
        <f t="shared" si="8"/>
        <v>#DIV/0!</v>
      </c>
      <c r="X54" s="19"/>
      <c r="Y54" s="18" t="e">
        <f t="shared" si="9"/>
        <v>#DIV/0!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/>
      <c r="E55" s="19">
        <v>24</v>
      </c>
      <c r="F55" s="45">
        <f t="shared" si="7"/>
        <v>5.1869461854333263E-2</v>
      </c>
      <c r="G55" s="19"/>
      <c r="H55" s="45" t="e">
        <f t="shared" si="2"/>
        <v>#DIV/0!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>
        <v>1</v>
      </c>
      <c r="W55" s="18">
        <f t="shared" si="8"/>
        <v>4.1666666666666661</v>
      </c>
      <c r="X55" s="19">
        <v>1</v>
      </c>
      <c r="Y55" s="18">
        <f t="shared" si="9"/>
        <v>4.1666666666666661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1073.5999999999999</v>
      </c>
      <c r="D56" s="19"/>
      <c r="E56" s="19">
        <v>91</v>
      </c>
      <c r="F56" s="45">
        <f t="shared" si="7"/>
        <v>8.4761549925484361E-2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>
        <v>4</v>
      </c>
      <c r="W56" s="18">
        <f t="shared" si="8"/>
        <v>4.395604395604396</v>
      </c>
      <c r="X56" s="19">
        <v>4</v>
      </c>
      <c r="Y56" s="18">
        <f t="shared" si="9"/>
        <v>4.395604395604396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0</v>
      </c>
      <c r="D57" s="19"/>
      <c r="E57" s="19">
        <v>0</v>
      </c>
      <c r="F57" s="45" t="e">
        <f t="shared" si="7"/>
        <v>#DIV/0!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/>
      <c r="W57" s="18" t="e">
        <f t="shared" si="8"/>
        <v>#DIV/0!</v>
      </c>
      <c r="X57" s="19"/>
      <c r="Y57" s="18" t="e">
        <f t="shared" si="9"/>
        <v>#DIV/0!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>
        <v>0</v>
      </c>
      <c r="F58" s="45">
        <f t="shared" si="7"/>
        <v>0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/>
      <c r="W58" s="18" t="e">
        <f t="shared" si="8"/>
        <v>#DIV/0!</v>
      </c>
      <c r="X58" s="19"/>
      <c r="Y58" s="18" t="e">
        <f t="shared" si="9"/>
        <v>#DIV/0!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>
        <v>0</v>
      </c>
      <c r="F59" s="45">
        <f t="shared" si="7"/>
        <v>0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/>
      <c r="W59" s="18" t="e">
        <f t="shared" si="8"/>
        <v>#DIV/0!</v>
      </c>
      <c r="X59" s="19"/>
      <c r="Y59" s="18" t="e">
        <f t="shared" si="9"/>
        <v>#DIV/0!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0</v>
      </c>
      <c r="D60" s="19"/>
      <c r="E60" s="19">
        <v>0</v>
      </c>
      <c r="F60" s="45" t="e">
        <f t="shared" si="7"/>
        <v>#DIV/0!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/>
      <c r="W60" s="18" t="e">
        <f t="shared" si="8"/>
        <v>#DIV/0!</v>
      </c>
      <c r="X60" s="19"/>
      <c r="Y60" s="18" t="e">
        <f t="shared" si="9"/>
        <v>#DIV/0!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0</v>
      </c>
      <c r="D61" s="19"/>
      <c r="E61" s="19">
        <v>0</v>
      </c>
      <c r="F61" s="45" t="e">
        <f t="shared" si="7"/>
        <v>#DIV/0!</v>
      </c>
      <c r="G61" s="19"/>
      <c r="H61" s="45" t="e">
        <f t="shared" si="2"/>
        <v>#DIV/0!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/>
      <c r="W61" s="18" t="e">
        <f t="shared" si="8"/>
        <v>#DIV/0!</v>
      </c>
      <c r="X61" s="19"/>
      <c r="Y61" s="18" t="e">
        <f t="shared" si="9"/>
        <v>#DIV/0!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0</v>
      </c>
      <c r="D62" s="19"/>
      <c r="E62" s="19">
        <v>0</v>
      </c>
      <c r="F62" s="45" t="e">
        <f t="shared" si="7"/>
        <v>#DIV/0!</v>
      </c>
      <c r="G62" s="19"/>
      <c r="H62" s="45" t="e">
        <f t="shared" si="2"/>
        <v>#DIV/0!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/>
      <c r="W62" s="18" t="e">
        <f t="shared" si="8"/>
        <v>#DIV/0!</v>
      </c>
      <c r="X62" s="19"/>
      <c r="Y62" s="18" t="e">
        <f t="shared" si="9"/>
        <v>#DIV/0!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0</v>
      </c>
      <c r="D63" s="19"/>
      <c r="E63" s="19">
        <v>0</v>
      </c>
      <c r="F63" s="45" t="e">
        <f t="shared" si="7"/>
        <v>#DIV/0!</v>
      </c>
      <c r="G63" s="19"/>
      <c r="H63" s="45" t="e">
        <f t="shared" si="2"/>
        <v>#DIV/0!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/>
      <c r="W63" s="18" t="e">
        <f t="shared" si="8"/>
        <v>#DIV/0!</v>
      </c>
      <c r="X63" s="19"/>
      <c r="Y63" s="18" t="e">
        <f t="shared" si="9"/>
        <v>#DIV/0!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0</v>
      </c>
      <c r="D64" s="19"/>
      <c r="E64" s="19">
        <v>0</v>
      </c>
      <c r="F64" s="45" t="e">
        <f t="shared" si="7"/>
        <v>#DIV/0!</v>
      </c>
      <c r="G64" s="19"/>
      <c r="H64" s="45" t="e">
        <f t="shared" si="2"/>
        <v>#DIV/0!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/>
      <c r="W64" s="18" t="e">
        <f t="shared" si="8"/>
        <v>#DIV/0!</v>
      </c>
      <c r="X64" s="19"/>
      <c r="Y64" s="18" t="e">
        <f t="shared" si="9"/>
        <v>#DIV/0!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194.7</v>
      </c>
      <c r="D65" s="19"/>
      <c r="E65" s="19">
        <v>14</v>
      </c>
      <c r="F65" s="45">
        <f t="shared" si="7"/>
        <v>7.1905495634309202E-2</v>
      </c>
      <c r="G65" s="19"/>
      <c r="H65" s="45" t="e">
        <f t="shared" si="2"/>
        <v>#DIV/0!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/>
      <c r="W65" s="18">
        <f t="shared" si="8"/>
        <v>0</v>
      </c>
      <c r="X65" s="19"/>
      <c r="Y65" s="18">
        <f t="shared" si="9"/>
        <v>0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0</v>
      </c>
      <c r="D66" s="19"/>
      <c r="E66" s="19">
        <v>0</v>
      </c>
      <c r="F66" s="45" t="e">
        <f t="shared" si="7"/>
        <v>#DIV/0!</v>
      </c>
      <c r="G66" s="19"/>
      <c r="H66" s="45" t="e">
        <f t="shared" si="2"/>
        <v>#DIV/0!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/>
      <c r="W66" s="18" t="e">
        <f t="shared" si="8"/>
        <v>#DIV/0!</v>
      </c>
      <c r="X66" s="19"/>
      <c r="Y66" s="18" t="e">
        <f t="shared" si="9"/>
        <v>#DIV/0!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0</v>
      </c>
      <c r="D67" s="19"/>
      <c r="E67" s="19">
        <v>0</v>
      </c>
      <c r="F67" s="45" t="e">
        <f t="shared" si="7"/>
        <v>#DIV/0!</v>
      </c>
      <c r="G67" s="19"/>
      <c r="H67" s="45" t="e">
        <f t="shared" si="2"/>
        <v>#DIV/0!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/>
      <c r="W67" s="18" t="e">
        <f t="shared" si="8"/>
        <v>#DIV/0!</v>
      </c>
      <c r="X67" s="19"/>
      <c r="Y67" s="18" t="e">
        <f t="shared" si="9"/>
        <v>#DIV/0!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0</v>
      </c>
      <c r="D68" s="19"/>
      <c r="E68" s="19">
        <v>0</v>
      </c>
      <c r="F68" s="45" t="e">
        <f t="shared" si="7"/>
        <v>#DIV/0!</v>
      </c>
      <c r="G68" s="19"/>
      <c r="H68" s="45" t="e">
        <f t="shared" si="2"/>
        <v>#DIV/0!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/>
      <c r="W68" s="18" t="e">
        <f t="shared" si="8"/>
        <v>#DIV/0!</v>
      </c>
      <c r="X68" s="19"/>
      <c r="Y68" s="18" t="e">
        <f t="shared" si="9"/>
        <v>#DIV/0!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0</v>
      </c>
      <c r="D69" s="19"/>
      <c r="E69" s="19">
        <v>0</v>
      </c>
      <c r="F69" s="45" t="e">
        <f t="shared" si="7"/>
        <v>#DIV/0!</v>
      </c>
      <c r="G69" s="19"/>
      <c r="H69" s="45" t="e">
        <f t="shared" si="2"/>
        <v>#DIV/0!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/>
      <c r="W69" s="18" t="e">
        <f t="shared" si="8"/>
        <v>#DIV/0!</v>
      </c>
      <c r="X69" s="19"/>
      <c r="Y69" s="18" t="e">
        <f t="shared" si="9"/>
        <v>#DIV/0!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0</v>
      </c>
      <c r="D70" s="19"/>
      <c r="E70" s="19">
        <v>0</v>
      </c>
      <c r="F70" s="45" t="e">
        <f t="shared" si="7"/>
        <v>#DIV/0!</v>
      </c>
      <c r="G70" s="19"/>
      <c r="H70" s="45" t="e">
        <f t="shared" si="2"/>
        <v>#DIV/0!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/>
      <c r="W70" s="18" t="e">
        <f t="shared" si="8"/>
        <v>#DIV/0!</v>
      </c>
      <c r="X70" s="19"/>
      <c r="Y70" s="18" t="e">
        <f t="shared" si="9"/>
        <v>#DIV/0!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0</v>
      </c>
      <c r="D71" s="19"/>
      <c r="E71" s="19">
        <v>0</v>
      </c>
      <c r="F71" s="45" t="e">
        <f t="shared" si="7"/>
        <v>#DIV/0!</v>
      </c>
      <c r="G71" s="19"/>
      <c r="H71" s="45" t="e">
        <f t="shared" si="2"/>
        <v>#DIV/0!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/>
      <c r="W71" s="18" t="e">
        <f t="shared" si="8"/>
        <v>#DIV/0!</v>
      </c>
      <c r="X71" s="19"/>
      <c r="Y71" s="18" t="e">
        <f t="shared" si="9"/>
        <v>#DIV/0!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0</v>
      </c>
      <c r="D72" s="19"/>
      <c r="E72" s="19">
        <v>0</v>
      </c>
      <c r="F72" s="45" t="e">
        <f t="shared" si="7"/>
        <v>#DIV/0!</v>
      </c>
      <c r="G72" s="19"/>
      <c r="H72" s="45" t="e">
        <f t="shared" si="2"/>
        <v>#DIV/0!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/>
      <c r="W72" s="18" t="e">
        <f t="shared" si="8"/>
        <v>#DIV/0!</v>
      </c>
      <c r="X72" s="19"/>
      <c r="Y72" s="18" t="e">
        <f t="shared" si="9"/>
        <v>#DIV/0!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0</v>
      </c>
      <c r="D73" s="19"/>
      <c r="E73" s="19">
        <v>0</v>
      </c>
      <c r="F73" s="45" t="e">
        <f t="shared" si="7"/>
        <v>#DIV/0!</v>
      </c>
      <c r="G73" s="19"/>
      <c r="H73" s="45" t="e">
        <f t="shared" si="2"/>
        <v>#DIV/0!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/>
      <c r="W73" s="18" t="e">
        <f t="shared" si="8"/>
        <v>#DIV/0!</v>
      </c>
      <c r="X73" s="19"/>
      <c r="Y73" s="18" t="e">
        <f t="shared" si="9"/>
        <v>#DIV/0!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0</v>
      </c>
      <c r="D74" s="19"/>
      <c r="E74" s="19">
        <v>0</v>
      </c>
      <c r="F74" s="45" t="e">
        <f t="shared" si="7"/>
        <v>#DIV/0!</v>
      </c>
      <c r="G74" s="19"/>
      <c r="H74" s="45" t="e">
        <f t="shared" si="2"/>
        <v>#DIV/0!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/>
      <c r="W74" s="18" t="e">
        <f t="shared" si="8"/>
        <v>#DIV/0!</v>
      </c>
      <c r="X74" s="19"/>
      <c r="Y74" s="18" t="e">
        <f t="shared" si="9"/>
        <v>#DIV/0!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0</v>
      </c>
      <c r="D75" s="19"/>
      <c r="E75" s="19">
        <v>0</v>
      </c>
      <c r="F75" s="45" t="e">
        <f t="shared" si="7"/>
        <v>#DIV/0!</v>
      </c>
      <c r="G75" s="19"/>
      <c r="H75" s="45" t="e">
        <f t="shared" si="2"/>
        <v>#DIV/0!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/>
      <c r="W75" s="18" t="e">
        <f t="shared" si="8"/>
        <v>#DIV/0!</v>
      </c>
      <c r="X75" s="19"/>
      <c r="Y75" s="18" t="e">
        <f t="shared" si="9"/>
        <v>#DIV/0!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0</v>
      </c>
      <c r="D76" s="19"/>
      <c r="E76" s="19">
        <v>0</v>
      </c>
      <c r="F76" s="45" t="e">
        <f t="shared" si="7"/>
        <v>#DIV/0!</v>
      </c>
      <c r="G76" s="19"/>
      <c r="H76" s="45" t="e">
        <f t="shared" si="2"/>
        <v>#DIV/0!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/>
      <c r="W76" s="18" t="e">
        <f t="shared" si="8"/>
        <v>#DIV/0!</v>
      </c>
      <c r="X76" s="19"/>
      <c r="Y76" s="18" t="e">
        <f t="shared" si="9"/>
        <v>#DIV/0!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0</v>
      </c>
      <c r="D77" s="19"/>
      <c r="E77" s="19">
        <v>0</v>
      </c>
      <c r="F77" s="45" t="e">
        <f t="shared" si="7"/>
        <v>#DIV/0!</v>
      </c>
      <c r="G77" s="19"/>
      <c r="H77" s="45" t="e">
        <f t="shared" si="2"/>
        <v>#DIV/0!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/>
      <c r="W77" s="18" t="e">
        <f t="shared" si="8"/>
        <v>#DIV/0!</v>
      </c>
      <c r="X77" s="19"/>
      <c r="Y77" s="18" t="e">
        <f t="shared" si="9"/>
        <v>#DIV/0!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/>
      <c r="E78" s="19">
        <v>5</v>
      </c>
      <c r="F78" s="45">
        <f t="shared" si="7"/>
        <v>5.7208237986270026E-2</v>
      </c>
      <c r="G78" s="19"/>
      <c r="H78" s="45" t="e">
        <f t="shared" ref="H78:H95" si="10">G78/D78*100</f>
        <v>#DIV/0!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/>
      <c r="W78" s="18">
        <f t="shared" si="8"/>
        <v>0</v>
      </c>
      <c r="X78" s="19"/>
      <c r="Y78" s="18">
        <f t="shared" si="9"/>
        <v>0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0</v>
      </c>
      <c r="D79" s="19"/>
      <c r="E79" s="19">
        <v>0</v>
      </c>
      <c r="F79" s="45" t="e">
        <f t="shared" si="7"/>
        <v>#DIV/0!</v>
      </c>
      <c r="G79" s="19"/>
      <c r="H79" s="45" t="e">
        <f t="shared" si="10"/>
        <v>#DIV/0!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/>
      <c r="W79" s="18" t="e">
        <f t="shared" si="8"/>
        <v>#DIV/0!</v>
      </c>
      <c r="X79" s="19"/>
      <c r="Y79" s="18" t="e">
        <f t="shared" si="9"/>
        <v>#DIV/0!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0</v>
      </c>
      <c r="D80" s="19"/>
      <c r="E80" s="19">
        <v>0</v>
      </c>
      <c r="F80" s="45" t="e">
        <f t="shared" si="7"/>
        <v>#DIV/0!</v>
      </c>
      <c r="G80" s="19"/>
      <c r="H80" s="45" t="e">
        <f t="shared" si="10"/>
        <v>#DIV/0!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 t="e">
        <f t="shared" si="8"/>
        <v>#DIV/0!</v>
      </c>
      <c r="X80" s="19"/>
      <c r="Y80" s="18" t="e">
        <f t="shared" si="9"/>
        <v>#DIV/0!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0</v>
      </c>
      <c r="D81" s="19"/>
      <c r="E81" s="19">
        <v>0</v>
      </c>
      <c r="F81" s="45" t="e">
        <f t="shared" si="7"/>
        <v>#DIV/0!</v>
      </c>
      <c r="G81" s="19"/>
      <c r="H81" s="45" t="e">
        <f t="shared" si="10"/>
        <v>#DIV/0!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/>
      <c r="W81" s="18" t="e">
        <f t="shared" si="8"/>
        <v>#DIV/0!</v>
      </c>
      <c r="X81" s="19"/>
      <c r="Y81" s="18" t="e">
        <f t="shared" si="9"/>
        <v>#DIV/0!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0</v>
      </c>
      <c r="D82" s="19"/>
      <c r="E82" s="19">
        <v>0</v>
      </c>
      <c r="F82" s="45" t="e">
        <f t="shared" si="7"/>
        <v>#DIV/0!</v>
      </c>
      <c r="G82" s="19"/>
      <c r="H82" s="45" t="e">
        <f t="shared" si="10"/>
        <v>#DIV/0!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/>
      <c r="W82" s="18" t="e">
        <f t="shared" si="8"/>
        <v>#DIV/0!</v>
      </c>
      <c r="X82" s="19"/>
      <c r="Y82" s="18" t="e">
        <f t="shared" si="9"/>
        <v>#DIV/0!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0</v>
      </c>
      <c r="D83" s="19"/>
      <c r="E83" s="19">
        <v>0</v>
      </c>
      <c r="F83" s="45" t="e">
        <f t="shared" si="7"/>
        <v>#DIV/0!</v>
      </c>
      <c r="G83" s="19"/>
      <c r="H83" s="45" t="e">
        <f t="shared" si="10"/>
        <v>#DIV/0!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/>
      <c r="W83" s="18" t="e">
        <f t="shared" si="8"/>
        <v>#DIV/0!</v>
      </c>
      <c r="X83" s="19"/>
      <c r="Y83" s="18" t="e">
        <f t="shared" si="9"/>
        <v>#DIV/0!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0</v>
      </c>
      <c r="D84" s="19"/>
      <c r="E84" s="19">
        <v>0</v>
      </c>
      <c r="F84" s="45" t="e">
        <f t="shared" si="7"/>
        <v>#DIV/0!</v>
      </c>
      <c r="G84" s="19"/>
      <c r="H84" s="45" t="e">
        <f t="shared" si="10"/>
        <v>#DIV/0!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 t="e">
        <f t="shared" si="8"/>
        <v>#DIV/0!</v>
      </c>
      <c r="X84" s="19"/>
      <c r="Y84" s="18" t="e">
        <f t="shared" si="9"/>
        <v>#DIV/0!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0</v>
      </c>
      <c r="D85" s="19"/>
      <c r="E85" s="19">
        <v>0</v>
      </c>
      <c r="F85" s="45" t="e">
        <f t="shared" si="7"/>
        <v>#DIV/0!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 t="e">
        <f t="shared" si="8"/>
        <v>#DIV/0!</v>
      </c>
      <c r="X85" s="19"/>
      <c r="Y85" s="18" t="e">
        <f t="shared" si="9"/>
        <v>#DIV/0!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0</v>
      </c>
      <c r="D86" s="19"/>
      <c r="E86" s="19">
        <v>0</v>
      </c>
      <c r="F86" s="45" t="e">
        <f t="shared" si="7"/>
        <v>#DIV/0!</v>
      </c>
      <c r="G86" s="19"/>
      <c r="H86" s="45" t="e">
        <f t="shared" si="10"/>
        <v>#DIV/0!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/>
      <c r="W86" s="18" t="e">
        <f t="shared" si="8"/>
        <v>#DIV/0!</v>
      </c>
      <c r="X86" s="19"/>
      <c r="Y86" s="18" t="e">
        <f t="shared" si="9"/>
        <v>#DIV/0!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0</v>
      </c>
      <c r="D87" s="19"/>
      <c r="E87" s="19">
        <v>0</v>
      </c>
      <c r="F87" s="45" t="e">
        <f t="shared" si="7"/>
        <v>#DIV/0!</v>
      </c>
      <c r="G87" s="19"/>
      <c r="H87" s="45" t="e">
        <f t="shared" si="10"/>
        <v>#DIV/0!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/>
      <c r="W87" s="18" t="e">
        <f t="shared" si="8"/>
        <v>#DIV/0!</v>
      </c>
      <c r="X87" s="19"/>
      <c r="Y87" s="18" t="e">
        <f t="shared" si="9"/>
        <v>#DIV/0!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>
        <v>34</v>
      </c>
      <c r="F88" s="45">
        <f t="shared" si="7"/>
        <v>0.75799799353472308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>
        <v>1</v>
      </c>
      <c r="W88" s="18">
        <f t="shared" si="8"/>
        <v>2.9411764705882351</v>
      </c>
      <c r="X88" s="19">
        <v>1</v>
      </c>
      <c r="Y88" s="18">
        <f t="shared" si="9"/>
        <v>2.9411764705882351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0</v>
      </c>
      <c r="D89" s="19"/>
      <c r="E89" s="19">
        <v>0</v>
      </c>
      <c r="F89" s="45" t="e">
        <f t="shared" si="7"/>
        <v>#DIV/0!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/>
      <c r="W89" s="18" t="e">
        <f t="shared" si="8"/>
        <v>#DIV/0!</v>
      </c>
      <c r="X89" s="19"/>
      <c r="Y89" s="18" t="e">
        <f t="shared" si="9"/>
        <v>#DIV/0!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0</v>
      </c>
      <c r="D90" s="19"/>
      <c r="E90" s="19">
        <v>0</v>
      </c>
      <c r="F90" s="45" t="e">
        <f t="shared" si="7"/>
        <v>#DIV/0!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/>
      <c r="W90" s="18" t="e">
        <f t="shared" si="8"/>
        <v>#DIV/0!</v>
      </c>
      <c r="X90" s="19"/>
      <c r="Y90" s="18" t="e">
        <f t="shared" si="9"/>
        <v>#DIV/0!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>
        <v>13</v>
      </c>
      <c r="F91" s="45">
        <f t="shared" si="7"/>
        <v>3.6083447134974293E-2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/>
      <c r="W91" s="18">
        <f t="shared" si="8"/>
        <v>0</v>
      </c>
      <c r="X91" s="19"/>
      <c r="Y91" s="18">
        <f t="shared" si="9"/>
        <v>0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0</v>
      </c>
      <c r="D92" s="19"/>
      <c r="E92" s="19">
        <v>0</v>
      </c>
      <c r="F92" s="45" t="e">
        <f t="shared" si="7"/>
        <v>#DIV/0!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/>
      <c r="W92" s="18" t="e">
        <f t="shared" si="8"/>
        <v>#DIV/0!</v>
      </c>
      <c r="X92" s="19"/>
      <c r="Y92" s="18" t="e">
        <f t="shared" si="9"/>
        <v>#DIV/0!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0</v>
      </c>
      <c r="D93" s="19"/>
      <c r="E93" s="19">
        <v>0</v>
      </c>
      <c r="F93" s="45" t="e">
        <f t="shared" si="7"/>
        <v>#DIV/0!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/>
      <c r="W93" s="18" t="e">
        <f t="shared" si="8"/>
        <v>#DIV/0!</v>
      </c>
      <c r="X93" s="19"/>
      <c r="Y93" s="18" t="e">
        <f t="shared" si="9"/>
        <v>#DIV/0!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0</v>
      </c>
      <c r="D94" s="19"/>
      <c r="E94" s="19">
        <v>0</v>
      </c>
      <c r="F94" s="45" t="e">
        <f t="shared" si="7"/>
        <v>#DIV/0!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/>
      <c r="W94" s="18" t="e">
        <f t="shared" si="8"/>
        <v>#DIV/0!</v>
      </c>
      <c r="X94" s="19"/>
      <c r="Y94" s="18" t="e">
        <f t="shared" si="9"/>
        <v>#DIV/0!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3450.0309999999995</v>
      </c>
      <c r="D95" s="29">
        <f>SUM(D37:D94)</f>
        <v>0</v>
      </c>
      <c r="E95" s="29">
        <f>SUM(E37:E94)</f>
        <v>260</v>
      </c>
      <c r="F95" s="46">
        <f>E95/C95</f>
        <v>7.5361641678002328E-2</v>
      </c>
      <c r="G95" s="91">
        <f>SUM(G37:G94)</f>
        <v>0</v>
      </c>
      <c r="H95" s="46" t="e">
        <f t="shared" si="10"/>
        <v>#DIV/0!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9</v>
      </c>
      <c r="W95" s="88">
        <f>V95/E95*100</f>
        <v>3.4615384615384617</v>
      </c>
      <c r="X95" s="29">
        <f>SUM(X37:X94)</f>
        <v>9</v>
      </c>
      <c r="Y95" s="88">
        <f>X95/E95*100</f>
        <v>3.4615384615384617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/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/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/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/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/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/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/>
      <c r="D100" s="19"/>
      <c r="E100" s="19"/>
      <c r="F100" s="45" t="e">
        <f t="shared" si="14"/>
        <v>#DIV/0!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/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/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/>
      <c r="D102" s="19"/>
      <c r="E102" s="19"/>
      <c r="F102" s="45" t="e">
        <f t="shared" si="14"/>
        <v>#DIV/0!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/>
      <c r="W102" s="18" t="e">
        <f t="shared" si="16"/>
        <v>#DIV/0!</v>
      </c>
      <c r="X102" s="19"/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/>
      <c r="D103" s="19"/>
      <c r="E103" s="19"/>
      <c r="F103" s="45" t="e">
        <f t="shared" si="14"/>
        <v>#DIV/0!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/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0</v>
      </c>
      <c r="D104" s="62">
        <f t="shared" ref="D104:E104" si="19">D97+D98+D99+D100+D101+D102+D103</f>
        <v>0</v>
      </c>
      <c r="E104" s="62">
        <f t="shared" si="19"/>
        <v>0</v>
      </c>
      <c r="F104" s="45" t="e">
        <f t="shared" si="14"/>
        <v>#DIV/0!</v>
      </c>
      <c r="G104" s="31">
        <f>G97+G98+G99+G100+G101+G102+G103</f>
        <v>0</v>
      </c>
      <c r="H104" s="45" t="e">
        <f t="shared" si="15"/>
        <v>#DIV/0!</v>
      </c>
      <c r="I104" s="31">
        <f t="shared" ref="I104:T104" si="20">I97+I98+I99+I100+I101+I102+I103</f>
        <v>0</v>
      </c>
      <c r="J104" s="31">
        <f t="shared" si="20"/>
        <v>0</v>
      </c>
      <c r="K104" s="31">
        <f t="shared" si="20"/>
        <v>0</v>
      </c>
      <c r="L104" s="31">
        <f t="shared" si="20"/>
        <v>0</v>
      </c>
      <c r="M104" s="31">
        <f t="shared" si="20"/>
        <v>0</v>
      </c>
      <c r="N104" s="31">
        <f t="shared" si="20"/>
        <v>0</v>
      </c>
      <c r="O104" s="19">
        <f t="shared" si="20"/>
        <v>0</v>
      </c>
      <c r="P104" s="19">
        <f t="shared" si="20"/>
        <v>0</v>
      </c>
      <c r="Q104" s="19">
        <f t="shared" si="20"/>
        <v>0</v>
      </c>
      <c r="R104" s="19">
        <f t="shared" si="20"/>
        <v>0</v>
      </c>
      <c r="S104" s="19">
        <f t="shared" si="20"/>
        <v>0</v>
      </c>
      <c r="T104" s="19">
        <f t="shared" si="20"/>
        <v>0</v>
      </c>
      <c r="U104" s="54" t="e">
        <f>O104/G104*100</f>
        <v>#DIV/0!</v>
      </c>
      <c r="V104" s="19">
        <f>V97+V98+V99+V100+V101+V102+V103</f>
        <v>0</v>
      </c>
      <c r="W104" s="18" t="e">
        <f t="shared" si="16"/>
        <v>#DIV/0!</v>
      </c>
      <c r="X104" s="19">
        <f>X97+X98+X99+X100+X101+X102+X103</f>
        <v>0</v>
      </c>
      <c r="Y104" s="18" t="e">
        <f t="shared" si="17"/>
        <v>#DIV/0!</v>
      </c>
      <c r="Z104" s="19">
        <f t="shared" ref="Z104:AE104" si="21">Z97+Z98+Z99+Z100+Z101+Z102+Z103</f>
        <v>0</v>
      </c>
      <c r="AA104" s="19">
        <f t="shared" si="21"/>
        <v>0</v>
      </c>
      <c r="AB104" s="19">
        <f t="shared" si="21"/>
        <v>0</v>
      </c>
      <c r="AC104" s="19">
        <f t="shared" si="21"/>
        <v>0</v>
      </c>
      <c r="AD104" s="19">
        <f t="shared" si="21"/>
        <v>0</v>
      </c>
      <c r="AE104" s="1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0</v>
      </c>
      <c r="D106" s="19"/>
      <c r="E106" s="19">
        <v>0</v>
      </c>
      <c r="F106" s="45" t="e">
        <f t="shared" ref="F106:F116" si="22">E106/C106</f>
        <v>#DIV/0!</v>
      </c>
      <c r="G106" s="31"/>
      <c r="H106" s="45" t="e">
        <f t="shared" ref="H106:H217" si="23">G106/D106*100</f>
        <v>#DIV/0!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/>
      <c r="W106" s="18" t="e">
        <f t="shared" ref="W106:W116" si="25">V106/E106*100</f>
        <v>#DIV/0!</v>
      </c>
      <c r="X106" s="19">
        <v>0</v>
      </c>
      <c r="Y106" s="18" t="e">
        <f t="shared" ref="Y106:Y116" si="26">X106/E106*100</f>
        <v>#DIV/0!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/>
      <c r="E107" s="19">
        <v>697</v>
      </c>
      <c r="F107" s="45">
        <f t="shared" si="22"/>
        <v>1.1208310552214327</v>
      </c>
      <c r="G107" s="31"/>
      <c r="H107" s="45" t="e">
        <f t="shared" si="23"/>
        <v>#DIV/0!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>
        <v>55</v>
      </c>
      <c r="W107" s="18">
        <f t="shared" si="25"/>
        <v>7.8909612625538017</v>
      </c>
      <c r="X107" s="19">
        <v>38</v>
      </c>
      <c r="Y107" s="18">
        <f t="shared" si="26"/>
        <v>5.4519368723098998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0</v>
      </c>
      <c r="D108" s="19"/>
      <c r="E108" s="19">
        <v>0</v>
      </c>
      <c r="F108" s="45" t="e">
        <f t="shared" si="22"/>
        <v>#DIV/0!</v>
      </c>
      <c r="G108" s="31"/>
      <c r="H108" s="45" t="e">
        <f t="shared" si="23"/>
        <v>#DIV/0!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/>
      <c r="W108" s="18" t="e">
        <f t="shared" si="25"/>
        <v>#DIV/0!</v>
      </c>
      <c r="X108" s="19"/>
      <c r="Y108" s="18" t="e">
        <f t="shared" si="26"/>
        <v>#DIV/0!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87.37</v>
      </c>
      <c r="D109" s="19"/>
      <c r="E109" s="19">
        <v>13</v>
      </c>
      <c r="F109" s="45">
        <f t="shared" si="22"/>
        <v>0.14879249170195719</v>
      </c>
      <c r="G109" s="31"/>
      <c r="H109" s="45" t="e">
        <f t="shared" si="23"/>
        <v>#DIV/0!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/>
      <c r="W109" s="18">
        <f t="shared" si="25"/>
        <v>0</v>
      </c>
      <c r="X109" s="19"/>
      <c r="Y109" s="18">
        <f t="shared" si="26"/>
        <v>0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/>
      <c r="E110" s="19">
        <v>2309</v>
      </c>
      <c r="F110" s="45">
        <f t="shared" si="22"/>
        <v>9.072691552062869</v>
      </c>
      <c r="G110" s="31"/>
      <c r="H110" s="45" t="e">
        <f t="shared" si="23"/>
        <v>#DIV/0!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/>
      <c r="W110" s="18">
        <f t="shared" si="25"/>
        <v>0</v>
      </c>
      <c r="X110" s="19"/>
      <c r="Y110" s="18">
        <f t="shared" si="26"/>
        <v>0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/>
      <c r="E111" s="19">
        <v>18</v>
      </c>
      <c r="F111" s="45">
        <f t="shared" si="22"/>
        <v>0.24585125998770743</v>
      </c>
      <c r="G111" s="31"/>
      <c r="H111" s="45" t="e">
        <f t="shared" si="23"/>
        <v>#DIV/0!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/>
      <c r="W111" s="18">
        <f t="shared" si="25"/>
        <v>0</v>
      </c>
      <c r="X111" s="19"/>
      <c r="Y111" s="18">
        <f t="shared" si="26"/>
        <v>0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/>
      <c r="E112" s="19">
        <v>0</v>
      </c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0</v>
      </c>
      <c r="D113" s="19"/>
      <c r="E113" s="19">
        <v>0</v>
      </c>
      <c r="F113" s="45" t="e">
        <f t="shared" si="22"/>
        <v>#DIV/0!</v>
      </c>
      <c r="G113" s="31"/>
      <c r="H113" s="45" t="e">
        <f t="shared" si="23"/>
        <v>#DIV/0!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/>
      <c r="W113" s="18" t="e">
        <f t="shared" si="25"/>
        <v>#DIV/0!</v>
      </c>
      <c r="X113" s="19"/>
      <c r="Y113" s="18" t="e">
        <f t="shared" si="26"/>
        <v>#DIV/0!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/>
      <c r="E114" s="19">
        <v>976</v>
      </c>
      <c r="F114" s="45">
        <f t="shared" si="22"/>
        <v>1.1596544799971484</v>
      </c>
      <c r="G114" s="31"/>
      <c r="H114" s="45" t="e">
        <f t="shared" si="23"/>
        <v>#DIV/0!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>
        <v>78</v>
      </c>
      <c r="W114" s="18">
        <f t="shared" si="25"/>
        <v>7.9918032786885256</v>
      </c>
      <c r="X114" s="19">
        <v>49</v>
      </c>
      <c r="Y114" s="18">
        <f t="shared" si="26"/>
        <v>5.0204918032786887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>
        <v>9</v>
      </c>
      <c r="F115" s="45">
        <f t="shared" si="22"/>
        <v>0.70164496764637097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/>
      <c r="W115" s="18">
        <f t="shared" si="25"/>
        <v>0</v>
      </c>
      <c r="X115" s="19"/>
      <c r="Y115" s="18">
        <f t="shared" si="26"/>
        <v>0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1891.4019999999998</v>
      </c>
      <c r="D116" s="29">
        <f t="shared" ref="D116:G116" si="27">D106+D107+D108+D109+D110+D111+D112+D113+D114+D115</f>
        <v>0</v>
      </c>
      <c r="E116" s="29">
        <f t="shared" si="27"/>
        <v>4022</v>
      </c>
      <c r="F116" s="45">
        <f t="shared" si="22"/>
        <v>2.1264649186159263</v>
      </c>
      <c r="G116" s="91">
        <f t="shared" si="27"/>
        <v>0</v>
      </c>
      <c r="H116" s="45" t="e">
        <f t="shared" si="23"/>
        <v>#DIV/0!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54" t="e">
        <f t="shared" si="24"/>
        <v>#DIV/0!</v>
      </c>
      <c r="V116" s="29">
        <f t="shared" ref="V116" si="29">V106+V107+V108+V109+V110+V111+V112+V113+V114+V115</f>
        <v>133</v>
      </c>
      <c r="W116" s="18">
        <f t="shared" si="25"/>
        <v>3.3068125310790655</v>
      </c>
      <c r="X116" s="29">
        <f t="shared" ref="X116" si="30">X106+X107+X108+X109+X110+X111+X112+X113+X114+X115</f>
        <v>87</v>
      </c>
      <c r="Y116" s="18">
        <f t="shared" si="26"/>
        <v>2.1631029338637493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/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/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/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/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/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/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/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/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/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/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/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/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/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37">D118+D119+D120+D121+D122+D123+D124+D125+D126+D127+D128+D129+D130+D131+D132+D133+D134+D135+D136+D137</f>
        <v>0</v>
      </c>
      <c r="E138" s="62">
        <f t="shared" si="37"/>
        <v>0</v>
      </c>
      <c r="F138" s="45" t="e">
        <f t="shared" si="32"/>
        <v>#DIV/0!</v>
      </c>
      <c r="G138" s="31">
        <f>G118+G119+G120+G121+G122+G123+G124+G125+G126+G127+G128+G129+G130+G131+G132+G133+G134+G135+G136+G137</f>
        <v>0</v>
      </c>
      <c r="H138" s="45" t="e">
        <f t="shared" si="33"/>
        <v>#DIV/0!</v>
      </c>
      <c r="I138" s="63">
        <f t="shared" ref="I138:T138" si="38">I118+I119+I120+I121+I122+I123+I124+I125+I126+I127+I128+I129+I130+I131+I132+I133+I134+I135+I136+I137</f>
        <v>0</v>
      </c>
      <c r="J138" s="63">
        <f t="shared" si="38"/>
        <v>0</v>
      </c>
      <c r="K138" s="63">
        <f t="shared" si="38"/>
        <v>0</v>
      </c>
      <c r="L138" s="63">
        <f t="shared" si="38"/>
        <v>0</v>
      </c>
      <c r="M138" s="63">
        <f t="shared" si="38"/>
        <v>0</v>
      </c>
      <c r="N138" s="63">
        <f t="shared" si="38"/>
        <v>0</v>
      </c>
      <c r="O138" s="62">
        <f t="shared" si="38"/>
        <v>0</v>
      </c>
      <c r="P138" s="62">
        <f t="shared" si="38"/>
        <v>0</v>
      </c>
      <c r="Q138" s="62">
        <f t="shared" si="38"/>
        <v>0</v>
      </c>
      <c r="R138" s="62">
        <f t="shared" si="38"/>
        <v>0</v>
      </c>
      <c r="S138" s="62">
        <f t="shared" si="38"/>
        <v>0</v>
      </c>
      <c r="T138" s="62">
        <f t="shared" si="38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35"/>
        <v>#DIV/0!</v>
      </c>
      <c r="X138" s="19">
        <f>X118+X119+X120+X121+X122+X123+X124+X125+X126+X127+X128+X129+X130+X131+X132+X133+X134+X135+X136+X137</f>
        <v>0</v>
      </c>
      <c r="Y138" s="18" t="e">
        <f t="shared" si="36"/>
        <v>#DIV/0!</v>
      </c>
      <c r="Z138" s="19">
        <f t="shared" ref="Z138:AE138" si="39">Z118+Z119+Z120+Z121+Z122+Z123+Z124+Z125+Z126+Z127+Z128+Z129+Z130+Z131+Z132+Z133+Z134+Z135+Z136+Z137</f>
        <v>0</v>
      </c>
      <c r="AA138" s="19">
        <f t="shared" si="39"/>
        <v>0</v>
      </c>
      <c r="AB138" s="19">
        <f t="shared" si="39"/>
        <v>0</v>
      </c>
      <c r="AC138" s="19">
        <f t="shared" si="39"/>
        <v>0</v>
      </c>
      <c r="AD138" s="19">
        <f t="shared" si="39"/>
        <v>0</v>
      </c>
      <c r="AE138" s="1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/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>
        <f>X140</f>
        <v>0</v>
      </c>
      <c r="W140" s="18" t="e">
        <f t="shared" ref="W140:W159" si="41">V140/E140*100</f>
        <v>#DIV/0!</v>
      </c>
      <c r="X140" s="19"/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/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>
        <f t="shared" ref="V141:V158" si="43">X141</f>
        <v>0</v>
      </c>
      <c r="W141" s="18" t="e">
        <f t="shared" si="41"/>
        <v>#DIV/0!</v>
      </c>
      <c r="X141" s="19"/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/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>
        <f t="shared" si="43"/>
        <v>0</v>
      </c>
      <c r="W142" s="18" t="e">
        <f t="shared" si="41"/>
        <v>#DIV/0!</v>
      </c>
      <c r="X142" s="19"/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/>
      <c r="D143" s="19"/>
      <c r="E143" s="19"/>
      <c r="F143" s="45" t="e">
        <f t="shared" si="32"/>
        <v>#DIV/0!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>
        <f t="shared" si="43"/>
        <v>0</v>
      </c>
      <c r="W143" s="18" t="e">
        <f t="shared" si="41"/>
        <v>#DIV/0!</v>
      </c>
      <c r="X143" s="19"/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/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>
        <f t="shared" si="43"/>
        <v>0</v>
      </c>
      <c r="W144" s="18" t="e">
        <f t="shared" si="41"/>
        <v>#DIV/0!</v>
      </c>
      <c r="X144" s="19"/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/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>
        <f t="shared" si="43"/>
        <v>0</v>
      </c>
      <c r="W145" s="18" t="e">
        <f t="shared" si="41"/>
        <v>#DIV/0!</v>
      </c>
      <c r="X145" s="19"/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/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>
        <f t="shared" si="43"/>
        <v>0</v>
      </c>
      <c r="W146" s="18" t="e">
        <f t="shared" si="41"/>
        <v>#DIV/0!</v>
      </c>
      <c r="X146" s="19"/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/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>
        <f t="shared" si="43"/>
        <v>0</v>
      </c>
      <c r="W147" s="18" t="e">
        <f t="shared" si="41"/>
        <v>#DIV/0!</v>
      </c>
      <c r="X147" s="19"/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/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>
        <f t="shared" si="43"/>
        <v>0</v>
      </c>
      <c r="W148" s="18" t="e">
        <f t="shared" si="41"/>
        <v>#DIV/0!</v>
      </c>
      <c r="X148" s="19"/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/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>
        <f t="shared" si="43"/>
        <v>0</v>
      </c>
      <c r="W149" s="18" t="e">
        <f t="shared" si="41"/>
        <v>#DIV/0!</v>
      </c>
      <c r="X149" s="19"/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/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>
        <f t="shared" si="43"/>
        <v>0</v>
      </c>
      <c r="W150" s="18" t="e">
        <f t="shared" si="41"/>
        <v>#DIV/0!</v>
      </c>
      <c r="X150" s="19"/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/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>
        <f t="shared" si="43"/>
        <v>0</v>
      </c>
      <c r="W151" s="18" t="e">
        <f t="shared" si="41"/>
        <v>#DIV/0!</v>
      </c>
      <c r="X151" s="19"/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/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>
        <f t="shared" si="43"/>
        <v>0</v>
      </c>
      <c r="W152" s="18" t="e">
        <f t="shared" si="41"/>
        <v>#DIV/0!</v>
      </c>
      <c r="X152" s="19"/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/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>
        <f t="shared" si="43"/>
        <v>0</v>
      </c>
      <c r="W153" s="18" t="e">
        <f t="shared" si="41"/>
        <v>#DIV/0!</v>
      </c>
      <c r="X153" s="19"/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/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>
        <f t="shared" si="43"/>
        <v>0</v>
      </c>
      <c r="W154" s="18" t="e">
        <f t="shared" si="41"/>
        <v>#DIV/0!</v>
      </c>
      <c r="X154" s="19"/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/>
      <c r="D155" s="19"/>
      <c r="E155" s="19"/>
      <c r="F155" s="45" t="e">
        <f t="shared" si="32"/>
        <v>#DIV/0!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>
        <f t="shared" si="43"/>
        <v>0</v>
      </c>
      <c r="W155" s="18" t="e">
        <f t="shared" si="41"/>
        <v>#DIV/0!</v>
      </c>
      <c r="X155" s="19"/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/>
      <c r="D156" s="19"/>
      <c r="E156" s="19"/>
      <c r="F156" s="45" t="e">
        <f t="shared" si="32"/>
        <v>#DIV/0!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>
        <f t="shared" si="43"/>
        <v>0</v>
      </c>
      <c r="W156" s="18" t="e">
        <f t="shared" si="41"/>
        <v>#DIV/0!</v>
      </c>
      <c r="X156" s="19"/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/>
      <c r="D157" s="19"/>
      <c r="E157" s="19"/>
      <c r="F157" s="45" t="e">
        <f t="shared" si="32"/>
        <v>#DIV/0!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>
        <f t="shared" si="43"/>
        <v>0</v>
      </c>
      <c r="W157" s="18" t="e">
        <f t="shared" si="41"/>
        <v>#DIV/0!</v>
      </c>
      <c r="X157" s="19"/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/>
      <c r="D158" s="19"/>
      <c r="E158" s="19"/>
      <c r="F158" s="45" t="e">
        <f t="shared" si="32"/>
        <v>#DIV/0!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>
        <f t="shared" si="43"/>
        <v>0</v>
      </c>
      <c r="W158" s="18" t="e">
        <f t="shared" si="41"/>
        <v>#DIV/0!</v>
      </c>
      <c r="X158" s="19"/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19">
        <f>C140+C141+C142+C143+C144+C145+C146+C147+C148+C149+C150+C151+C152+C153+C154+C155+C156+C157+C158</f>
        <v>0</v>
      </c>
      <c r="D159" s="19">
        <f t="shared" ref="D159:E159" si="44">D140+D141+D142+D143+D144+D145+D146+D147+D148+D149+D150+D151+D152+D153+D154+D155+D156+D157+D158</f>
        <v>0</v>
      </c>
      <c r="E159" s="19">
        <f t="shared" si="44"/>
        <v>0</v>
      </c>
      <c r="F159" s="45" t="e">
        <f t="shared" si="32"/>
        <v>#DIV/0!</v>
      </c>
      <c r="G159" s="31">
        <f>G140+G141+G142+G143+G144+G145+G146+G147+G148+G149+G150+G151+G152+G153+G154+G155+G156+G157+G158</f>
        <v>0</v>
      </c>
      <c r="H159" s="45" t="e">
        <f t="shared" si="33"/>
        <v>#DIV/0!</v>
      </c>
      <c r="I159" s="31">
        <f t="shared" ref="I159:T159" si="45">I140+I141+I142+I143+I144+I145+I146+I147+I148+I149+I150+I151+I152+I153+I154+I155+I156+I157+I158</f>
        <v>0</v>
      </c>
      <c r="J159" s="31">
        <f t="shared" si="45"/>
        <v>0</v>
      </c>
      <c r="K159" s="31">
        <f t="shared" si="45"/>
        <v>0</v>
      </c>
      <c r="L159" s="31">
        <f t="shared" si="45"/>
        <v>0</v>
      </c>
      <c r="M159" s="31">
        <f t="shared" si="45"/>
        <v>0</v>
      </c>
      <c r="N159" s="31">
        <f t="shared" si="45"/>
        <v>0</v>
      </c>
      <c r="O159" s="19">
        <f t="shared" si="45"/>
        <v>0</v>
      </c>
      <c r="P159" s="19">
        <f t="shared" si="45"/>
        <v>0</v>
      </c>
      <c r="Q159" s="19">
        <f t="shared" si="45"/>
        <v>0</v>
      </c>
      <c r="R159" s="19">
        <f t="shared" si="45"/>
        <v>0</v>
      </c>
      <c r="S159" s="19">
        <f t="shared" si="45"/>
        <v>0</v>
      </c>
      <c r="T159" s="19">
        <f t="shared" si="45"/>
        <v>0</v>
      </c>
      <c r="U159" s="54" t="e">
        <f t="shared" si="40"/>
        <v>#DIV/0!</v>
      </c>
      <c r="V159" s="19">
        <f>V140+V141+V142+V143+V144+V145+V146+V147+V148+V149+V150+V151+V152+V153+V154+V155+V156+V157+V158</f>
        <v>0</v>
      </c>
      <c r="W159" s="18" t="e">
        <f t="shared" si="41"/>
        <v>#DIV/0!</v>
      </c>
      <c r="X159" s="19">
        <f>X140+X141+X142+X143+X144+X145+X146+X147+X148+X149+X150+X151+X152+X153+X154+X155+X156+X157+X158</f>
        <v>0</v>
      </c>
      <c r="Y159" s="18" t="e">
        <f t="shared" si="42"/>
        <v>#DIV/0!</v>
      </c>
      <c r="Z159" s="19">
        <f t="shared" ref="Z159:AE159" si="46">Z140+Z141+Z142+Z143+Z144+Z145+Z146+Z147+Z148+Z149+Z150+Z151+Z152+Z153+Z154+Z155+Z156+Z157+Z158</f>
        <v>0</v>
      </c>
      <c r="AA159" s="19">
        <f t="shared" si="46"/>
        <v>0</v>
      </c>
      <c r="AB159" s="19">
        <f t="shared" si="46"/>
        <v>0</v>
      </c>
      <c r="AC159" s="19">
        <f t="shared" si="46"/>
        <v>0</v>
      </c>
      <c r="AD159" s="19">
        <f t="shared" si="46"/>
        <v>0</v>
      </c>
      <c r="AE159" s="19">
        <f t="shared" si="46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>
        <v>252.2</v>
      </c>
      <c r="D161" s="19"/>
      <c r="E161" s="19">
        <v>253</v>
      </c>
      <c r="F161" s="45">
        <f t="shared" ref="F161:F166" si="47">E161/C161</f>
        <v>1.0031720856463124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8">O161/G161*100</f>
        <v>#DIV/0!</v>
      </c>
      <c r="V161" s="19">
        <v>12</v>
      </c>
      <c r="W161" s="18">
        <f t="shared" ref="W161:W166" si="49">V161/E161*100</f>
        <v>4.7430830039525684</v>
      </c>
      <c r="X161" s="19">
        <v>12</v>
      </c>
      <c r="Y161" s="18">
        <f t="shared" ref="Y161:Y166" si="50">X161/E161*100</f>
        <v>4.7430830039525684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>
        <v>164.5</v>
      </c>
      <c r="D162" s="19"/>
      <c r="E162" s="19">
        <v>41</v>
      </c>
      <c r="F162" s="45">
        <f t="shared" si="47"/>
        <v>0.24924012158054712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8"/>
        <v>#DIV/0!</v>
      </c>
      <c r="V162" s="19">
        <v>2</v>
      </c>
      <c r="W162" s="18">
        <f t="shared" si="49"/>
        <v>4.8780487804878048</v>
      </c>
      <c r="X162" s="19">
        <v>2</v>
      </c>
      <c r="Y162" s="18">
        <f t="shared" si="50"/>
        <v>4.8780487804878048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>
        <v>0</v>
      </c>
      <c r="D163" s="19"/>
      <c r="E163" s="19">
        <v>0</v>
      </c>
      <c r="F163" s="45" t="e">
        <f t="shared" si="47"/>
        <v>#DIV/0!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8"/>
        <v>#DIV/0!</v>
      </c>
      <c r="V163" s="19"/>
      <c r="W163" s="18" t="e">
        <f t="shared" si="49"/>
        <v>#DIV/0!</v>
      </c>
      <c r="X163" s="19"/>
      <c r="Y163" s="18" t="e">
        <f t="shared" si="50"/>
        <v>#DIV/0!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>
        <v>139.59699999999998</v>
      </c>
      <c r="D164" s="19"/>
      <c r="E164" s="19">
        <v>64</v>
      </c>
      <c r="F164" s="45">
        <f t="shared" si="47"/>
        <v>0.45846257441062493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8"/>
        <v>#DIV/0!</v>
      </c>
      <c r="V164" s="19">
        <v>3</v>
      </c>
      <c r="W164" s="18">
        <f t="shared" si="49"/>
        <v>4.6875</v>
      </c>
      <c r="X164" s="19">
        <v>3</v>
      </c>
      <c r="Y164" s="18">
        <f t="shared" si="50"/>
        <v>4.6875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>
        <v>1852.134</v>
      </c>
      <c r="D165" s="19"/>
      <c r="E165" s="19">
        <v>495</v>
      </c>
      <c r="F165" s="45">
        <f t="shared" si="47"/>
        <v>0.26725928037604191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8"/>
        <v>#DIV/0!</v>
      </c>
      <c r="V165" s="19">
        <v>24</v>
      </c>
      <c r="W165" s="18">
        <f t="shared" si="49"/>
        <v>4.8484848484848486</v>
      </c>
      <c r="X165" s="19">
        <v>20</v>
      </c>
      <c r="Y165" s="18">
        <f t="shared" si="50"/>
        <v>4.0404040404040407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2408.431</v>
      </c>
      <c r="D166" s="19">
        <f t="shared" ref="D166:E166" si="51">D161+D162+D163+D164+D165</f>
        <v>0</v>
      </c>
      <c r="E166" s="19">
        <f t="shared" si="51"/>
        <v>853</v>
      </c>
      <c r="F166" s="45">
        <f t="shared" si="47"/>
        <v>0.35417248822988906</v>
      </c>
      <c r="G166" s="31">
        <f>G161+G162+G163+G164+G165</f>
        <v>0</v>
      </c>
      <c r="H166" s="45" t="e">
        <v>#DIV/0!</v>
      </c>
      <c r="I166" s="31">
        <f t="shared" ref="I166:T166" si="52">I161+I162+I163+I164+I165</f>
        <v>0</v>
      </c>
      <c r="J166" s="31">
        <f t="shared" si="52"/>
        <v>0</v>
      </c>
      <c r="K166" s="31">
        <f t="shared" si="52"/>
        <v>0</v>
      </c>
      <c r="L166" s="31">
        <f t="shared" si="52"/>
        <v>0</v>
      </c>
      <c r="M166" s="31">
        <f t="shared" si="52"/>
        <v>0</v>
      </c>
      <c r="N166" s="31">
        <f t="shared" si="52"/>
        <v>0</v>
      </c>
      <c r="O166" s="19">
        <f t="shared" si="52"/>
        <v>0</v>
      </c>
      <c r="P166" s="19">
        <f t="shared" si="52"/>
        <v>0</v>
      </c>
      <c r="Q166" s="19">
        <f t="shared" si="52"/>
        <v>0</v>
      </c>
      <c r="R166" s="19">
        <f t="shared" si="52"/>
        <v>0</v>
      </c>
      <c r="S166" s="19">
        <f t="shared" si="52"/>
        <v>0</v>
      </c>
      <c r="T166" s="19">
        <f t="shared" si="52"/>
        <v>0</v>
      </c>
      <c r="U166" s="54" t="e">
        <f t="shared" si="48"/>
        <v>#DIV/0!</v>
      </c>
      <c r="V166" s="19">
        <f>V161+V162+V163+V164+V165</f>
        <v>41</v>
      </c>
      <c r="W166" s="18">
        <f t="shared" si="49"/>
        <v>4.8065650644783116</v>
      </c>
      <c r="X166" s="19">
        <f>X161+X162+X163+X164+X165</f>
        <v>37</v>
      </c>
      <c r="Y166" s="18">
        <f t="shared" si="50"/>
        <v>4.3376318874560376</v>
      </c>
      <c r="Z166" s="19">
        <f t="shared" ref="Z166:AE166" si="53">Z161+Z162+Z163+Z164+Z165</f>
        <v>0</v>
      </c>
      <c r="AA166" s="19">
        <f t="shared" si="53"/>
        <v>0</v>
      </c>
      <c r="AB166" s="19">
        <f t="shared" si="53"/>
        <v>0</v>
      </c>
      <c r="AC166" s="19">
        <f t="shared" si="53"/>
        <v>0</v>
      </c>
      <c r="AD166" s="19">
        <f t="shared" si="53"/>
        <v>0</v>
      </c>
      <c r="AE166" s="19">
        <f t="shared" si="53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/>
      <c r="D168" s="19"/>
      <c r="E168" s="19"/>
      <c r="F168" s="45" t="e">
        <f>E168/C168</f>
        <v>#DIV/0!</v>
      </c>
      <c r="G168" s="31"/>
      <c r="H168" s="45" t="e">
        <f t="shared" ref="H168:H180" si="54">G168/D168*100</f>
        <v>#DIV/0!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5">O168/G168*100</f>
        <v>#DIV/0!</v>
      </c>
      <c r="V168" s="19"/>
      <c r="W168" s="18" t="e">
        <f t="shared" ref="W168:W181" si="56">V168/E168*100</f>
        <v>#DIV/0!</v>
      </c>
      <c r="X168" s="19"/>
      <c r="Y168" s="18" t="e">
        <f t="shared" ref="Y168:Y181" si="57">X168/E168*100</f>
        <v>#DIV/0!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/>
      <c r="D169" s="19"/>
      <c r="E169" s="19"/>
      <c r="F169" s="45" t="e">
        <f t="shared" ref="F169:F232" si="58">E169/C169</f>
        <v>#DIV/0!</v>
      </c>
      <c r="G169" s="31"/>
      <c r="H169" s="45" t="e">
        <f t="shared" si="54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5"/>
        <v>#DIV/0!</v>
      </c>
      <c r="V169" s="19"/>
      <c r="W169" s="18" t="e">
        <f t="shared" si="56"/>
        <v>#DIV/0!</v>
      </c>
      <c r="X169" s="19"/>
      <c r="Y169" s="18" t="e">
        <f t="shared" si="57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/>
      <c r="D170" s="19"/>
      <c r="E170" s="19"/>
      <c r="F170" s="45" t="e">
        <f t="shared" si="58"/>
        <v>#DIV/0!</v>
      </c>
      <c r="G170" s="31"/>
      <c r="H170" s="45" t="e">
        <f t="shared" si="54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5"/>
        <v>#DIV/0!</v>
      </c>
      <c r="V170" s="19"/>
      <c r="W170" s="18" t="e">
        <f t="shared" si="56"/>
        <v>#DIV/0!</v>
      </c>
      <c r="X170" s="19"/>
      <c r="Y170" s="18" t="e">
        <f t="shared" si="57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/>
      <c r="D171" s="19"/>
      <c r="E171" s="19"/>
      <c r="F171" s="45" t="e">
        <f t="shared" si="58"/>
        <v>#DIV/0!</v>
      </c>
      <c r="G171" s="31"/>
      <c r="H171" s="45" t="e">
        <f t="shared" si="54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5"/>
        <v>#DIV/0!</v>
      </c>
      <c r="V171" s="19"/>
      <c r="W171" s="18" t="e">
        <f t="shared" si="56"/>
        <v>#DIV/0!</v>
      </c>
      <c r="X171" s="19"/>
      <c r="Y171" s="18" t="e">
        <f t="shared" si="57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/>
      <c r="D172" s="19"/>
      <c r="E172" s="19"/>
      <c r="F172" s="45" t="e">
        <f t="shared" si="58"/>
        <v>#DIV/0!</v>
      </c>
      <c r="G172" s="31"/>
      <c r="H172" s="45" t="e">
        <f t="shared" si="54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5"/>
        <v>#DIV/0!</v>
      </c>
      <c r="V172" s="19"/>
      <c r="W172" s="18" t="e">
        <f t="shared" si="56"/>
        <v>#DIV/0!</v>
      </c>
      <c r="X172" s="19"/>
      <c r="Y172" s="18" t="e">
        <f t="shared" si="57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/>
      <c r="D173" s="19"/>
      <c r="E173" s="19"/>
      <c r="F173" s="45" t="e">
        <f t="shared" si="58"/>
        <v>#DIV/0!</v>
      </c>
      <c r="G173" s="31"/>
      <c r="H173" s="45" t="e">
        <f t="shared" si="54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5"/>
        <v>#DIV/0!</v>
      </c>
      <c r="V173" s="19"/>
      <c r="W173" s="18" t="e">
        <f t="shared" si="56"/>
        <v>#DIV/0!</v>
      </c>
      <c r="X173" s="19"/>
      <c r="Y173" s="18" t="e">
        <f t="shared" si="57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/>
      <c r="D174" s="19"/>
      <c r="E174" s="19"/>
      <c r="F174" s="45" t="e">
        <f t="shared" si="58"/>
        <v>#DIV/0!</v>
      </c>
      <c r="G174" s="31"/>
      <c r="H174" s="45" t="e">
        <f t="shared" si="54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5"/>
        <v>#DIV/0!</v>
      </c>
      <c r="V174" s="19"/>
      <c r="W174" s="18" t="e">
        <f t="shared" si="56"/>
        <v>#DIV/0!</v>
      </c>
      <c r="X174" s="19"/>
      <c r="Y174" s="18" t="e">
        <f t="shared" si="57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/>
      <c r="D175" s="19"/>
      <c r="E175" s="19"/>
      <c r="F175" s="45" t="e">
        <f t="shared" si="58"/>
        <v>#DIV/0!</v>
      </c>
      <c r="G175" s="31"/>
      <c r="H175" s="45" t="e">
        <f t="shared" si="54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5"/>
        <v>#DIV/0!</v>
      </c>
      <c r="V175" s="19"/>
      <c r="W175" s="18" t="e">
        <f t="shared" si="56"/>
        <v>#DIV/0!</v>
      </c>
      <c r="X175" s="19"/>
      <c r="Y175" s="18" t="e">
        <f t="shared" si="57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/>
      <c r="D176" s="19"/>
      <c r="E176" s="19"/>
      <c r="F176" s="45" t="e">
        <f t="shared" si="58"/>
        <v>#DIV/0!</v>
      </c>
      <c r="G176" s="31"/>
      <c r="H176" s="45" t="e">
        <f t="shared" si="54"/>
        <v>#DIV/0!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5"/>
        <v>#DIV/0!</v>
      </c>
      <c r="V176" s="19"/>
      <c r="W176" s="18" t="e">
        <f t="shared" si="56"/>
        <v>#DIV/0!</v>
      </c>
      <c r="X176" s="19"/>
      <c r="Y176" s="18" t="e">
        <f t="shared" si="57"/>
        <v>#DIV/0!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/>
      <c r="D177" s="19"/>
      <c r="E177" s="19"/>
      <c r="F177" s="45" t="e">
        <f t="shared" si="58"/>
        <v>#DIV/0!</v>
      </c>
      <c r="G177" s="31"/>
      <c r="H177" s="45" t="e">
        <f t="shared" si="54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5"/>
        <v>#DIV/0!</v>
      </c>
      <c r="V177" s="19"/>
      <c r="W177" s="18" t="e">
        <f t="shared" si="56"/>
        <v>#DIV/0!</v>
      </c>
      <c r="X177" s="19"/>
      <c r="Y177" s="18" t="e">
        <f t="shared" si="57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/>
      <c r="D178" s="19"/>
      <c r="E178" s="19"/>
      <c r="F178" s="45" t="e">
        <f t="shared" si="58"/>
        <v>#DIV/0!</v>
      </c>
      <c r="G178" s="31"/>
      <c r="H178" s="45" t="e">
        <f t="shared" si="54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5"/>
        <v>#DIV/0!</v>
      </c>
      <c r="V178" s="19"/>
      <c r="W178" s="18" t="e">
        <f t="shared" si="56"/>
        <v>#DIV/0!</v>
      </c>
      <c r="X178" s="19"/>
      <c r="Y178" s="18" t="e">
        <f t="shared" si="57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/>
      <c r="D179" s="19"/>
      <c r="E179" s="19"/>
      <c r="F179" s="45" t="e">
        <f t="shared" si="58"/>
        <v>#DIV/0!</v>
      </c>
      <c r="G179" s="31"/>
      <c r="H179" s="45" t="e">
        <f t="shared" si="54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5"/>
        <v>#DIV/0!</v>
      </c>
      <c r="V179" s="19"/>
      <c r="W179" s="18" t="e">
        <f t="shared" si="56"/>
        <v>#DIV/0!</v>
      </c>
      <c r="X179" s="19"/>
      <c r="Y179" s="18" t="e">
        <f t="shared" si="57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/>
      <c r="D180" s="19"/>
      <c r="E180" s="19"/>
      <c r="F180" s="45" t="e">
        <f t="shared" si="58"/>
        <v>#DIV/0!</v>
      </c>
      <c r="G180" s="31"/>
      <c r="H180" s="45" t="e">
        <f t="shared" si="54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5"/>
        <v>#DIV/0!</v>
      </c>
      <c r="V180" s="19"/>
      <c r="W180" s="18" t="e">
        <f t="shared" si="56"/>
        <v>#DIV/0!</v>
      </c>
      <c r="X180" s="19"/>
      <c r="Y180" s="18" t="e">
        <f t="shared" si="57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0</v>
      </c>
      <c r="D181" s="29">
        <f t="shared" ref="D181:E181" si="59">D168+D169+D170+D171+D172+D173+D174+D175+D176+D177+D178+D179+D180</f>
        <v>0</v>
      </c>
      <c r="E181" s="29">
        <f t="shared" si="59"/>
        <v>0</v>
      </c>
      <c r="F181" s="46" t="e">
        <f t="shared" si="58"/>
        <v>#DIV/0!</v>
      </c>
      <c r="G181" s="91">
        <f>G168+G169+G170+G171+G172+G173+G174+G175+G176+G177+G178+G179+G180</f>
        <v>0</v>
      </c>
      <c r="H181" s="46" t="e">
        <f t="shared" si="23"/>
        <v>#DIV/0!</v>
      </c>
      <c r="I181" s="91">
        <f t="shared" ref="I181:T181" si="60">I168+I169+I170+I171+I172+I173+I174+I175+I176+I177+I178+I179+I180</f>
        <v>0</v>
      </c>
      <c r="J181" s="91">
        <f t="shared" si="60"/>
        <v>0</v>
      </c>
      <c r="K181" s="91">
        <f t="shared" si="60"/>
        <v>0</v>
      </c>
      <c r="L181" s="91">
        <f t="shared" si="60"/>
        <v>0</v>
      </c>
      <c r="M181" s="91">
        <f t="shared" si="60"/>
        <v>0</v>
      </c>
      <c r="N181" s="91">
        <f t="shared" si="60"/>
        <v>0</v>
      </c>
      <c r="O181" s="29">
        <f t="shared" si="60"/>
        <v>0</v>
      </c>
      <c r="P181" s="29">
        <f t="shared" si="60"/>
        <v>0</v>
      </c>
      <c r="Q181" s="29">
        <f t="shared" si="60"/>
        <v>0</v>
      </c>
      <c r="R181" s="29">
        <f t="shared" si="60"/>
        <v>0</v>
      </c>
      <c r="S181" s="29">
        <f t="shared" si="60"/>
        <v>0</v>
      </c>
      <c r="T181" s="29">
        <f t="shared" si="60"/>
        <v>0</v>
      </c>
      <c r="U181" s="47" t="e">
        <f t="shared" si="24"/>
        <v>#DIV/0!</v>
      </c>
      <c r="V181" s="29">
        <f>V168+V169+V170+V171+V172+V173+V174+V175+V176+V177+V178+V179+V180</f>
        <v>0</v>
      </c>
      <c r="W181" s="88" t="e">
        <f t="shared" si="56"/>
        <v>#DIV/0!</v>
      </c>
      <c r="X181" s="29">
        <f>X168+X169+X170+X171+X172+X173+X174+X175+X176+X177+X178+X179+X180</f>
        <v>0</v>
      </c>
      <c r="Y181" s="88" t="e">
        <f t="shared" si="57"/>
        <v>#DIV/0!</v>
      </c>
      <c r="Z181" s="29">
        <f t="shared" ref="Z181:AE181" si="61">Z168+Z169+Z170+Z171+Z172+Z173+Z174+Z175+Z176+Z177+Z178+Z179+Z180</f>
        <v>0</v>
      </c>
      <c r="AA181" s="29">
        <f t="shared" si="61"/>
        <v>0</v>
      </c>
      <c r="AB181" s="29">
        <f t="shared" si="61"/>
        <v>0</v>
      </c>
      <c r="AC181" s="29">
        <f t="shared" si="61"/>
        <v>0</v>
      </c>
      <c r="AD181" s="29">
        <f t="shared" si="61"/>
        <v>0</v>
      </c>
      <c r="AE181" s="29">
        <f t="shared" si="61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/>
      <c r="D183" s="19"/>
      <c r="E183" s="19"/>
      <c r="F183" s="45" t="e">
        <f t="shared" si="58"/>
        <v>#DIV/0!</v>
      </c>
      <c r="G183" s="31"/>
      <c r="H183" s="45" t="e">
        <f t="shared" si="23"/>
        <v>#DIV/0!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/>
      <c r="W183" s="18" t="e">
        <f>V183/E183*100</f>
        <v>#DIV/0!</v>
      </c>
      <c r="X183" s="19"/>
      <c r="Y183" s="18" t="e">
        <f t="shared" ref="Y183:Y193" si="62">X183/E183*100</f>
        <v>#DIV/0!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/>
      <c r="D184" s="19"/>
      <c r="E184" s="19"/>
      <c r="F184" s="45" t="e">
        <f t="shared" si="58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2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/>
      <c r="D185" s="19"/>
      <c r="E185" s="19"/>
      <c r="F185" s="45" t="e">
        <f t="shared" si="58"/>
        <v>#DIV/0!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3">V185/E185*100</f>
        <v>#DIV/0!</v>
      </c>
      <c r="X185" s="19"/>
      <c r="Y185" s="75" t="e">
        <f t="shared" si="62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/>
      <c r="D186" s="19"/>
      <c r="E186" s="19"/>
      <c r="F186" s="45" t="e">
        <f t="shared" si="58"/>
        <v>#DIV/0!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3"/>
        <v>#DIV/0!</v>
      </c>
      <c r="X186" s="19"/>
      <c r="Y186" s="75" t="e">
        <f t="shared" si="62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/>
      <c r="D187" s="19"/>
      <c r="E187" s="19"/>
      <c r="F187" s="45" t="e">
        <f t="shared" si="58"/>
        <v>#DIV/0!</v>
      </c>
      <c r="G187" s="31"/>
      <c r="H187" s="45" t="e">
        <f t="shared" si="23"/>
        <v>#DIV/0!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3"/>
        <v>#DIV/0!</v>
      </c>
      <c r="X187" s="19"/>
      <c r="Y187" s="75" t="e">
        <f t="shared" si="62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/>
      <c r="D188" s="19"/>
      <c r="E188" s="19"/>
      <c r="F188" s="45" t="e">
        <f t="shared" si="58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3"/>
        <v>#DIV/0!</v>
      </c>
      <c r="X188" s="19"/>
      <c r="Y188" s="75" t="e">
        <f t="shared" si="62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/>
      <c r="D189" s="19"/>
      <c r="E189" s="19"/>
      <c r="F189" s="45" t="e">
        <f t="shared" si="58"/>
        <v>#DIV/0!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/>
      <c r="W189" s="18" t="e">
        <f t="shared" si="63"/>
        <v>#DIV/0!</v>
      </c>
      <c r="X189" s="19"/>
      <c r="Y189" s="75" t="e">
        <f t="shared" si="62"/>
        <v>#DIV/0!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/>
      <c r="D190" s="19"/>
      <c r="E190" s="19"/>
      <c r="F190" s="45" t="e">
        <f t="shared" si="58"/>
        <v>#DIV/0!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/>
      <c r="W190" s="18" t="e">
        <f t="shared" si="63"/>
        <v>#DIV/0!</v>
      </c>
      <c r="X190" s="19"/>
      <c r="Y190" s="75" t="e">
        <f t="shared" si="62"/>
        <v>#DIV/0!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/>
      <c r="D191" s="19"/>
      <c r="E191" s="19"/>
      <c r="F191" s="45" t="e">
        <f t="shared" si="58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3"/>
        <v>#DIV/0!</v>
      </c>
      <c r="X191" s="19"/>
      <c r="Y191" s="75" t="e">
        <f t="shared" si="62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/>
      <c r="D192" s="19"/>
      <c r="E192" s="19"/>
      <c r="F192" s="45" t="e">
        <f t="shared" si="58"/>
        <v>#DIV/0!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/>
      <c r="W192" s="18" t="e">
        <f t="shared" si="63"/>
        <v>#DIV/0!</v>
      </c>
      <c r="X192" s="19"/>
      <c r="Y192" s="75" t="e">
        <f t="shared" si="62"/>
        <v>#DIV/0!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0</v>
      </c>
      <c r="D193" s="29">
        <f t="shared" ref="D193:E193" si="64">D183+D184+D185+D186+D187+D188+D189+D190+D191+D192</f>
        <v>0</v>
      </c>
      <c r="E193" s="29">
        <f t="shared" si="64"/>
        <v>0</v>
      </c>
      <c r="F193" s="46" t="e">
        <f t="shared" si="58"/>
        <v>#DIV/0!</v>
      </c>
      <c r="G193" s="91">
        <f>G183+G184+G185+G186+G187+G188+G189+G190+G191+G192</f>
        <v>0</v>
      </c>
      <c r="H193" s="46" t="e">
        <f t="shared" si="23"/>
        <v>#DIV/0!</v>
      </c>
      <c r="I193" s="91">
        <f t="shared" ref="I193:T193" si="65">I183+I184+I185+I186+I187+I188+I189+I190+I191+I192</f>
        <v>0</v>
      </c>
      <c r="J193" s="91">
        <f t="shared" si="65"/>
        <v>0</v>
      </c>
      <c r="K193" s="91">
        <f t="shared" si="65"/>
        <v>0</v>
      </c>
      <c r="L193" s="91">
        <f t="shared" si="65"/>
        <v>0</v>
      </c>
      <c r="M193" s="91">
        <f t="shared" si="65"/>
        <v>0</v>
      </c>
      <c r="N193" s="91">
        <f t="shared" si="65"/>
        <v>0</v>
      </c>
      <c r="O193" s="29">
        <f t="shared" si="65"/>
        <v>0</v>
      </c>
      <c r="P193" s="29">
        <f t="shared" si="65"/>
        <v>0</v>
      </c>
      <c r="Q193" s="29">
        <f t="shared" si="65"/>
        <v>0</v>
      </c>
      <c r="R193" s="29">
        <f t="shared" si="65"/>
        <v>0</v>
      </c>
      <c r="S193" s="29">
        <f t="shared" si="65"/>
        <v>0</v>
      </c>
      <c r="T193" s="29">
        <f t="shared" si="65"/>
        <v>0</v>
      </c>
      <c r="U193" s="47" t="e">
        <f t="shared" si="24"/>
        <v>#DIV/0!</v>
      </c>
      <c r="V193" s="29">
        <f>V183+V184+V185+V186+V187+V188+V189+V190+V191+V192</f>
        <v>0</v>
      </c>
      <c r="W193" s="88" t="e">
        <f>V193/E193*100</f>
        <v>#DIV/0!</v>
      </c>
      <c r="X193" s="29">
        <f>X183+X184+X185+X186+X187+X188+X189+X190+X191+X192</f>
        <v>0</v>
      </c>
      <c r="Y193" s="88" t="e">
        <f t="shared" si="62"/>
        <v>#DIV/0!</v>
      </c>
      <c r="Z193" s="29">
        <f t="shared" ref="Z193:AE193" si="66">Z183+Z184+Z185+Z186+Z187+Z188+Z189+Z190+Z191+Z192</f>
        <v>0</v>
      </c>
      <c r="AA193" s="29">
        <f t="shared" si="66"/>
        <v>0</v>
      </c>
      <c r="AB193" s="29">
        <f t="shared" si="66"/>
        <v>0</v>
      </c>
      <c r="AC193" s="29">
        <f t="shared" si="66"/>
        <v>0</v>
      </c>
      <c r="AD193" s="29">
        <f t="shared" si="66"/>
        <v>0</v>
      </c>
      <c r="AE193" s="29">
        <f t="shared" si="66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>
        <v>0</v>
      </c>
      <c r="D195" s="19"/>
      <c r="E195" s="27">
        <v>0</v>
      </c>
      <c r="F195" s="45" t="e">
        <f t="shared" ref="F195:F209" si="67">E195/C195</f>
        <v>#DIV/0!</v>
      </c>
      <c r="G195" s="31"/>
      <c r="H195" s="45" t="e">
        <f t="shared" ref="H195:H209" si="68">G195/D195*100</f>
        <v>#DIV/0!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9">O195/G195*100</f>
        <v>#DIV/0!</v>
      </c>
      <c r="V195" s="19"/>
      <c r="W195" s="18" t="e">
        <f t="shared" ref="W195:W209" si="70">V195/E195*100</f>
        <v>#DIV/0!</v>
      </c>
      <c r="X195" s="19"/>
      <c r="Y195" s="18" t="e">
        <f t="shared" ref="Y195:Y210" si="71">X195/E195*100</f>
        <v>#DIV/0!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>
        <v>0</v>
      </c>
      <c r="D196" s="19"/>
      <c r="E196" s="27">
        <v>0</v>
      </c>
      <c r="F196" s="45" t="e">
        <f t="shared" si="67"/>
        <v>#DIV/0!</v>
      </c>
      <c r="G196" s="31"/>
      <c r="H196" s="45" t="e">
        <f t="shared" si="68"/>
        <v>#DIV/0!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9"/>
        <v>#DIV/0!</v>
      </c>
      <c r="V196" s="19"/>
      <c r="W196" s="18" t="e">
        <f t="shared" si="70"/>
        <v>#DIV/0!</v>
      </c>
      <c r="X196" s="19"/>
      <c r="Y196" s="18" t="e">
        <f t="shared" si="71"/>
        <v>#DIV/0!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>
        <v>0</v>
      </c>
      <c r="D197" s="19"/>
      <c r="E197" s="27">
        <v>0</v>
      </c>
      <c r="F197" s="45" t="e">
        <f t="shared" si="67"/>
        <v>#DIV/0!</v>
      </c>
      <c r="G197" s="31"/>
      <c r="H197" s="45" t="e">
        <f t="shared" si="68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9"/>
        <v>#DIV/0!</v>
      </c>
      <c r="V197" s="19"/>
      <c r="W197" s="18" t="e">
        <f t="shared" si="70"/>
        <v>#DIV/0!</v>
      </c>
      <c r="X197" s="19"/>
      <c r="Y197" s="18" t="e">
        <f t="shared" si="71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>
        <v>0</v>
      </c>
      <c r="D198" s="19"/>
      <c r="E198" s="27">
        <v>0</v>
      </c>
      <c r="F198" s="45" t="e">
        <f t="shared" si="67"/>
        <v>#DIV/0!</v>
      </c>
      <c r="G198" s="31"/>
      <c r="H198" s="45" t="e">
        <f t="shared" si="68"/>
        <v>#DIV/0!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9"/>
        <v>#DIV/0!</v>
      </c>
      <c r="V198" s="19"/>
      <c r="W198" s="18" t="e">
        <f t="shared" si="70"/>
        <v>#DIV/0!</v>
      </c>
      <c r="X198" s="19"/>
      <c r="Y198" s="18" t="e">
        <f t="shared" si="71"/>
        <v>#DIV/0!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>
        <v>0</v>
      </c>
      <c r="D199" s="19"/>
      <c r="E199" s="27">
        <v>0</v>
      </c>
      <c r="F199" s="45" t="e">
        <f t="shared" si="67"/>
        <v>#DIV/0!</v>
      </c>
      <c r="G199" s="31"/>
      <c r="H199" s="45" t="e">
        <f t="shared" si="68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9"/>
        <v>#DIV/0!</v>
      </c>
      <c r="V199" s="19"/>
      <c r="W199" s="18" t="e">
        <f t="shared" si="70"/>
        <v>#DIV/0!</v>
      </c>
      <c r="X199" s="19"/>
      <c r="Y199" s="18" t="e">
        <f t="shared" si="71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>
        <v>609.02899999999988</v>
      </c>
      <c r="D200" s="19"/>
      <c r="E200" s="27">
        <v>515</v>
      </c>
      <c r="F200" s="45">
        <f t="shared" si="67"/>
        <v>0.84560833720561768</v>
      </c>
      <c r="G200" s="31"/>
      <c r="H200" s="45" t="e">
        <f t="shared" si="68"/>
        <v>#DIV/0!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9"/>
        <v>#DIV/0!</v>
      </c>
      <c r="V200" s="19">
        <v>25</v>
      </c>
      <c r="W200" s="18">
        <f t="shared" si="70"/>
        <v>4.8543689320388346</v>
      </c>
      <c r="X200" s="19">
        <v>25</v>
      </c>
      <c r="Y200" s="18">
        <f t="shared" si="71"/>
        <v>4.8543689320388346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>
        <v>0</v>
      </c>
      <c r="D201" s="19"/>
      <c r="E201" s="27">
        <v>0</v>
      </c>
      <c r="F201" s="45" t="e">
        <f t="shared" si="67"/>
        <v>#DIV/0!</v>
      </c>
      <c r="G201" s="31"/>
      <c r="H201" s="45" t="e">
        <f t="shared" si="68"/>
        <v>#DIV/0!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9"/>
        <v>#DIV/0!</v>
      </c>
      <c r="V201" s="19"/>
      <c r="W201" s="18" t="e">
        <f t="shared" si="70"/>
        <v>#DIV/0!</v>
      </c>
      <c r="X201" s="19"/>
      <c r="Y201" s="18" t="e">
        <f t="shared" si="71"/>
        <v>#DIV/0!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>
        <v>0</v>
      </c>
      <c r="D202" s="19"/>
      <c r="E202" s="27">
        <v>0</v>
      </c>
      <c r="F202" s="45" t="e">
        <f t="shared" si="67"/>
        <v>#DIV/0!</v>
      </c>
      <c r="G202" s="31"/>
      <c r="H202" s="45" t="e">
        <f t="shared" si="68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9"/>
        <v>#DIV/0!</v>
      </c>
      <c r="V202" s="19"/>
      <c r="W202" s="18" t="e">
        <f t="shared" si="70"/>
        <v>#DIV/0!</v>
      </c>
      <c r="X202" s="19"/>
      <c r="Y202" s="18" t="e">
        <f t="shared" si="71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>
        <v>130.9</v>
      </c>
      <c r="D203" s="19"/>
      <c r="E203" s="27">
        <v>170</v>
      </c>
      <c r="F203" s="45">
        <f t="shared" si="67"/>
        <v>1.2987012987012987</v>
      </c>
      <c r="G203" s="31"/>
      <c r="H203" s="45" t="e">
        <f t="shared" si="68"/>
        <v>#DIV/0!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9"/>
        <v>#DIV/0!</v>
      </c>
      <c r="V203" s="19"/>
      <c r="W203" s="18">
        <f t="shared" si="70"/>
        <v>0</v>
      </c>
      <c r="X203" s="19"/>
      <c r="Y203" s="18">
        <f t="shared" si="71"/>
        <v>0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>
        <v>0</v>
      </c>
      <c r="D204" s="19"/>
      <c r="E204" s="27">
        <v>0</v>
      </c>
      <c r="F204" s="45" t="e">
        <f t="shared" si="67"/>
        <v>#DIV/0!</v>
      </c>
      <c r="G204" s="31"/>
      <c r="H204" s="45" t="e">
        <f t="shared" si="68"/>
        <v>#DIV/0!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9"/>
        <v>#DIV/0!</v>
      </c>
      <c r="V204" s="19"/>
      <c r="W204" s="18" t="e">
        <f t="shared" si="70"/>
        <v>#DIV/0!</v>
      </c>
      <c r="X204" s="19"/>
      <c r="Y204" s="18" t="e">
        <f t="shared" si="71"/>
        <v>#DIV/0!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>
        <v>0</v>
      </c>
      <c r="D205" s="19"/>
      <c r="E205" s="27">
        <v>0</v>
      </c>
      <c r="F205" s="45" t="e">
        <f t="shared" si="67"/>
        <v>#DIV/0!</v>
      </c>
      <c r="G205" s="31"/>
      <c r="H205" s="45" t="e">
        <f t="shared" si="68"/>
        <v>#DIV/0!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9"/>
        <v>#DIV/0!</v>
      </c>
      <c r="V205" s="19"/>
      <c r="W205" s="18" t="e">
        <f t="shared" si="70"/>
        <v>#DIV/0!</v>
      </c>
      <c r="X205" s="19"/>
      <c r="Y205" s="18" t="e">
        <f t="shared" si="71"/>
        <v>#DIV/0!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/>
      <c r="D206" s="19"/>
      <c r="E206" s="27">
        <v>0</v>
      </c>
      <c r="F206" s="45" t="e">
        <f t="shared" si="67"/>
        <v>#DIV/0!</v>
      </c>
      <c r="G206" s="31"/>
      <c r="H206" s="45" t="e">
        <f t="shared" si="68"/>
        <v>#DIV/0!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9"/>
        <v>#DIV/0!</v>
      </c>
      <c r="V206" s="19"/>
      <c r="W206" s="18" t="e">
        <f t="shared" si="70"/>
        <v>#DIV/0!</v>
      </c>
      <c r="X206" s="19"/>
      <c r="Y206" s="18" t="e">
        <f t="shared" si="71"/>
        <v>#DIV/0!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>
        <v>0</v>
      </c>
      <c r="D207" s="19"/>
      <c r="E207" s="27">
        <v>0</v>
      </c>
      <c r="F207" s="45" t="e">
        <f t="shared" si="67"/>
        <v>#DIV/0!</v>
      </c>
      <c r="G207" s="31"/>
      <c r="H207" s="45" t="e">
        <f t="shared" si="68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9"/>
        <v>#DIV/0!</v>
      </c>
      <c r="V207" s="19"/>
      <c r="W207" s="18" t="e">
        <f t="shared" si="70"/>
        <v>#DIV/0!</v>
      </c>
      <c r="X207" s="19"/>
      <c r="Y207" s="18" t="e">
        <f t="shared" si="71"/>
        <v>#DIV/0!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>
        <v>1621.2169999999999</v>
      </c>
      <c r="D208" s="19"/>
      <c r="E208" s="27">
        <v>731</v>
      </c>
      <c r="F208" s="45">
        <f t="shared" si="67"/>
        <v>0.4508958393601844</v>
      </c>
      <c r="G208" s="31"/>
      <c r="H208" s="45" t="e">
        <f t="shared" si="68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9"/>
        <v>#DIV/0!</v>
      </c>
      <c r="V208" s="19">
        <v>36</v>
      </c>
      <c r="W208" s="18">
        <f t="shared" si="70"/>
        <v>4.9247606019151844</v>
      </c>
      <c r="X208" s="19">
        <v>36</v>
      </c>
      <c r="Y208" s="18">
        <f t="shared" si="71"/>
        <v>4.9247606019151844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>
        <v>78.575999999999993</v>
      </c>
      <c r="D209" s="19"/>
      <c r="E209" s="27">
        <v>56</v>
      </c>
      <c r="F209" s="45">
        <f t="shared" si="67"/>
        <v>0.71268580737120757</v>
      </c>
      <c r="G209" s="31"/>
      <c r="H209" s="45" t="e">
        <f t="shared" si="68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9"/>
        <v>#DIV/0!</v>
      </c>
      <c r="V209" s="19">
        <v>2</v>
      </c>
      <c r="W209" s="18">
        <f t="shared" si="70"/>
        <v>3.5714285714285712</v>
      </c>
      <c r="X209" s="19">
        <v>2</v>
      </c>
      <c r="Y209" s="18">
        <f t="shared" si="71"/>
        <v>3.5714285714285712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2439.7219999999998</v>
      </c>
      <c r="D210" s="29">
        <f t="shared" ref="D210:E210" si="72">D195+D196+D197+D198+D199+D200+D201+D202+D203+D204+D205+D206+D207+D208+D209</f>
        <v>0</v>
      </c>
      <c r="E210" s="29">
        <f t="shared" si="72"/>
        <v>1472</v>
      </c>
      <c r="F210" s="46">
        <f t="shared" si="58"/>
        <v>0.60334743056790907</v>
      </c>
      <c r="G210" s="29">
        <f>G195+G196+G197+G198+G199+G200+G201+G202+G203+G204+G205+G206+G207+G208+G209</f>
        <v>0</v>
      </c>
      <c r="H210" s="46" t="e">
        <f t="shared" si="23"/>
        <v>#DIV/0!</v>
      </c>
      <c r="I210" s="29">
        <f t="shared" ref="I210:T210" si="73">I195+I196+I197+I198+I199+I200+I201+I202+I203+I204+I205+I206+I207+I208+I209</f>
        <v>0</v>
      </c>
      <c r="J210" s="29">
        <f t="shared" si="73"/>
        <v>0</v>
      </c>
      <c r="K210" s="29">
        <f t="shared" si="73"/>
        <v>0</v>
      </c>
      <c r="L210" s="29">
        <f t="shared" si="73"/>
        <v>0</v>
      </c>
      <c r="M210" s="29">
        <f t="shared" si="73"/>
        <v>0</v>
      </c>
      <c r="N210" s="29">
        <f t="shared" si="73"/>
        <v>0</v>
      </c>
      <c r="O210" s="29">
        <f t="shared" si="73"/>
        <v>0</v>
      </c>
      <c r="P210" s="29">
        <f t="shared" si="73"/>
        <v>0</v>
      </c>
      <c r="Q210" s="29">
        <f t="shared" si="73"/>
        <v>0</v>
      </c>
      <c r="R210" s="29">
        <f t="shared" si="73"/>
        <v>0</v>
      </c>
      <c r="S210" s="29">
        <f t="shared" si="73"/>
        <v>0</v>
      </c>
      <c r="T210" s="29">
        <f t="shared" si="73"/>
        <v>0</v>
      </c>
      <c r="U210" s="29" t="e">
        <f>SUM(U195:U209)</f>
        <v>#DIV/0!</v>
      </c>
      <c r="V210" s="29">
        <f>V195+V196+V197+V198+V199+V200+V201+V202+V203+V204+V205+V206+V207+V208+V209</f>
        <v>63</v>
      </c>
      <c r="W210" s="88">
        <f>V210/E210*100</f>
        <v>4.2798913043478262</v>
      </c>
      <c r="X210" s="29">
        <f>X195+X196+X197+X198+X199+X200+X201+X202+X203+X204+X205+X206+X207+X208+X209</f>
        <v>63</v>
      </c>
      <c r="Y210" s="88">
        <f t="shared" si="71"/>
        <v>4.2798913043478262</v>
      </c>
      <c r="Z210" s="29">
        <f t="shared" ref="Z210:AE210" si="74">Z195+Z196+Z197+Z198+Z199+Z200+Z201+Z202+Z203+Z204+Z205+Z206+Z207+Z208+Z209</f>
        <v>0</v>
      </c>
      <c r="AA210" s="29">
        <f t="shared" si="74"/>
        <v>0</v>
      </c>
      <c r="AB210" s="29">
        <f t="shared" si="74"/>
        <v>0</v>
      </c>
      <c r="AC210" s="29">
        <f t="shared" si="74"/>
        <v>0</v>
      </c>
      <c r="AD210" s="29">
        <f t="shared" si="74"/>
        <v>0</v>
      </c>
      <c r="AE210" s="29">
        <f t="shared" si="74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>
        <v>31.5</v>
      </c>
      <c r="D212" s="19"/>
      <c r="E212" s="19">
        <v>52</v>
      </c>
      <c r="F212" s="45">
        <f t="shared" si="58"/>
        <v>1.6507936507936507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5">O212/G212*100</f>
        <v>#DIV/0!</v>
      </c>
      <c r="V212" s="19">
        <v>2</v>
      </c>
      <c r="W212" s="18">
        <f t="shared" ref="W212:W240" si="76">V212/E212*100</f>
        <v>3.8461538461538463</v>
      </c>
      <c r="X212" s="19">
        <v>2</v>
      </c>
      <c r="Y212" s="18">
        <f t="shared" ref="Y212:Y241" si="77">X212/E212*100</f>
        <v>3.8461538461538463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>
        <v>47.900000000000006</v>
      </c>
      <c r="D213" s="19"/>
      <c r="E213" s="19">
        <v>87</v>
      </c>
      <c r="F213" s="45">
        <f t="shared" si="58"/>
        <v>1.8162839248434235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5"/>
        <v>#DIV/0!</v>
      </c>
      <c r="V213" s="19">
        <v>6</v>
      </c>
      <c r="W213" s="18">
        <f t="shared" si="76"/>
        <v>6.8965517241379306</v>
      </c>
      <c r="X213" s="19">
        <v>6</v>
      </c>
      <c r="Y213" s="18">
        <f t="shared" si="77"/>
        <v>6.8965517241379306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>
        <v>48.2</v>
      </c>
      <c r="D214" s="19"/>
      <c r="E214" s="19">
        <v>100</v>
      </c>
      <c r="F214" s="45">
        <f t="shared" si="58"/>
        <v>2.0746887966804977</v>
      </c>
      <c r="G214" s="31"/>
      <c r="H214" s="45" t="e">
        <f t="shared" si="23"/>
        <v>#DIV/0!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5"/>
        <v>#DIV/0!</v>
      </c>
      <c r="V214" s="19">
        <v>5</v>
      </c>
      <c r="W214" s="18">
        <f t="shared" si="76"/>
        <v>5</v>
      </c>
      <c r="X214" s="19">
        <v>4</v>
      </c>
      <c r="Y214" s="18">
        <f t="shared" si="77"/>
        <v>4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>
        <v>27.900000000000002</v>
      </c>
      <c r="D215" s="19"/>
      <c r="E215" s="19">
        <v>86</v>
      </c>
      <c r="F215" s="45">
        <f t="shared" si="58"/>
        <v>3.0824372759856629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5"/>
        <v>#DIV/0!</v>
      </c>
      <c r="V215" s="19">
        <v>10</v>
      </c>
      <c r="W215" s="18">
        <f t="shared" si="76"/>
        <v>11.627906976744185</v>
      </c>
      <c r="X215" s="19">
        <v>10</v>
      </c>
      <c r="Y215" s="18">
        <f t="shared" si="77"/>
        <v>11.627906976744185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>
        <v>36</v>
      </c>
      <c r="D216" s="19"/>
      <c r="E216" s="19">
        <v>141</v>
      </c>
      <c r="F216" s="45">
        <f t="shared" si="58"/>
        <v>3.9166666666666665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5"/>
        <v>#DIV/0!</v>
      </c>
      <c r="V216" s="19">
        <v>16</v>
      </c>
      <c r="W216" s="18">
        <f t="shared" si="76"/>
        <v>11.347517730496454</v>
      </c>
      <c r="X216" s="19">
        <v>5</v>
      </c>
      <c r="Y216" s="18">
        <f t="shared" si="77"/>
        <v>3.5460992907801421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762</v>
      </c>
      <c r="C217" s="19">
        <v>43.4</v>
      </c>
      <c r="D217" s="19"/>
      <c r="E217" s="19">
        <v>104</v>
      </c>
      <c r="F217" s="45">
        <f t="shared" si="58"/>
        <v>2.3963133640552998</v>
      </c>
      <c r="G217" s="31"/>
      <c r="H217" s="45" t="e">
        <f t="shared" si="23"/>
        <v>#DIV/0!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5"/>
        <v>#DIV/0!</v>
      </c>
      <c r="V217" s="19">
        <v>7</v>
      </c>
      <c r="W217" s="18">
        <f t="shared" si="76"/>
        <v>6.7307692307692308</v>
      </c>
      <c r="X217" s="19">
        <v>7</v>
      </c>
      <c r="Y217" s="18">
        <f t="shared" si="77"/>
        <v>6.7307692307692308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>
        <v>97.9</v>
      </c>
      <c r="D218" s="19"/>
      <c r="E218" s="19">
        <v>115</v>
      </c>
      <c r="F218" s="45">
        <f t="shared" si="58"/>
        <v>1.1746680286006128</v>
      </c>
      <c r="G218" s="31"/>
      <c r="H218" s="45" t="e">
        <f t="shared" ref="H218:H292" si="78">G218/D218*100</f>
        <v>#DIV/0!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5"/>
        <v>#DIV/0!</v>
      </c>
      <c r="V218" s="19">
        <v>9</v>
      </c>
      <c r="W218" s="18">
        <f t="shared" si="76"/>
        <v>7.8260869565217401</v>
      </c>
      <c r="X218" s="19">
        <v>9</v>
      </c>
      <c r="Y218" s="18">
        <f t="shared" si="77"/>
        <v>7.8260869565217401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>
        <v>68.643000000000001</v>
      </c>
      <c r="D219" s="19"/>
      <c r="E219" s="19">
        <v>82</v>
      </c>
      <c r="F219" s="45">
        <f t="shared" si="58"/>
        <v>1.1945864836909807</v>
      </c>
      <c r="G219" s="31"/>
      <c r="H219" s="45" t="e">
        <f t="shared" si="78"/>
        <v>#DIV/0!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5"/>
        <v>#DIV/0!</v>
      </c>
      <c r="V219" s="19">
        <v>6</v>
      </c>
      <c r="W219" s="18">
        <f>V219/E219*100</f>
        <v>7.3170731707317067</v>
      </c>
      <c r="X219" s="19">
        <v>6</v>
      </c>
      <c r="Y219" s="18">
        <f t="shared" si="77"/>
        <v>7.3170731707317067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>
        <v>53.9</v>
      </c>
      <c r="D220" s="19"/>
      <c r="E220" s="19">
        <v>97</v>
      </c>
      <c r="F220" s="45">
        <f t="shared" si="58"/>
        <v>1.7996289424860854</v>
      </c>
      <c r="G220" s="31"/>
      <c r="H220" s="45" t="e">
        <f t="shared" si="78"/>
        <v>#DIV/0!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5"/>
        <v>#DIV/0!</v>
      </c>
      <c r="V220" s="19">
        <v>4</v>
      </c>
      <c r="W220" s="18">
        <f t="shared" si="76"/>
        <v>4.1237113402061851</v>
      </c>
      <c r="X220" s="19">
        <v>3</v>
      </c>
      <c r="Y220" s="18">
        <f t="shared" si="77"/>
        <v>3.0927835051546393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>
        <v>78.5</v>
      </c>
      <c r="D221" s="19"/>
      <c r="E221" s="19">
        <v>98</v>
      </c>
      <c r="F221" s="45">
        <f t="shared" si="58"/>
        <v>1.2484076433121019</v>
      </c>
      <c r="G221" s="31"/>
      <c r="H221" s="45" t="e">
        <f t="shared" si="78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5"/>
        <v>#DIV/0!</v>
      </c>
      <c r="V221" s="19">
        <v>7</v>
      </c>
      <c r="W221" s="18">
        <f t="shared" si="76"/>
        <v>7.1428571428571423</v>
      </c>
      <c r="X221" s="19">
        <v>5</v>
      </c>
      <c r="Y221" s="18">
        <f t="shared" si="77"/>
        <v>5.1020408163265305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219</v>
      </c>
      <c r="C222" s="19">
        <v>70.3</v>
      </c>
      <c r="D222" s="19"/>
      <c r="E222" s="19">
        <v>68</v>
      </c>
      <c r="F222" s="45">
        <f t="shared" si="58"/>
        <v>0.96728307254623047</v>
      </c>
      <c r="G222" s="31"/>
      <c r="H222" s="45" t="e">
        <f t="shared" si="78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5"/>
        <v>#DIV/0!</v>
      </c>
      <c r="V222" s="19">
        <v>3</v>
      </c>
      <c r="W222" s="18">
        <f t="shared" si="76"/>
        <v>4.4117647058823533</v>
      </c>
      <c r="X222" s="19">
        <v>3</v>
      </c>
      <c r="Y222" s="18">
        <f t="shared" si="77"/>
        <v>4.4117647058823533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>
        <v>37.5</v>
      </c>
      <c r="D223" s="19"/>
      <c r="E223" s="19">
        <v>82</v>
      </c>
      <c r="F223" s="45">
        <f t="shared" si="58"/>
        <v>2.1866666666666665</v>
      </c>
      <c r="G223" s="31"/>
      <c r="H223" s="45" t="e">
        <f t="shared" si="78"/>
        <v>#DIV/0!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5"/>
        <v>#DIV/0!</v>
      </c>
      <c r="V223" s="19">
        <v>6</v>
      </c>
      <c r="W223" s="18">
        <f t="shared" si="76"/>
        <v>7.3170731707317067</v>
      </c>
      <c r="X223" s="19">
        <v>5</v>
      </c>
      <c r="Y223" s="18">
        <f t="shared" si="77"/>
        <v>6.0975609756097562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>
        <v>29.3</v>
      </c>
      <c r="D224" s="19"/>
      <c r="E224" s="19">
        <v>113</v>
      </c>
      <c r="F224" s="45">
        <f t="shared" si="58"/>
        <v>3.8566552901023892</v>
      </c>
      <c r="G224" s="31"/>
      <c r="H224" s="45" t="e">
        <f t="shared" si="78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5"/>
        <v>#DIV/0!</v>
      </c>
      <c r="V224" s="19">
        <v>9</v>
      </c>
      <c r="W224" s="18">
        <f t="shared" si="76"/>
        <v>7.9646017699115044</v>
      </c>
      <c r="X224" s="19">
        <v>8</v>
      </c>
      <c r="Y224" s="18">
        <f t="shared" si="77"/>
        <v>7.0796460176991154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>
        <v>35.199999999999996</v>
      </c>
      <c r="D225" s="19"/>
      <c r="E225" s="19">
        <v>109</v>
      </c>
      <c r="F225" s="45">
        <f t="shared" si="58"/>
        <v>3.0965909090909096</v>
      </c>
      <c r="G225" s="31"/>
      <c r="H225" s="45" t="e">
        <f t="shared" si="78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5"/>
        <v>#DIV/0!</v>
      </c>
      <c r="V225" s="19">
        <v>13</v>
      </c>
      <c r="W225" s="18">
        <f t="shared" si="76"/>
        <v>11.926605504587156</v>
      </c>
      <c r="X225" s="19">
        <v>13</v>
      </c>
      <c r="Y225" s="18">
        <f t="shared" si="77"/>
        <v>11.926605504587156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>
        <v>35</v>
      </c>
      <c r="D226" s="19"/>
      <c r="E226" s="19">
        <v>100</v>
      </c>
      <c r="F226" s="45">
        <f t="shared" si="58"/>
        <v>2.8571428571428572</v>
      </c>
      <c r="G226" s="31"/>
      <c r="H226" s="45" t="e">
        <f t="shared" si="78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5"/>
        <v>#DIV/0!</v>
      </c>
      <c r="V226" s="19">
        <v>8</v>
      </c>
      <c r="W226" s="18">
        <f t="shared" si="76"/>
        <v>8</v>
      </c>
      <c r="X226" s="19">
        <v>8</v>
      </c>
      <c r="Y226" s="18">
        <f t="shared" si="77"/>
        <v>8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>
        <v>123.5</v>
      </c>
      <c r="D227" s="19"/>
      <c r="E227" s="19">
        <v>177</v>
      </c>
      <c r="F227" s="45">
        <f t="shared" si="58"/>
        <v>1.4331983805668016</v>
      </c>
      <c r="G227" s="31"/>
      <c r="H227" s="45" t="e">
        <f t="shared" si="78"/>
        <v>#DIV/0!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5"/>
        <v>#DIV/0!</v>
      </c>
      <c r="V227" s="19">
        <v>14</v>
      </c>
      <c r="W227" s="18">
        <f t="shared" si="76"/>
        <v>7.9096045197740121</v>
      </c>
      <c r="X227" s="19">
        <v>10</v>
      </c>
      <c r="Y227" s="18">
        <f t="shared" si="77"/>
        <v>5.6497175141242941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>
        <v>234.29299999999998</v>
      </c>
      <c r="D228" s="19"/>
      <c r="E228" s="19">
        <v>818</v>
      </c>
      <c r="F228" s="45">
        <f t="shared" si="58"/>
        <v>3.4913548420140597</v>
      </c>
      <c r="G228" s="31"/>
      <c r="H228" s="45" t="e">
        <f t="shared" si="78"/>
        <v>#DIV/0!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5"/>
        <v>#DIV/0!</v>
      </c>
      <c r="V228" s="19">
        <v>40</v>
      </c>
      <c r="W228" s="18">
        <f t="shared" si="76"/>
        <v>4.8899755501222497</v>
      </c>
      <c r="X228" s="19">
        <v>24</v>
      </c>
      <c r="Y228" s="18">
        <f t="shared" si="77"/>
        <v>2.9339853300733498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>
        <v>176.79999999999998</v>
      </c>
      <c r="D229" s="19"/>
      <c r="E229" s="19">
        <v>284</v>
      </c>
      <c r="F229" s="45">
        <f t="shared" si="58"/>
        <v>1.6063348416289593</v>
      </c>
      <c r="G229" s="31"/>
      <c r="H229" s="45" t="e">
        <f t="shared" si="78"/>
        <v>#DIV/0!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5"/>
        <v>#DIV/0!</v>
      </c>
      <c r="V229" s="19">
        <v>14</v>
      </c>
      <c r="W229" s="18">
        <f t="shared" si="76"/>
        <v>4.929577464788732</v>
      </c>
      <c r="X229" s="19">
        <v>10</v>
      </c>
      <c r="Y229" s="18">
        <f t="shared" si="77"/>
        <v>3.5211267605633805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>
        <v>470.1</v>
      </c>
      <c r="D230" s="19"/>
      <c r="E230" s="19">
        <v>524</v>
      </c>
      <c r="F230" s="45">
        <f t="shared" si="58"/>
        <v>1.1146564560731758</v>
      </c>
      <c r="G230" s="31"/>
      <c r="H230" s="45" t="e">
        <f t="shared" si="78"/>
        <v>#DIV/0!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5"/>
        <v>#DIV/0!</v>
      </c>
      <c r="V230" s="19">
        <v>41</v>
      </c>
      <c r="W230" s="18">
        <f t="shared" si="76"/>
        <v>7.8244274809160315</v>
      </c>
      <c r="X230" s="19">
        <v>20</v>
      </c>
      <c r="Y230" s="18">
        <f t="shared" si="77"/>
        <v>3.8167938931297711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>
        <v>327.5</v>
      </c>
      <c r="D231" s="19"/>
      <c r="E231" s="19">
        <v>478</v>
      </c>
      <c r="F231" s="45">
        <f t="shared" si="58"/>
        <v>1.4595419847328244</v>
      </c>
      <c r="G231" s="31"/>
      <c r="H231" s="45" t="e">
        <f t="shared" si="78"/>
        <v>#DIV/0!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5"/>
        <v>#DIV/0!</v>
      </c>
      <c r="V231" s="19">
        <v>38</v>
      </c>
      <c r="W231" s="18">
        <f t="shared" si="76"/>
        <v>7.9497907949790791</v>
      </c>
      <c r="X231" s="19">
        <v>20</v>
      </c>
      <c r="Y231" s="18">
        <f t="shared" si="77"/>
        <v>4.1841004184100417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>
        <v>1369.35</v>
      </c>
      <c r="D232" s="19"/>
      <c r="E232" s="19">
        <v>2520</v>
      </c>
      <c r="F232" s="45">
        <f t="shared" si="58"/>
        <v>1.8402891883010188</v>
      </c>
      <c r="G232" s="31"/>
      <c r="H232" s="45" t="e">
        <f t="shared" si="78"/>
        <v>#DIV/0!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5"/>
        <v>#DIV/0!</v>
      </c>
      <c r="V232" s="19">
        <v>201</v>
      </c>
      <c r="W232" s="18">
        <f t="shared" si="76"/>
        <v>7.9761904761904754</v>
      </c>
      <c r="X232" s="19">
        <v>12</v>
      </c>
      <c r="Y232" s="18">
        <f t="shared" si="77"/>
        <v>0.47619047619047622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>
        <v>0</v>
      </c>
      <c r="D233" s="19"/>
      <c r="E233" s="19">
        <v>0</v>
      </c>
      <c r="F233" s="45" t="e">
        <f t="shared" ref="F233:F241" si="79">E233/C233</f>
        <v>#DIV/0!</v>
      </c>
      <c r="G233" s="31"/>
      <c r="H233" s="45" t="e">
        <f t="shared" si="78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5"/>
        <v>#DIV/0!</v>
      </c>
      <c r="V233" s="19"/>
      <c r="W233" s="18" t="e">
        <f t="shared" si="76"/>
        <v>#DIV/0!</v>
      </c>
      <c r="X233" s="19"/>
      <c r="Y233" s="18" t="e">
        <f t="shared" si="77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>
        <v>58.5</v>
      </c>
      <c r="D234" s="19"/>
      <c r="E234" s="19">
        <v>46</v>
      </c>
      <c r="F234" s="45">
        <f t="shared" si="79"/>
        <v>0.78632478632478631</v>
      </c>
      <c r="G234" s="31"/>
      <c r="H234" s="45" t="e">
        <f t="shared" si="78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5"/>
        <v>#DIV/0!</v>
      </c>
      <c r="V234" s="19"/>
      <c r="W234" s="18">
        <f t="shared" si="76"/>
        <v>0</v>
      </c>
      <c r="X234" s="19"/>
      <c r="Y234" s="18">
        <f t="shared" si="77"/>
        <v>0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>
        <v>50.680999999999997</v>
      </c>
      <c r="D235" s="19"/>
      <c r="E235" s="19">
        <v>96</v>
      </c>
      <c r="F235" s="45">
        <f t="shared" si="79"/>
        <v>1.8942009826167598</v>
      </c>
      <c r="G235" s="31"/>
      <c r="H235" s="45" t="e">
        <f t="shared" si="78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5"/>
        <v>#DIV/0!</v>
      </c>
      <c r="V235" s="19">
        <v>7</v>
      </c>
      <c r="W235" s="18">
        <f t="shared" si="76"/>
        <v>7.291666666666667</v>
      </c>
      <c r="X235" s="19">
        <v>7</v>
      </c>
      <c r="Y235" s="18">
        <f t="shared" si="77"/>
        <v>7.291666666666667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>
        <v>72.626999999999995</v>
      </c>
      <c r="D236" s="19"/>
      <c r="E236" s="19">
        <v>98</v>
      </c>
      <c r="F236" s="45">
        <f t="shared" si="79"/>
        <v>1.3493604306938192</v>
      </c>
      <c r="G236" s="31"/>
      <c r="H236" s="45" t="e">
        <f t="shared" si="78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5"/>
        <v>#DIV/0!</v>
      </c>
      <c r="V236" s="19">
        <v>7</v>
      </c>
      <c r="W236" s="18">
        <f t="shared" si="76"/>
        <v>7.1428571428571423</v>
      </c>
      <c r="X236" s="19">
        <v>7</v>
      </c>
      <c r="Y236" s="18">
        <f t="shared" si="77"/>
        <v>7.1428571428571423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>
        <v>37.655999999999999</v>
      </c>
      <c r="D237" s="19"/>
      <c r="E237" s="19">
        <v>64</v>
      </c>
      <c r="F237" s="45">
        <f t="shared" si="79"/>
        <v>1.6995963458678565</v>
      </c>
      <c r="G237" s="31"/>
      <c r="H237" s="45" t="e">
        <f t="shared" si="78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5"/>
        <v>#DIV/0!</v>
      </c>
      <c r="V237" s="19">
        <v>5</v>
      </c>
      <c r="W237" s="18">
        <f t="shared" si="76"/>
        <v>7.8125</v>
      </c>
      <c r="X237" s="19">
        <v>5</v>
      </c>
      <c r="Y237" s="18">
        <f t="shared" si="77"/>
        <v>7.8125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>
        <v>544.63599999999997</v>
      </c>
      <c r="D238" s="19"/>
      <c r="E238" s="19">
        <v>1284</v>
      </c>
      <c r="F238" s="45">
        <f t="shared" si="79"/>
        <v>2.3575378785096839</v>
      </c>
      <c r="G238" s="31"/>
      <c r="H238" s="45" t="e">
        <f t="shared" si="78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5"/>
        <v>#DIV/0!</v>
      </c>
      <c r="V238" s="19">
        <v>102</v>
      </c>
      <c r="W238" s="18">
        <f t="shared" si="76"/>
        <v>7.9439252336448591</v>
      </c>
      <c r="X238" s="19">
        <v>90</v>
      </c>
      <c r="Y238" s="18">
        <f t="shared" si="77"/>
        <v>7.009345794392523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>
        <v>205.36799999999999</v>
      </c>
      <c r="D239" s="19"/>
      <c r="E239" s="19">
        <v>369</v>
      </c>
      <c r="F239" s="45">
        <f t="shared" si="79"/>
        <v>1.7967745705270539</v>
      </c>
      <c r="G239" s="31"/>
      <c r="H239" s="45" t="e">
        <f t="shared" si="78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5"/>
        <v>#DIV/0!</v>
      </c>
      <c r="V239" s="19">
        <v>29</v>
      </c>
      <c r="W239" s="18">
        <f t="shared" si="76"/>
        <v>7.8590785907859075</v>
      </c>
      <c r="X239" s="19">
        <v>29</v>
      </c>
      <c r="Y239" s="18">
        <f t="shared" si="77"/>
        <v>7.8590785907859075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>
        <v>37.494</v>
      </c>
      <c r="D240" s="19"/>
      <c r="E240" s="19">
        <v>75</v>
      </c>
      <c r="F240" s="45">
        <f t="shared" si="79"/>
        <v>2.0003200512081931</v>
      </c>
      <c r="G240" s="31"/>
      <c r="H240" s="45" t="e">
        <f t="shared" si="78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5"/>
        <v>#DIV/0!</v>
      </c>
      <c r="V240" s="19">
        <v>6</v>
      </c>
      <c r="W240" s="18">
        <f t="shared" si="76"/>
        <v>8</v>
      </c>
      <c r="X240" s="19">
        <v>6</v>
      </c>
      <c r="Y240" s="18">
        <f t="shared" si="77"/>
        <v>8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4449.6480000000001</v>
      </c>
      <c r="D241" s="29">
        <f t="shared" ref="D241:E241" si="80">D212+D213+D214+D215+D216+D217+D218+D219+D220+D221+D222+D223+D224+D225+D226+D227+D228+D229+D230+D231+D232+D233+D234+D235+D236+D237+D238+D239+D240</f>
        <v>0</v>
      </c>
      <c r="E241" s="29">
        <f t="shared" si="80"/>
        <v>8267</v>
      </c>
      <c r="F241" s="46">
        <f t="shared" si="79"/>
        <v>1.8578997709481737</v>
      </c>
      <c r="G241" s="29">
        <f>G212+G213+G214+G215+G216+G217+G218+G219+G220+G221+G222+G223+G224+G225+G226+G227+G228+G229+G230+G231+G232+G233+G234+G235+G236+G237+G238+G239+G240</f>
        <v>0</v>
      </c>
      <c r="H241" s="46" t="e">
        <f t="shared" si="78"/>
        <v>#DIV/0!</v>
      </c>
      <c r="I241" s="29">
        <f t="shared" ref="I241:T241" si="81">I212+I213+I214+I215+I216+I217+I218+I219+I220+I221+I222+I223+I224+I225+I226+I227+I228+I229+I230+I231+I232+I233+I234+I235+I236+I237+I238+I239+I240</f>
        <v>0</v>
      </c>
      <c r="J241" s="29">
        <f t="shared" si="81"/>
        <v>0</v>
      </c>
      <c r="K241" s="29">
        <f t="shared" si="81"/>
        <v>0</v>
      </c>
      <c r="L241" s="29">
        <f t="shared" si="81"/>
        <v>0</v>
      </c>
      <c r="M241" s="29">
        <f t="shared" si="81"/>
        <v>0</v>
      </c>
      <c r="N241" s="29">
        <f t="shared" si="81"/>
        <v>0</v>
      </c>
      <c r="O241" s="29">
        <f t="shared" si="81"/>
        <v>0</v>
      </c>
      <c r="P241" s="29">
        <f t="shared" si="81"/>
        <v>0</v>
      </c>
      <c r="Q241" s="29">
        <f t="shared" si="81"/>
        <v>0</v>
      </c>
      <c r="R241" s="29">
        <f t="shared" si="81"/>
        <v>0</v>
      </c>
      <c r="S241" s="29">
        <f t="shared" si="81"/>
        <v>0</v>
      </c>
      <c r="T241" s="29">
        <f t="shared" si="81"/>
        <v>0</v>
      </c>
      <c r="U241" s="47" t="e">
        <f t="shared" si="75"/>
        <v>#DIV/0!</v>
      </c>
      <c r="V241" s="29">
        <f>V212+V213+V214+V215+V216+V217+V218+V219+V220+V221+V222+V223+V224+V225+V226+V227+V228+V229+V230+V231+V232+V233+V234+V235+V236+V237+V238+V239+V240</f>
        <v>615</v>
      </c>
      <c r="W241" s="88">
        <f>V241/E241*100</f>
        <v>7.4392161606386846</v>
      </c>
      <c r="X241" s="29">
        <f>X212+X213+X214+X215+X216+X217+X218+X219+X220+X221+X222+X223+X224+X225+X226+X227+X228+X229+X230+X231+X232+X233+X234+X235+X236+X237+X238+X239+X240</f>
        <v>334</v>
      </c>
      <c r="Y241" s="88">
        <f t="shared" si="77"/>
        <v>4.0401596709810095</v>
      </c>
      <c r="Z241" s="29">
        <f t="shared" ref="Z241:AE241" si="82">Z212+Z213+Z214+Z215+Z216+Z217+Z218+Z219+Z220+Z221+Z222+Z223+Z224+Z225+Z226+Z227+Z228+Z229+Z230+Z231+Z232+Z233+Z234+Z235+Z236+Z237+Z238+Z239+Z240</f>
        <v>0</v>
      </c>
      <c r="AA241" s="29">
        <f t="shared" si="82"/>
        <v>0</v>
      </c>
      <c r="AB241" s="29">
        <f t="shared" si="82"/>
        <v>0</v>
      </c>
      <c r="AC241" s="29">
        <f t="shared" si="82"/>
        <v>0</v>
      </c>
      <c r="AD241" s="29">
        <f t="shared" si="82"/>
        <v>0</v>
      </c>
      <c r="AE241" s="29">
        <f t="shared" si="82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/>
      <c r="D243" s="19"/>
      <c r="E243" s="19"/>
      <c r="F243" s="45" t="e">
        <f t="shared" ref="F243:F292" si="83">E243/C243</f>
        <v>#DIV/0!</v>
      </c>
      <c r="G243" s="31"/>
      <c r="H243" s="45" t="e">
        <f t="shared" ref="H243:H291" si="84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5">O243/G243*100</f>
        <v>#DIV/0!</v>
      </c>
      <c r="V243" s="19"/>
      <c r="W243" s="18" t="e">
        <f t="shared" ref="W243:W291" si="86">V243/E243*100</f>
        <v>#DIV/0!</v>
      </c>
      <c r="X243" s="19"/>
      <c r="Y243" s="18" t="e">
        <f t="shared" ref="Y243:Y292" si="87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/>
      <c r="D244" s="19"/>
      <c r="E244" s="19"/>
      <c r="F244" s="45" t="e">
        <f t="shared" si="83"/>
        <v>#DIV/0!</v>
      </c>
      <c r="G244" s="31"/>
      <c r="H244" s="45" t="e">
        <f t="shared" si="84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5"/>
        <v>#DIV/0!</v>
      </c>
      <c r="V244" s="19"/>
      <c r="W244" s="18" t="e">
        <f t="shared" si="86"/>
        <v>#DIV/0!</v>
      </c>
      <c r="X244" s="19"/>
      <c r="Y244" s="18" t="e">
        <f t="shared" si="87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/>
      <c r="D245" s="19"/>
      <c r="E245" s="19"/>
      <c r="F245" s="45" t="e">
        <f t="shared" si="83"/>
        <v>#DIV/0!</v>
      </c>
      <c r="G245" s="31"/>
      <c r="H245" s="45" t="e">
        <f t="shared" si="84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5"/>
        <v>#DIV/0!</v>
      </c>
      <c r="V245" s="19"/>
      <c r="W245" s="18" t="e">
        <f t="shared" si="86"/>
        <v>#DIV/0!</v>
      </c>
      <c r="X245" s="19"/>
      <c r="Y245" s="18" t="e">
        <f t="shared" si="87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/>
      <c r="D246" s="19"/>
      <c r="E246" s="19"/>
      <c r="F246" s="45" t="e">
        <f t="shared" si="83"/>
        <v>#DIV/0!</v>
      </c>
      <c r="G246" s="31"/>
      <c r="H246" s="45" t="e">
        <f t="shared" si="84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5"/>
        <v>#DIV/0!</v>
      </c>
      <c r="V246" s="19"/>
      <c r="W246" s="18" t="e">
        <f t="shared" si="86"/>
        <v>#DIV/0!</v>
      </c>
      <c r="X246" s="19"/>
      <c r="Y246" s="18" t="e">
        <f t="shared" si="87"/>
        <v>#DIV/0!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/>
      <c r="D247" s="19"/>
      <c r="E247" s="19"/>
      <c r="F247" s="45" t="e">
        <f t="shared" si="83"/>
        <v>#DIV/0!</v>
      </c>
      <c r="G247" s="31"/>
      <c r="H247" s="45" t="e">
        <f t="shared" si="84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5"/>
        <v>#DIV/0!</v>
      </c>
      <c r="V247" s="19"/>
      <c r="W247" s="18" t="e">
        <f t="shared" si="86"/>
        <v>#DIV/0!</v>
      </c>
      <c r="X247" s="19"/>
      <c r="Y247" s="18" t="e">
        <f t="shared" si="87"/>
        <v>#DIV/0!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/>
      <c r="D248" s="19"/>
      <c r="E248" s="19"/>
      <c r="F248" s="45" t="e">
        <f t="shared" si="83"/>
        <v>#DIV/0!</v>
      </c>
      <c r="G248" s="31"/>
      <c r="H248" s="45" t="e">
        <f t="shared" si="84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5"/>
        <v>#DIV/0!</v>
      </c>
      <c r="V248" s="19"/>
      <c r="W248" s="18" t="e">
        <f t="shared" si="86"/>
        <v>#DIV/0!</v>
      </c>
      <c r="X248" s="19"/>
      <c r="Y248" s="18" t="e">
        <f t="shared" si="87"/>
        <v>#DIV/0!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/>
      <c r="D249" s="19"/>
      <c r="E249" s="19"/>
      <c r="F249" s="45" t="e">
        <f t="shared" si="83"/>
        <v>#DIV/0!</v>
      </c>
      <c r="G249" s="31"/>
      <c r="H249" s="45" t="e">
        <f t="shared" si="84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5"/>
        <v>#DIV/0!</v>
      </c>
      <c r="V249" s="19"/>
      <c r="W249" s="18" t="e">
        <f t="shared" si="86"/>
        <v>#DIV/0!</v>
      </c>
      <c r="X249" s="19"/>
      <c r="Y249" s="18" t="e">
        <f t="shared" si="87"/>
        <v>#DIV/0!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/>
      <c r="D250" s="19"/>
      <c r="E250" s="19"/>
      <c r="F250" s="45" t="e">
        <f t="shared" si="83"/>
        <v>#DIV/0!</v>
      </c>
      <c r="G250" s="31"/>
      <c r="H250" s="45" t="e">
        <f t="shared" si="84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5"/>
        <v>#DIV/0!</v>
      </c>
      <c r="V250" s="19"/>
      <c r="W250" s="18" t="e">
        <f t="shared" si="86"/>
        <v>#DIV/0!</v>
      </c>
      <c r="X250" s="19"/>
      <c r="Y250" s="18" t="e">
        <f t="shared" si="87"/>
        <v>#DIV/0!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/>
      <c r="D251" s="19"/>
      <c r="E251" s="19"/>
      <c r="F251" s="45" t="e">
        <f t="shared" si="83"/>
        <v>#DIV/0!</v>
      </c>
      <c r="G251" s="31"/>
      <c r="H251" s="45" t="e">
        <f t="shared" si="84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5"/>
        <v>#DIV/0!</v>
      </c>
      <c r="V251" s="19"/>
      <c r="W251" s="18" t="e">
        <f t="shared" si="86"/>
        <v>#DIV/0!</v>
      </c>
      <c r="X251" s="19"/>
      <c r="Y251" s="18" t="e">
        <f t="shared" si="87"/>
        <v>#DIV/0!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/>
      <c r="D252" s="19"/>
      <c r="E252" s="19"/>
      <c r="F252" s="45" t="e">
        <f t="shared" si="83"/>
        <v>#DIV/0!</v>
      </c>
      <c r="G252" s="31"/>
      <c r="H252" s="45" t="e">
        <f t="shared" si="84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5"/>
        <v>#DIV/0!</v>
      </c>
      <c r="V252" s="19"/>
      <c r="W252" s="18" t="e">
        <f t="shared" si="86"/>
        <v>#DIV/0!</v>
      </c>
      <c r="X252" s="19"/>
      <c r="Y252" s="18" t="e">
        <f t="shared" si="87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/>
      <c r="D253" s="19"/>
      <c r="E253" s="19"/>
      <c r="F253" s="45" t="e">
        <f t="shared" si="83"/>
        <v>#DIV/0!</v>
      </c>
      <c r="G253" s="31"/>
      <c r="H253" s="45" t="e">
        <f t="shared" si="84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5"/>
        <v>#DIV/0!</v>
      </c>
      <c r="V253" s="19"/>
      <c r="W253" s="18" t="e">
        <f t="shared" si="86"/>
        <v>#DIV/0!</v>
      </c>
      <c r="X253" s="19"/>
      <c r="Y253" s="18" t="e">
        <f t="shared" si="87"/>
        <v>#DIV/0!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/>
      <c r="D254" s="19"/>
      <c r="E254" s="19"/>
      <c r="F254" s="45" t="e">
        <f t="shared" si="83"/>
        <v>#DIV/0!</v>
      </c>
      <c r="G254" s="31"/>
      <c r="H254" s="45" t="e">
        <f t="shared" si="84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5"/>
        <v>#DIV/0!</v>
      </c>
      <c r="V254" s="19"/>
      <c r="W254" s="18" t="e">
        <f t="shared" si="86"/>
        <v>#DIV/0!</v>
      </c>
      <c r="X254" s="19"/>
      <c r="Y254" s="18" t="e">
        <f t="shared" si="87"/>
        <v>#DIV/0!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/>
      <c r="D255" s="19"/>
      <c r="E255" s="19"/>
      <c r="F255" s="45" t="e">
        <f t="shared" si="83"/>
        <v>#DIV/0!</v>
      </c>
      <c r="G255" s="31"/>
      <c r="H255" s="45" t="e">
        <f t="shared" si="84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5"/>
        <v>#DIV/0!</v>
      </c>
      <c r="V255" s="19"/>
      <c r="W255" s="18" t="e">
        <f t="shared" si="86"/>
        <v>#DIV/0!</v>
      </c>
      <c r="X255" s="19"/>
      <c r="Y255" s="18" t="e">
        <f t="shared" si="87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/>
      <c r="D256" s="19"/>
      <c r="E256" s="19"/>
      <c r="F256" s="45" t="e">
        <f t="shared" si="83"/>
        <v>#DIV/0!</v>
      </c>
      <c r="G256" s="31"/>
      <c r="H256" s="45" t="e">
        <f t="shared" si="84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5"/>
        <v>#DIV/0!</v>
      </c>
      <c r="V256" s="19"/>
      <c r="W256" s="18" t="e">
        <f t="shared" si="86"/>
        <v>#DIV/0!</v>
      </c>
      <c r="X256" s="19"/>
      <c r="Y256" s="18" t="e">
        <f t="shared" si="87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/>
      <c r="D257" s="19"/>
      <c r="E257" s="19"/>
      <c r="F257" s="45" t="e">
        <f t="shared" si="83"/>
        <v>#DIV/0!</v>
      </c>
      <c r="G257" s="31"/>
      <c r="H257" s="45" t="e">
        <f t="shared" si="84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5"/>
        <v>#DIV/0!</v>
      </c>
      <c r="V257" s="19"/>
      <c r="W257" s="18" t="e">
        <f t="shared" si="86"/>
        <v>#DIV/0!</v>
      </c>
      <c r="X257" s="19"/>
      <c r="Y257" s="18" t="e">
        <f t="shared" si="87"/>
        <v>#DIV/0!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/>
      <c r="D258" s="19"/>
      <c r="E258" s="19"/>
      <c r="F258" s="45" t="e">
        <f t="shared" si="83"/>
        <v>#DIV/0!</v>
      </c>
      <c r="G258" s="31"/>
      <c r="H258" s="45" t="e">
        <f t="shared" si="84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5"/>
        <v>#DIV/0!</v>
      </c>
      <c r="V258" s="19"/>
      <c r="W258" s="18" t="e">
        <f t="shared" si="86"/>
        <v>#DIV/0!</v>
      </c>
      <c r="X258" s="19"/>
      <c r="Y258" s="18" t="e">
        <f t="shared" si="87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/>
      <c r="D259" s="19"/>
      <c r="E259" s="19"/>
      <c r="F259" s="45" t="e">
        <f t="shared" si="83"/>
        <v>#DIV/0!</v>
      </c>
      <c r="G259" s="31"/>
      <c r="H259" s="45" t="e">
        <f t="shared" si="84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5"/>
        <v>#DIV/0!</v>
      </c>
      <c r="V259" s="19"/>
      <c r="W259" s="18" t="e">
        <f t="shared" si="86"/>
        <v>#DIV/0!</v>
      </c>
      <c r="X259" s="19"/>
      <c r="Y259" s="18" t="e">
        <f t="shared" si="87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/>
      <c r="D260" s="19"/>
      <c r="E260" s="19"/>
      <c r="F260" s="45" t="e">
        <f t="shared" si="83"/>
        <v>#DIV/0!</v>
      </c>
      <c r="G260" s="31"/>
      <c r="H260" s="45" t="e">
        <f t="shared" si="84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5"/>
        <v>#DIV/0!</v>
      </c>
      <c r="V260" s="19"/>
      <c r="W260" s="18" t="e">
        <f t="shared" si="86"/>
        <v>#DIV/0!</v>
      </c>
      <c r="X260" s="19"/>
      <c r="Y260" s="18" t="e">
        <f t="shared" si="87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/>
      <c r="D261" s="19"/>
      <c r="E261" s="19"/>
      <c r="F261" s="45" t="e">
        <f t="shared" si="83"/>
        <v>#DIV/0!</v>
      </c>
      <c r="G261" s="31"/>
      <c r="H261" s="45" t="e">
        <f t="shared" si="84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5"/>
        <v>#DIV/0!</v>
      </c>
      <c r="V261" s="19"/>
      <c r="W261" s="18" t="e">
        <f t="shared" si="86"/>
        <v>#DIV/0!</v>
      </c>
      <c r="X261" s="19"/>
      <c r="Y261" s="18" t="e">
        <f t="shared" si="87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/>
      <c r="D262" s="19"/>
      <c r="E262" s="19"/>
      <c r="F262" s="45" t="e">
        <f t="shared" si="83"/>
        <v>#DIV/0!</v>
      </c>
      <c r="G262" s="31"/>
      <c r="H262" s="45" t="e">
        <f t="shared" si="84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5"/>
        <v>#DIV/0!</v>
      </c>
      <c r="V262" s="19"/>
      <c r="W262" s="18" t="e">
        <f t="shared" si="86"/>
        <v>#DIV/0!</v>
      </c>
      <c r="X262" s="19"/>
      <c r="Y262" s="18" t="e">
        <f t="shared" si="87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/>
      <c r="D263" s="19"/>
      <c r="E263" s="19"/>
      <c r="F263" s="45" t="e">
        <f t="shared" si="83"/>
        <v>#DIV/0!</v>
      </c>
      <c r="G263" s="31"/>
      <c r="H263" s="45" t="e">
        <f t="shared" si="84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5"/>
        <v>#DIV/0!</v>
      </c>
      <c r="V263" s="19"/>
      <c r="W263" s="18" t="e">
        <f t="shared" si="86"/>
        <v>#DIV/0!</v>
      </c>
      <c r="X263" s="19"/>
      <c r="Y263" s="18" t="e">
        <f t="shared" si="87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/>
      <c r="D264" s="19"/>
      <c r="E264" s="19"/>
      <c r="F264" s="45" t="e">
        <f t="shared" si="83"/>
        <v>#DIV/0!</v>
      </c>
      <c r="G264" s="31"/>
      <c r="H264" s="45" t="e">
        <f t="shared" si="84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5"/>
        <v>#DIV/0!</v>
      </c>
      <c r="V264" s="19"/>
      <c r="W264" s="18" t="e">
        <f t="shared" si="86"/>
        <v>#DIV/0!</v>
      </c>
      <c r="X264" s="19"/>
      <c r="Y264" s="18" t="e">
        <f t="shared" si="87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/>
      <c r="D265" s="19"/>
      <c r="E265" s="19"/>
      <c r="F265" s="45" t="e">
        <f t="shared" si="83"/>
        <v>#DIV/0!</v>
      </c>
      <c r="G265" s="31"/>
      <c r="H265" s="45" t="e">
        <f t="shared" si="84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5"/>
        <v>#DIV/0!</v>
      </c>
      <c r="V265" s="19"/>
      <c r="W265" s="18" t="e">
        <f t="shared" si="86"/>
        <v>#DIV/0!</v>
      </c>
      <c r="X265" s="19"/>
      <c r="Y265" s="18" t="e">
        <f t="shared" si="87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/>
      <c r="D266" s="19"/>
      <c r="E266" s="19"/>
      <c r="F266" s="45" t="e">
        <f t="shared" si="83"/>
        <v>#DIV/0!</v>
      </c>
      <c r="G266" s="31"/>
      <c r="H266" s="45" t="e">
        <f t="shared" si="84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5"/>
        <v>#DIV/0!</v>
      </c>
      <c r="V266" s="19"/>
      <c r="W266" s="18" t="e">
        <f t="shared" si="86"/>
        <v>#DIV/0!</v>
      </c>
      <c r="X266" s="19"/>
      <c r="Y266" s="18" t="e">
        <f t="shared" si="87"/>
        <v>#DIV/0!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/>
      <c r="D267" s="19"/>
      <c r="E267" s="19"/>
      <c r="F267" s="45" t="e">
        <f t="shared" si="83"/>
        <v>#DIV/0!</v>
      </c>
      <c r="G267" s="31"/>
      <c r="H267" s="45" t="e">
        <f t="shared" si="84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5"/>
        <v>#DIV/0!</v>
      </c>
      <c r="V267" s="19"/>
      <c r="W267" s="18" t="e">
        <f t="shared" si="86"/>
        <v>#DIV/0!</v>
      </c>
      <c r="X267" s="19"/>
      <c r="Y267" s="18" t="e">
        <f t="shared" si="87"/>
        <v>#DIV/0!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/>
      <c r="D268" s="19"/>
      <c r="E268" s="19"/>
      <c r="F268" s="45" t="e">
        <f t="shared" si="83"/>
        <v>#DIV/0!</v>
      </c>
      <c r="G268" s="31"/>
      <c r="H268" s="45" t="e">
        <f t="shared" si="84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5"/>
        <v>#DIV/0!</v>
      </c>
      <c r="V268" s="19"/>
      <c r="W268" s="18" t="e">
        <f t="shared" si="86"/>
        <v>#DIV/0!</v>
      </c>
      <c r="X268" s="19"/>
      <c r="Y268" s="18" t="e">
        <f t="shared" si="87"/>
        <v>#DIV/0!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/>
      <c r="D269" s="19"/>
      <c r="E269" s="19"/>
      <c r="F269" s="45" t="e">
        <f t="shared" si="83"/>
        <v>#DIV/0!</v>
      </c>
      <c r="G269" s="31"/>
      <c r="H269" s="45" t="e">
        <f t="shared" si="84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5"/>
        <v>#DIV/0!</v>
      </c>
      <c r="V269" s="19"/>
      <c r="W269" s="18" t="e">
        <f t="shared" si="86"/>
        <v>#DIV/0!</v>
      </c>
      <c r="X269" s="19"/>
      <c r="Y269" s="18" t="e">
        <f t="shared" si="87"/>
        <v>#DIV/0!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/>
      <c r="D270" s="19"/>
      <c r="E270" s="19"/>
      <c r="F270" s="45" t="e">
        <f t="shared" si="83"/>
        <v>#DIV/0!</v>
      </c>
      <c r="G270" s="31"/>
      <c r="H270" s="45" t="e">
        <f t="shared" si="84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5"/>
        <v>#DIV/0!</v>
      </c>
      <c r="V270" s="19"/>
      <c r="W270" s="18" t="e">
        <f t="shared" si="86"/>
        <v>#DIV/0!</v>
      </c>
      <c r="X270" s="19"/>
      <c r="Y270" s="18" t="e">
        <f t="shared" si="87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/>
      <c r="D271" s="19"/>
      <c r="E271" s="19"/>
      <c r="F271" s="45" t="e">
        <f t="shared" si="83"/>
        <v>#DIV/0!</v>
      </c>
      <c r="G271" s="31"/>
      <c r="H271" s="45" t="e">
        <f t="shared" si="84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5"/>
        <v>#DIV/0!</v>
      </c>
      <c r="V271" s="19"/>
      <c r="W271" s="18" t="e">
        <f t="shared" si="86"/>
        <v>#DIV/0!</v>
      </c>
      <c r="X271" s="19"/>
      <c r="Y271" s="18" t="e">
        <f t="shared" si="87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/>
      <c r="D272" s="19"/>
      <c r="E272" s="19"/>
      <c r="F272" s="45" t="e">
        <f t="shared" si="83"/>
        <v>#DIV/0!</v>
      </c>
      <c r="G272" s="31"/>
      <c r="H272" s="45" t="e">
        <f t="shared" si="84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5"/>
        <v>#DIV/0!</v>
      </c>
      <c r="V272" s="19"/>
      <c r="W272" s="18" t="e">
        <f t="shared" si="86"/>
        <v>#DIV/0!</v>
      </c>
      <c r="X272" s="19"/>
      <c r="Y272" s="18" t="e">
        <f t="shared" si="87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/>
      <c r="D273" s="19"/>
      <c r="E273" s="19"/>
      <c r="F273" s="45" t="e">
        <f t="shared" si="83"/>
        <v>#DIV/0!</v>
      </c>
      <c r="G273" s="31"/>
      <c r="H273" s="45" t="e">
        <f t="shared" si="84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5"/>
        <v>#DIV/0!</v>
      </c>
      <c r="V273" s="19"/>
      <c r="W273" s="18" t="e">
        <f t="shared" si="86"/>
        <v>#DIV/0!</v>
      </c>
      <c r="X273" s="19"/>
      <c r="Y273" s="18" t="e">
        <f t="shared" si="87"/>
        <v>#DIV/0!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/>
      <c r="D274" s="19"/>
      <c r="E274" s="19"/>
      <c r="F274" s="45" t="e">
        <f t="shared" si="83"/>
        <v>#DIV/0!</v>
      </c>
      <c r="G274" s="31"/>
      <c r="H274" s="45" t="e">
        <f t="shared" si="84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5"/>
        <v>#DIV/0!</v>
      </c>
      <c r="V274" s="19"/>
      <c r="W274" s="18" t="e">
        <f t="shared" si="86"/>
        <v>#DIV/0!</v>
      </c>
      <c r="X274" s="19"/>
      <c r="Y274" s="18" t="e">
        <f t="shared" si="87"/>
        <v>#DIV/0!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/>
      <c r="D275" s="19"/>
      <c r="E275" s="19"/>
      <c r="F275" s="45" t="e">
        <f t="shared" si="83"/>
        <v>#DIV/0!</v>
      </c>
      <c r="G275" s="31"/>
      <c r="H275" s="45" t="e">
        <f t="shared" si="84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5"/>
        <v>#DIV/0!</v>
      </c>
      <c r="V275" s="19"/>
      <c r="W275" s="18" t="e">
        <f t="shared" si="86"/>
        <v>#DIV/0!</v>
      </c>
      <c r="X275" s="19"/>
      <c r="Y275" s="18" t="e">
        <f t="shared" si="87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/>
      <c r="D276" s="19"/>
      <c r="E276" s="19"/>
      <c r="F276" s="45" t="e">
        <f t="shared" si="83"/>
        <v>#DIV/0!</v>
      </c>
      <c r="G276" s="31"/>
      <c r="H276" s="45" t="e">
        <f t="shared" si="84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5"/>
        <v>#DIV/0!</v>
      </c>
      <c r="V276" s="19"/>
      <c r="W276" s="18" t="e">
        <f t="shared" si="86"/>
        <v>#DIV/0!</v>
      </c>
      <c r="X276" s="19"/>
      <c r="Y276" s="18" t="e">
        <f t="shared" si="87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/>
      <c r="D277" s="19"/>
      <c r="E277" s="19"/>
      <c r="F277" s="45" t="e">
        <f t="shared" si="83"/>
        <v>#DIV/0!</v>
      </c>
      <c r="G277" s="31"/>
      <c r="H277" s="45" t="e">
        <f t="shared" si="84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5"/>
        <v>#DIV/0!</v>
      </c>
      <c r="V277" s="19"/>
      <c r="W277" s="18" t="e">
        <f t="shared" si="86"/>
        <v>#DIV/0!</v>
      </c>
      <c r="X277" s="19"/>
      <c r="Y277" s="18" t="e">
        <f t="shared" si="87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/>
      <c r="D278" s="19"/>
      <c r="E278" s="19"/>
      <c r="F278" s="45" t="e">
        <f t="shared" si="83"/>
        <v>#DIV/0!</v>
      </c>
      <c r="G278" s="31"/>
      <c r="H278" s="45" t="e">
        <f t="shared" si="84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5"/>
        <v>#DIV/0!</v>
      </c>
      <c r="V278" s="19"/>
      <c r="W278" s="18" t="e">
        <f t="shared" si="86"/>
        <v>#DIV/0!</v>
      </c>
      <c r="X278" s="19"/>
      <c r="Y278" s="18" t="e">
        <f t="shared" si="87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/>
      <c r="D279" s="19"/>
      <c r="E279" s="19"/>
      <c r="F279" s="45" t="e">
        <f t="shared" si="83"/>
        <v>#DIV/0!</v>
      </c>
      <c r="G279" s="31"/>
      <c r="H279" s="45" t="e">
        <f t="shared" si="84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5"/>
        <v>#DIV/0!</v>
      </c>
      <c r="V279" s="19"/>
      <c r="W279" s="18" t="e">
        <f t="shared" si="86"/>
        <v>#DIV/0!</v>
      </c>
      <c r="X279" s="19"/>
      <c r="Y279" s="18" t="e">
        <f t="shared" si="87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/>
      <c r="D280" s="19"/>
      <c r="E280" s="19"/>
      <c r="F280" s="45" t="e">
        <f t="shared" si="83"/>
        <v>#DIV/0!</v>
      </c>
      <c r="G280" s="31"/>
      <c r="H280" s="45" t="e">
        <f t="shared" si="84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5"/>
        <v>#DIV/0!</v>
      </c>
      <c r="V280" s="19"/>
      <c r="W280" s="18" t="e">
        <f t="shared" si="86"/>
        <v>#DIV/0!</v>
      </c>
      <c r="X280" s="19"/>
      <c r="Y280" s="18" t="e">
        <f t="shared" si="87"/>
        <v>#DIV/0!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/>
      <c r="D281" s="19"/>
      <c r="E281" s="19"/>
      <c r="F281" s="45" t="e">
        <f t="shared" si="83"/>
        <v>#DIV/0!</v>
      </c>
      <c r="G281" s="31"/>
      <c r="H281" s="45" t="e">
        <f t="shared" si="84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6"/>
        <v>#DIV/0!</v>
      </c>
      <c r="X281" s="19"/>
      <c r="Y281" s="18" t="e">
        <f t="shared" si="87"/>
        <v>#DIV/0!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/>
      <c r="D282" s="19"/>
      <c r="E282" s="19"/>
      <c r="F282" s="45" t="e">
        <f t="shared" si="83"/>
        <v>#DIV/0!</v>
      </c>
      <c r="G282" s="31"/>
      <c r="H282" s="45" t="e">
        <f t="shared" si="84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6"/>
        <v>#DIV/0!</v>
      </c>
      <c r="X282" s="19"/>
      <c r="Y282" s="18" t="e">
        <f t="shared" si="87"/>
        <v>#DIV/0!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/>
      <c r="D283" s="19"/>
      <c r="E283" s="19"/>
      <c r="F283" s="45" t="e">
        <f t="shared" si="83"/>
        <v>#DIV/0!</v>
      </c>
      <c r="G283" s="31"/>
      <c r="H283" s="45" t="e">
        <f t="shared" si="84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6"/>
        <v>#DIV/0!</v>
      </c>
      <c r="X283" s="19"/>
      <c r="Y283" s="18" t="e">
        <f t="shared" si="87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/>
      <c r="D284" s="19"/>
      <c r="E284" s="19"/>
      <c r="F284" s="45" t="e">
        <f t="shared" si="83"/>
        <v>#DIV/0!</v>
      </c>
      <c r="G284" s="31"/>
      <c r="H284" s="45" t="e">
        <f t="shared" si="84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8">O284/G284*100</f>
        <v>#DIV/0!</v>
      </c>
      <c r="V284" s="19"/>
      <c r="W284" s="18" t="e">
        <f t="shared" si="86"/>
        <v>#DIV/0!</v>
      </c>
      <c r="X284" s="19"/>
      <c r="Y284" s="18" t="e">
        <f t="shared" si="87"/>
        <v>#DIV/0!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/>
      <c r="D285" s="19"/>
      <c r="E285" s="19"/>
      <c r="F285" s="45" t="e">
        <f t="shared" si="83"/>
        <v>#DIV/0!</v>
      </c>
      <c r="G285" s="31"/>
      <c r="H285" s="45" t="e">
        <f t="shared" si="84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8"/>
        <v>#DIV/0!</v>
      </c>
      <c r="V285" s="19"/>
      <c r="W285" s="18" t="e">
        <f t="shared" si="86"/>
        <v>#DIV/0!</v>
      </c>
      <c r="X285" s="19"/>
      <c r="Y285" s="18" t="e">
        <f t="shared" si="87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/>
      <c r="D286" s="19"/>
      <c r="E286" s="19"/>
      <c r="F286" s="45" t="e">
        <f t="shared" si="83"/>
        <v>#DIV/0!</v>
      </c>
      <c r="G286" s="31"/>
      <c r="H286" s="45" t="e">
        <f t="shared" si="84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8"/>
        <v>#DIV/0!</v>
      </c>
      <c r="V286" s="19"/>
      <c r="W286" s="18" t="e">
        <f t="shared" si="86"/>
        <v>#DIV/0!</v>
      </c>
      <c r="X286" s="19"/>
      <c r="Y286" s="18" t="e">
        <f t="shared" si="87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/>
      <c r="D287" s="19"/>
      <c r="E287" s="19"/>
      <c r="F287" s="45" t="e">
        <f t="shared" si="83"/>
        <v>#DIV/0!</v>
      </c>
      <c r="G287" s="31"/>
      <c r="H287" s="45" t="e">
        <f t="shared" si="84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8"/>
        <v>#DIV/0!</v>
      </c>
      <c r="V287" s="19"/>
      <c r="W287" s="18" t="e">
        <f t="shared" si="86"/>
        <v>#DIV/0!</v>
      </c>
      <c r="X287" s="19"/>
      <c r="Y287" s="18" t="e">
        <f t="shared" si="87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/>
      <c r="D288" s="19"/>
      <c r="E288" s="19"/>
      <c r="F288" s="45" t="e">
        <f t="shared" si="83"/>
        <v>#DIV/0!</v>
      </c>
      <c r="G288" s="31"/>
      <c r="H288" s="45" t="e">
        <f t="shared" si="84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8"/>
        <v>#DIV/0!</v>
      </c>
      <c r="V288" s="19"/>
      <c r="W288" s="18" t="e">
        <f t="shared" si="86"/>
        <v>#DIV/0!</v>
      </c>
      <c r="X288" s="19"/>
      <c r="Y288" s="18" t="e">
        <f t="shared" si="87"/>
        <v>#DIV/0!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/>
      <c r="D289" s="19"/>
      <c r="E289" s="19"/>
      <c r="F289" s="45" t="e">
        <f t="shared" si="83"/>
        <v>#DIV/0!</v>
      </c>
      <c r="G289" s="31"/>
      <c r="H289" s="45" t="e">
        <f t="shared" si="84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8"/>
        <v>#DIV/0!</v>
      </c>
      <c r="V289" s="19"/>
      <c r="W289" s="18" t="e">
        <f t="shared" si="86"/>
        <v>#DIV/0!</v>
      </c>
      <c r="X289" s="19"/>
      <c r="Y289" s="18" t="e">
        <f t="shared" si="87"/>
        <v>#DIV/0!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/>
      <c r="D290" s="19"/>
      <c r="E290" s="19"/>
      <c r="F290" s="45" t="e">
        <f t="shared" si="83"/>
        <v>#DIV/0!</v>
      </c>
      <c r="G290" s="31"/>
      <c r="H290" s="45" t="e">
        <f t="shared" si="84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8"/>
        <v>#DIV/0!</v>
      </c>
      <c r="V290" s="19"/>
      <c r="W290" s="18" t="e">
        <f t="shared" si="86"/>
        <v>#DIV/0!</v>
      </c>
      <c r="X290" s="19"/>
      <c r="Y290" s="18" t="e">
        <f t="shared" si="87"/>
        <v>#DIV/0!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/>
      <c r="D291" s="19"/>
      <c r="E291" s="19"/>
      <c r="F291" s="45" t="e">
        <f t="shared" si="83"/>
        <v>#DIV/0!</v>
      </c>
      <c r="G291" s="31"/>
      <c r="H291" s="45" t="e">
        <f t="shared" si="84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8"/>
        <v>#DIV/0!</v>
      </c>
      <c r="V291" s="19"/>
      <c r="W291" s="18" t="e">
        <f t="shared" si="86"/>
        <v>#DIV/0!</v>
      </c>
      <c r="X291" s="19"/>
      <c r="Y291" s="18" t="e">
        <f t="shared" si="87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0</v>
      </c>
      <c r="D292" s="29">
        <f>SUM(D243:D291)</f>
        <v>0</v>
      </c>
      <c r="E292" s="29">
        <f>SUM(E243:E291)</f>
        <v>0</v>
      </c>
      <c r="F292" s="46" t="e">
        <f t="shared" si="83"/>
        <v>#DIV/0!</v>
      </c>
      <c r="G292" s="29">
        <f>SUM(G243:G291)</f>
        <v>0</v>
      </c>
      <c r="H292" s="46" t="e">
        <f t="shared" si="78"/>
        <v>#DIV/0!</v>
      </c>
      <c r="I292" s="29">
        <f t="shared" ref="I292:T292" si="89">SUM(I243:I291)</f>
        <v>0</v>
      </c>
      <c r="J292" s="29">
        <f t="shared" si="89"/>
        <v>0</v>
      </c>
      <c r="K292" s="29">
        <f t="shared" si="89"/>
        <v>0</v>
      </c>
      <c r="L292" s="29">
        <f t="shared" si="89"/>
        <v>0</v>
      </c>
      <c r="M292" s="29">
        <f t="shared" si="89"/>
        <v>0</v>
      </c>
      <c r="N292" s="29">
        <f t="shared" si="89"/>
        <v>0</v>
      </c>
      <c r="O292" s="29">
        <f t="shared" si="89"/>
        <v>0</v>
      </c>
      <c r="P292" s="29">
        <f t="shared" si="89"/>
        <v>0</v>
      </c>
      <c r="Q292" s="29">
        <f t="shared" si="89"/>
        <v>0</v>
      </c>
      <c r="R292" s="29">
        <f t="shared" si="89"/>
        <v>0</v>
      </c>
      <c r="S292" s="29">
        <f t="shared" si="89"/>
        <v>0</v>
      </c>
      <c r="T292" s="29">
        <f t="shared" si="89"/>
        <v>0</v>
      </c>
      <c r="U292" s="47" t="e">
        <f t="shared" si="88"/>
        <v>#DIV/0!</v>
      </c>
      <c r="V292" s="29">
        <f>SUM(V243:V291)</f>
        <v>0</v>
      </c>
      <c r="W292" s="88" t="e">
        <f>V292/E292*100</f>
        <v>#DIV/0!</v>
      </c>
      <c r="X292" s="29">
        <f>SUM(X243:X291)</f>
        <v>0</v>
      </c>
      <c r="Y292" s="88" t="e">
        <f t="shared" si="87"/>
        <v>#DIV/0!</v>
      </c>
      <c r="Z292" s="29">
        <f t="shared" ref="Z292:AD292" si="90">SUM(Z243:Z291)</f>
        <v>0</v>
      </c>
      <c r="AA292" s="29">
        <f t="shared" si="90"/>
        <v>0</v>
      </c>
      <c r="AB292" s="29">
        <f t="shared" si="90"/>
        <v>0</v>
      </c>
      <c r="AC292" s="29">
        <f t="shared" si="90"/>
        <v>0</v>
      </c>
      <c r="AD292" s="29">
        <f t="shared" si="90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75">
        <v>0</v>
      </c>
      <c r="D294" s="19"/>
      <c r="E294" s="19">
        <v>0</v>
      </c>
      <c r="F294" s="45" t="e">
        <f t="shared" ref="F294:F337" si="91">E294/C294</f>
        <v>#DIV/0!</v>
      </c>
      <c r="G294" s="31"/>
      <c r="H294" s="45" t="e">
        <f t="shared" ref="H294:H337" si="92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3">O294/G294*100</f>
        <v>#DIV/0!</v>
      </c>
      <c r="V294" s="96"/>
      <c r="W294" s="18" t="e">
        <f t="shared" ref="W294:W313" si="94">V294/E294*100</f>
        <v>#DIV/0!</v>
      </c>
      <c r="X294" s="19"/>
      <c r="Y294" s="18" t="e">
        <f t="shared" ref="Y294:Y314" si="95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75">
        <v>0</v>
      </c>
      <c r="D295" s="19"/>
      <c r="E295" s="19">
        <v>0</v>
      </c>
      <c r="F295" s="45" t="e">
        <f t="shared" si="91"/>
        <v>#DIV/0!</v>
      </c>
      <c r="G295" s="31"/>
      <c r="H295" s="45" t="e">
        <f t="shared" si="92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3"/>
        <v>#DIV/0!</v>
      </c>
      <c r="V295" s="19"/>
      <c r="W295" s="18" t="e">
        <f t="shared" si="94"/>
        <v>#DIV/0!</v>
      </c>
      <c r="X295" s="19"/>
      <c r="Y295" s="18" t="e">
        <f t="shared" si="95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75">
        <v>0</v>
      </c>
      <c r="D296" s="19"/>
      <c r="E296" s="19">
        <v>0</v>
      </c>
      <c r="F296" s="45" t="e">
        <f t="shared" si="91"/>
        <v>#DIV/0!</v>
      </c>
      <c r="G296" s="31"/>
      <c r="H296" s="45" t="e">
        <f t="shared" si="92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3"/>
        <v>#DIV/0!</v>
      </c>
      <c r="V296" s="19"/>
      <c r="W296" s="18" t="e">
        <f t="shared" si="94"/>
        <v>#DIV/0!</v>
      </c>
      <c r="X296" s="19"/>
      <c r="Y296" s="18" t="e">
        <f t="shared" si="95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75">
        <v>0</v>
      </c>
      <c r="D297" s="19"/>
      <c r="E297" s="19">
        <v>0</v>
      </c>
      <c r="F297" s="45" t="e">
        <f t="shared" si="91"/>
        <v>#DIV/0!</v>
      </c>
      <c r="G297" s="31"/>
      <c r="H297" s="45" t="e">
        <f t="shared" si="92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3"/>
        <v>#DIV/0!</v>
      </c>
      <c r="V297" s="19"/>
      <c r="W297" s="18" t="e">
        <f t="shared" si="94"/>
        <v>#DIV/0!</v>
      </c>
      <c r="X297" s="19"/>
      <c r="Y297" s="18" t="e">
        <f t="shared" si="95"/>
        <v>#DIV/0!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75">
        <v>0</v>
      </c>
      <c r="D298" s="19"/>
      <c r="E298" s="19">
        <v>0</v>
      </c>
      <c r="F298" s="45" t="e">
        <f t="shared" si="91"/>
        <v>#DIV/0!</v>
      </c>
      <c r="G298" s="31"/>
      <c r="H298" s="45" t="e">
        <f t="shared" si="92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3"/>
        <v>#DIV/0!</v>
      </c>
      <c r="V298" s="19"/>
      <c r="W298" s="18" t="e">
        <f t="shared" si="94"/>
        <v>#DIV/0!</v>
      </c>
      <c r="X298" s="19"/>
      <c r="Y298" s="18" t="e">
        <f t="shared" si="95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75">
        <v>0</v>
      </c>
      <c r="D299" s="19"/>
      <c r="E299" s="19">
        <v>0</v>
      </c>
      <c r="F299" s="45" t="e">
        <f t="shared" si="91"/>
        <v>#DIV/0!</v>
      </c>
      <c r="G299" s="31"/>
      <c r="H299" s="45" t="e">
        <f t="shared" si="92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3"/>
        <v>#DIV/0!</v>
      </c>
      <c r="V299" s="19"/>
      <c r="W299" s="18" t="e">
        <f t="shared" si="94"/>
        <v>#DIV/0!</v>
      </c>
      <c r="X299" s="19"/>
      <c r="Y299" s="18" t="e">
        <f t="shared" si="95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75">
        <v>0</v>
      </c>
      <c r="D300" s="19"/>
      <c r="E300" s="19">
        <v>0</v>
      </c>
      <c r="F300" s="45" t="e">
        <f t="shared" si="91"/>
        <v>#DIV/0!</v>
      </c>
      <c r="G300" s="31"/>
      <c r="H300" s="45" t="e">
        <f t="shared" si="92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3"/>
        <v>#DIV/0!</v>
      </c>
      <c r="V300" s="19"/>
      <c r="W300" s="18" t="e">
        <f t="shared" si="94"/>
        <v>#DIV/0!</v>
      </c>
      <c r="X300" s="19"/>
      <c r="Y300" s="18" t="e">
        <f t="shared" si="95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75">
        <v>45.3</v>
      </c>
      <c r="D301" s="19"/>
      <c r="E301" s="19">
        <v>9</v>
      </c>
      <c r="F301" s="45">
        <f t="shared" si="91"/>
        <v>0.19867549668874174</v>
      </c>
      <c r="G301" s="31"/>
      <c r="H301" s="45" t="e">
        <f t="shared" si="92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3"/>
        <v>#DIV/0!</v>
      </c>
      <c r="V301" s="19"/>
      <c r="W301" s="18">
        <f t="shared" si="94"/>
        <v>0</v>
      </c>
      <c r="X301" s="19"/>
      <c r="Y301" s="18">
        <f t="shared" si="95"/>
        <v>0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75">
        <v>0</v>
      </c>
      <c r="D302" s="19"/>
      <c r="E302" s="19">
        <v>0</v>
      </c>
      <c r="F302" s="45" t="e">
        <f t="shared" si="91"/>
        <v>#DIV/0!</v>
      </c>
      <c r="G302" s="31"/>
      <c r="H302" s="45" t="e">
        <f t="shared" si="92"/>
        <v>#DIV/0!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3"/>
        <v>#DIV/0!</v>
      </c>
      <c r="V302" s="19"/>
      <c r="W302" s="18" t="e">
        <f t="shared" si="94"/>
        <v>#DIV/0!</v>
      </c>
      <c r="X302" s="19"/>
      <c r="Y302" s="18" t="e">
        <f t="shared" si="95"/>
        <v>#DIV/0!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75">
        <v>0</v>
      </c>
      <c r="D303" s="19"/>
      <c r="E303" s="19">
        <v>0</v>
      </c>
      <c r="F303" s="45" t="e">
        <f t="shared" si="91"/>
        <v>#DIV/0!</v>
      </c>
      <c r="G303" s="31"/>
      <c r="H303" s="45" t="e">
        <f t="shared" si="92"/>
        <v>#DIV/0!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3"/>
        <v>#DIV/0!</v>
      </c>
      <c r="V303" s="19"/>
      <c r="W303" s="18" t="e">
        <f t="shared" si="94"/>
        <v>#DIV/0!</v>
      </c>
      <c r="X303" s="19"/>
      <c r="Y303" s="18" t="e">
        <f t="shared" si="95"/>
        <v>#DIV/0!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75">
        <v>0</v>
      </c>
      <c r="D304" s="19"/>
      <c r="E304" s="19">
        <v>0</v>
      </c>
      <c r="F304" s="45" t="e">
        <f t="shared" si="91"/>
        <v>#DIV/0!</v>
      </c>
      <c r="G304" s="31"/>
      <c r="H304" s="45" t="e">
        <f t="shared" si="92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3"/>
        <v>#DIV/0!</v>
      </c>
      <c r="V304" s="19"/>
      <c r="W304" s="18" t="e">
        <f t="shared" si="94"/>
        <v>#DIV/0!</v>
      </c>
      <c r="X304" s="19"/>
      <c r="Y304" s="18" t="e">
        <f t="shared" si="95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75">
        <v>0</v>
      </c>
      <c r="D305" s="19"/>
      <c r="E305" s="19">
        <v>0</v>
      </c>
      <c r="F305" s="45" t="e">
        <f t="shared" si="91"/>
        <v>#DIV/0!</v>
      </c>
      <c r="G305" s="31"/>
      <c r="H305" s="45" t="e">
        <f t="shared" si="92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3"/>
        <v>#DIV/0!</v>
      </c>
      <c r="V305" s="19"/>
      <c r="W305" s="18" t="e">
        <f t="shared" si="94"/>
        <v>#DIV/0!</v>
      </c>
      <c r="X305" s="19"/>
      <c r="Y305" s="18" t="e">
        <f t="shared" si="95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75">
        <v>0</v>
      </c>
      <c r="D306" s="19"/>
      <c r="E306" s="19">
        <v>0</v>
      </c>
      <c r="F306" s="45" t="e">
        <f t="shared" si="91"/>
        <v>#DIV/0!</v>
      </c>
      <c r="G306" s="31"/>
      <c r="H306" s="45" t="e">
        <f t="shared" si="92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3"/>
        <v>#DIV/0!</v>
      </c>
      <c r="V306" s="19"/>
      <c r="W306" s="18" t="e">
        <f t="shared" si="94"/>
        <v>#DIV/0!</v>
      </c>
      <c r="X306" s="19"/>
      <c r="Y306" s="18" t="e">
        <f t="shared" si="95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75">
        <v>0</v>
      </c>
      <c r="D307" s="19"/>
      <c r="E307" s="19">
        <v>0</v>
      </c>
      <c r="F307" s="45" t="e">
        <f t="shared" si="91"/>
        <v>#DIV/0!</v>
      </c>
      <c r="G307" s="31"/>
      <c r="H307" s="45" t="e">
        <f t="shared" si="92"/>
        <v>#DIV/0!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3"/>
        <v>#DIV/0!</v>
      </c>
      <c r="V307" s="19"/>
      <c r="W307" s="18" t="e">
        <f t="shared" si="94"/>
        <v>#DIV/0!</v>
      </c>
      <c r="X307" s="19"/>
      <c r="Y307" s="18" t="e">
        <f t="shared" si="95"/>
        <v>#DIV/0!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75">
        <v>0</v>
      </c>
      <c r="D308" s="19"/>
      <c r="E308" s="19">
        <v>0</v>
      </c>
      <c r="F308" s="45" t="e">
        <f t="shared" si="91"/>
        <v>#DIV/0!</v>
      </c>
      <c r="G308" s="31"/>
      <c r="H308" s="45" t="e">
        <f t="shared" si="92"/>
        <v>#DIV/0!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3"/>
        <v>#DIV/0!</v>
      </c>
      <c r="V308" s="19"/>
      <c r="W308" s="18" t="e">
        <f t="shared" si="94"/>
        <v>#DIV/0!</v>
      </c>
      <c r="X308" s="19"/>
      <c r="Y308" s="18" t="e">
        <f t="shared" si="95"/>
        <v>#DIV/0!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75">
        <v>0</v>
      </c>
      <c r="D309" s="19"/>
      <c r="E309" s="19">
        <v>0</v>
      </c>
      <c r="F309" s="45" t="e">
        <f t="shared" si="91"/>
        <v>#DIV/0!</v>
      </c>
      <c r="G309" s="31"/>
      <c r="H309" s="45" t="e">
        <f t="shared" si="92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3"/>
        <v>#DIV/0!</v>
      </c>
      <c r="V309" s="19"/>
      <c r="W309" s="18" t="e">
        <f t="shared" si="94"/>
        <v>#DIV/0!</v>
      </c>
      <c r="X309" s="19"/>
      <c r="Y309" s="18" t="e">
        <f t="shared" si="95"/>
        <v>#DIV/0!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75">
        <v>0</v>
      </c>
      <c r="D310" s="19"/>
      <c r="E310" s="19">
        <v>0</v>
      </c>
      <c r="F310" s="45" t="e">
        <f t="shared" si="91"/>
        <v>#DIV/0!</v>
      </c>
      <c r="G310" s="31"/>
      <c r="H310" s="45" t="e">
        <f t="shared" si="92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3"/>
        <v>#DIV/0!</v>
      </c>
      <c r="V310" s="19"/>
      <c r="W310" s="18" t="e">
        <f t="shared" si="94"/>
        <v>#DIV/0!</v>
      </c>
      <c r="X310" s="19"/>
      <c r="Y310" s="18" t="e">
        <f t="shared" si="95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75">
        <v>0</v>
      </c>
      <c r="D311" s="19"/>
      <c r="E311" s="19">
        <v>0</v>
      </c>
      <c r="F311" s="45" t="e">
        <f t="shared" si="91"/>
        <v>#DIV/0!</v>
      </c>
      <c r="G311" s="31"/>
      <c r="H311" s="45" t="e">
        <f t="shared" si="92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3"/>
        <v>#DIV/0!</v>
      </c>
      <c r="V311" s="19"/>
      <c r="W311" s="18" t="e">
        <f t="shared" si="94"/>
        <v>#DIV/0!</v>
      </c>
      <c r="X311" s="19"/>
      <c r="Y311" s="18" t="e">
        <f t="shared" si="95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75">
        <v>0</v>
      </c>
      <c r="D312" s="19"/>
      <c r="E312" s="19">
        <v>0</v>
      </c>
      <c r="F312" s="45" t="e">
        <f t="shared" si="91"/>
        <v>#DIV/0!</v>
      </c>
      <c r="G312" s="31"/>
      <c r="H312" s="45" t="e">
        <f t="shared" si="92"/>
        <v>#DIV/0!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3"/>
        <v>#DIV/0!</v>
      </c>
      <c r="V312" s="19"/>
      <c r="W312" s="18" t="e">
        <f t="shared" si="94"/>
        <v>#DIV/0!</v>
      </c>
      <c r="X312" s="19"/>
      <c r="Y312" s="18" t="e">
        <f t="shared" si="95"/>
        <v>#DIV/0!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75">
        <v>2035.13</v>
      </c>
      <c r="D313" s="19"/>
      <c r="E313" s="19">
        <v>49</v>
      </c>
      <c r="F313" s="45">
        <f t="shared" si="91"/>
        <v>2.4077085984679111E-2</v>
      </c>
      <c r="G313" s="31"/>
      <c r="H313" s="45" t="e">
        <f t="shared" si="92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3"/>
        <v>#DIV/0!</v>
      </c>
      <c r="V313" s="19">
        <v>2</v>
      </c>
      <c r="W313" s="18">
        <f t="shared" si="94"/>
        <v>4.0816326530612246</v>
      </c>
      <c r="X313" s="19">
        <v>2</v>
      </c>
      <c r="Y313" s="18">
        <f t="shared" si="95"/>
        <v>4.0816326530612246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2080.4300000000003</v>
      </c>
      <c r="D314" s="29">
        <f>SUM(D294:D313)</f>
        <v>0</v>
      </c>
      <c r="E314" s="29">
        <f>SUM(E294:E313)</f>
        <v>58</v>
      </c>
      <c r="F314" s="46">
        <f t="shared" si="91"/>
        <v>2.7878851968102743E-2</v>
      </c>
      <c r="G314" s="29">
        <f>SUM(G294:G313)</f>
        <v>0</v>
      </c>
      <c r="H314" s="46" t="e">
        <f t="shared" si="92"/>
        <v>#DIV/0!</v>
      </c>
      <c r="I314" s="29">
        <f t="shared" ref="I314:T314" si="96">SUM(I294:I313)</f>
        <v>0</v>
      </c>
      <c r="J314" s="29">
        <f t="shared" si="96"/>
        <v>0</v>
      </c>
      <c r="K314" s="29">
        <f t="shared" si="96"/>
        <v>0</v>
      </c>
      <c r="L314" s="29">
        <f t="shared" si="96"/>
        <v>0</v>
      </c>
      <c r="M314" s="29">
        <f t="shared" si="96"/>
        <v>0</v>
      </c>
      <c r="N314" s="29">
        <f t="shared" si="96"/>
        <v>0</v>
      </c>
      <c r="O314" s="29">
        <f t="shared" si="96"/>
        <v>0</v>
      </c>
      <c r="P314" s="29">
        <f t="shared" si="96"/>
        <v>0</v>
      </c>
      <c r="Q314" s="29">
        <f t="shared" si="96"/>
        <v>0</v>
      </c>
      <c r="R314" s="29">
        <f t="shared" si="96"/>
        <v>0</v>
      </c>
      <c r="S314" s="29">
        <f t="shared" si="96"/>
        <v>0</v>
      </c>
      <c r="T314" s="29">
        <f t="shared" si="96"/>
        <v>0</v>
      </c>
      <c r="U314" s="47" t="e">
        <f t="shared" si="88"/>
        <v>#DIV/0!</v>
      </c>
      <c r="V314" s="29">
        <f>SUM(V294:V313)</f>
        <v>2</v>
      </c>
      <c r="W314" s="88">
        <f>V314/E314*100</f>
        <v>3.4482758620689653</v>
      </c>
      <c r="X314" s="29">
        <f>SUM(X294:X313)</f>
        <v>2</v>
      </c>
      <c r="Y314" s="88">
        <f t="shared" si="95"/>
        <v>3.4482758620689653</v>
      </c>
      <c r="Z314" s="29">
        <f t="shared" ref="Z314:AE314" si="97">SUM(Z294:Z313)</f>
        <v>0</v>
      </c>
      <c r="AA314" s="29">
        <f t="shared" si="97"/>
        <v>0</v>
      </c>
      <c r="AB314" s="29">
        <f t="shared" si="97"/>
        <v>0</v>
      </c>
      <c r="AC314" s="29">
        <f t="shared" si="97"/>
        <v>0</v>
      </c>
      <c r="AD314" s="29">
        <f t="shared" si="97"/>
        <v>0</v>
      </c>
      <c r="AE314" s="29">
        <f t="shared" si="97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0</v>
      </c>
      <c r="D316" s="19"/>
      <c r="E316" s="19">
        <v>0</v>
      </c>
      <c r="F316" s="45" t="e">
        <f t="shared" ref="F316:F328" si="98">E316/C316</f>
        <v>#DIV/0!</v>
      </c>
      <c r="G316" s="31"/>
      <c r="H316" s="45" t="e">
        <f t="shared" ref="H316:H328" si="99">G316/D316*100</f>
        <v>#DIV/0!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100">O316/G316*100</f>
        <v>#DIV/0!</v>
      </c>
      <c r="V316" s="19"/>
      <c r="W316" s="18" t="e">
        <f t="shared" ref="W316:W329" si="101">V316/E316*100</f>
        <v>#DIV/0!</v>
      </c>
      <c r="X316" s="19"/>
      <c r="Y316" s="18" t="e">
        <f t="shared" ref="Y316:Y330" si="102">X316/E316*100</f>
        <v>#DIV/0!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221.2</v>
      </c>
      <c r="D317" s="19"/>
      <c r="E317" s="19">
        <v>16</v>
      </c>
      <c r="F317" s="45">
        <f t="shared" si="98"/>
        <v>7.2332730560578665E-2</v>
      </c>
      <c r="G317" s="31"/>
      <c r="H317" s="45" t="e">
        <f t="shared" si="99"/>
        <v>#DIV/0!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100"/>
        <v>#DIV/0!</v>
      </c>
      <c r="V317" s="19"/>
      <c r="W317" s="18">
        <f t="shared" si="101"/>
        <v>0</v>
      </c>
      <c r="X317" s="19"/>
      <c r="Y317" s="18">
        <f t="shared" si="102"/>
        <v>0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0</v>
      </c>
      <c r="D318" s="19"/>
      <c r="E318" s="19">
        <v>0</v>
      </c>
      <c r="F318" s="45" t="e">
        <f t="shared" si="98"/>
        <v>#DIV/0!</v>
      </c>
      <c r="G318" s="31"/>
      <c r="H318" s="45" t="e">
        <f t="shared" si="99"/>
        <v>#DIV/0!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100"/>
        <v>#DIV/0!</v>
      </c>
      <c r="V318" s="19"/>
      <c r="W318" s="18" t="e">
        <f t="shared" si="101"/>
        <v>#DIV/0!</v>
      </c>
      <c r="X318" s="19"/>
      <c r="Y318" s="18" t="e">
        <f t="shared" si="102"/>
        <v>#DIV/0!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0</v>
      </c>
      <c r="D319" s="19"/>
      <c r="E319" s="19">
        <v>0</v>
      </c>
      <c r="F319" s="45" t="e">
        <f t="shared" si="98"/>
        <v>#DIV/0!</v>
      </c>
      <c r="G319" s="31"/>
      <c r="H319" s="45" t="e">
        <f t="shared" si="99"/>
        <v>#DIV/0!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100"/>
        <v>#DIV/0!</v>
      </c>
      <c r="V319" s="19"/>
      <c r="W319" s="18" t="e">
        <f t="shared" si="101"/>
        <v>#DIV/0!</v>
      </c>
      <c r="X319" s="19"/>
      <c r="Y319" s="18" t="e">
        <f t="shared" si="102"/>
        <v>#DIV/0!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0</v>
      </c>
      <c r="D320" s="19"/>
      <c r="E320" s="19">
        <v>0</v>
      </c>
      <c r="F320" s="45" t="e">
        <f t="shared" si="98"/>
        <v>#DIV/0!</v>
      </c>
      <c r="G320" s="31"/>
      <c r="H320" s="45" t="e">
        <f t="shared" si="99"/>
        <v>#DIV/0!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100"/>
        <v>#DIV/0!</v>
      </c>
      <c r="V320" s="19"/>
      <c r="W320" s="18" t="e">
        <f t="shared" si="101"/>
        <v>#DIV/0!</v>
      </c>
      <c r="X320" s="19"/>
      <c r="Y320" s="18" t="e">
        <f t="shared" si="102"/>
        <v>#DIV/0!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0</v>
      </c>
      <c r="D321" s="19"/>
      <c r="E321" s="19">
        <v>0</v>
      </c>
      <c r="F321" s="45" t="e">
        <f t="shared" si="98"/>
        <v>#DIV/0!</v>
      </c>
      <c r="G321" s="31"/>
      <c r="H321" s="45" t="e">
        <f t="shared" si="99"/>
        <v>#DIV/0!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100"/>
        <v>#DIV/0!</v>
      </c>
      <c r="V321" s="19"/>
      <c r="W321" s="18" t="e">
        <f t="shared" si="101"/>
        <v>#DIV/0!</v>
      </c>
      <c r="X321" s="19"/>
      <c r="Y321" s="18" t="e">
        <f t="shared" si="102"/>
        <v>#DIV/0!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0</v>
      </c>
      <c r="D322" s="19"/>
      <c r="E322" s="19">
        <v>0</v>
      </c>
      <c r="F322" s="45" t="e">
        <f t="shared" si="98"/>
        <v>#DIV/0!</v>
      </c>
      <c r="G322" s="31"/>
      <c r="H322" s="45" t="e">
        <f t="shared" si="99"/>
        <v>#DIV/0!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100"/>
        <v>#DIV/0!</v>
      </c>
      <c r="V322" s="19"/>
      <c r="W322" s="18" t="e">
        <f t="shared" si="101"/>
        <v>#DIV/0!</v>
      </c>
      <c r="X322" s="19"/>
      <c r="Y322" s="18" t="e">
        <f t="shared" si="102"/>
        <v>#DIV/0!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0</v>
      </c>
      <c r="D323" s="19"/>
      <c r="E323" s="19">
        <v>0</v>
      </c>
      <c r="F323" s="45" t="e">
        <f t="shared" si="98"/>
        <v>#DIV/0!</v>
      </c>
      <c r="G323" s="31"/>
      <c r="H323" s="45" t="e">
        <f t="shared" si="99"/>
        <v>#DIV/0!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100"/>
        <v>#DIV/0!</v>
      </c>
      <c r="V323" s="19"/>
      <c r="W323" s="18" t="e">
        <f t="shared" si="101"/>
        <v>#DIV/0!</v>
      </c>
      <c r="X323" s="19"/>
      <c r="Y323" s="18" t="e">
        <f t="shared" si="102"/>
        <v>#DIV/0!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>
        <v>0</v>
      </c>
      <c r="D324" s="19"/>
      <c r="E324" s="19">
        <v>0</v>
      </c>
      <c r="F324" s="45" t="e">
        <f t="shared" si="98"/>
        <v>#DIV/0!</v>
      </c>
      <c r="G324" s="31"/>
      <c r="H324" s="45" t="e">
        <f t="shared" si="99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100"/>
        <v>#DIV/0!</v>
      </c>
      <c r="V324" s="19"/>
      <c r="W324" s="18" t="e">
        <f t="shared" si="101"/>
        <v>#DIV/0!</v>
      </c>
      <c r="X324" s="19"/>
      <c r="Y324" s="18" t="e">
        <f t="shared" si="102"/>
        <v>#DIV/0!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0</v>
      </c>
      <c r="D325" s="19"/>
      <c r="E325" s="19">
        <v>0</v>
      </c>
      <c r="F325" s="45" t="e">
        <f t="shared" si="98"/>
        <v>#DIV/0!</v>
      </c>
      <c r="G325" s="31"/>
      <c r="H325" s="45" t="e">
        <f t="shared" si="99"/>
        <v>#DIV/0!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100"/>
        <v>#DIV/0!</v>
      </c>
      <c r="V325" s="19"/>
      <c r="W325" s="18" t="e">
        <f t="shared" si="101"/>
        <v>#DIV/0!</v>
      </c>
      <c r="X325" s="19"/>
      <c r="Y325" s="18" t="e">
        <f t="shared" si="102"/>
        <v>#DIV/0!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0</v>
      </c>
      <c r="D326" s="19"/>
      <c r="E326" s="19">
        <v>0</v>
      </c>
      <c r="F326" s="45" t="e">
        <f t="shared" si="98"/>
        <v>#DIV/0!</v>
      </c>
      <c r="G326" s="31"/>
      <c r="H326" s="45" t="e">
        <f t="shared" si="99"/>
        <v>#DIV/0!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100"/>
        <v>#DIV/0!</v>
      </c>
      <c r="V326" s="19"/>
      <c r="W326" s="18" t="e">
        <f t="shared" si="101"/>
        <v>#DIV/0!</v>
      </c>
      <c r="X326" s="19"/>
      <c r="Y326" s="18" t="e">
        <f t="shared" si="102"/>
        <v>#DIV/0!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0</v>
      </c>
      <c r="D327" s="19"/>
      <c r="E327" s="19">
        <v>0</v>
      </c>
      <c r="F327" s="45" t="e">
        <f t="shared" si="98"/>
        <v>#DIV/0!</v>
      </c>
      <c r="G327" s="31"/>
      <c r="H327" s="45" t="e">
        <f t="shared" si="99"/>
        <v>#DIV/0!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100"/>
        <v>#DIV/0!</v>
      </c>
      <c r="V327" s="19"/>
      <c r="W327" s="18" t="e">
        <f t="shared" si="101"/>
        <v>#DIV/0!</v>
      </c>
      <c r="X327" s="19"/>
      <c r="Y327" s="18" t="e">
        <f t="shared" si="102"/>
        <v>#DIV/0!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0</v>
      </c>
      <c r="D328" s="19"/>
      <c r="E328" s="19">
        <v>0</v>
      </c>
      <c r="F328" s="45" t="e">
        <f t="shared" si="98"/>
        <v>#DIV/0!</v>
      </c>
      <c r="G328" s="31"/>
      <c r="H328" s="45" t="e">
        <f t="shared" si="99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100"/>
        <v>#DIV/0!</v>
      </c>
      <c r="V328" s="19"/>
      <c r="W328" s="18" t="e">
        <f t="shared" si="101"/>
        <v>#DIV/0!</v>
      </c>
      <c r="X328" s="19"/>
      <c r="Y328" s="18" t="e">
        <f t="shared" si="102"/>
        <v>#DIV/0!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0</v>
      </c>
      <c r="D329" s="19"/>
      <c r="E329" s="19">
        <v>0</v>
      </c>
      <c r="F329" s="45" t="e">
        <f t="shared" si="91"/>
        <v>#DIV/0!</v>
      </c>
      <c r="G329" s="31"/>
      <c r="H329" s="45" t="e">
        <f t="shared" si="92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100"/>
        <v>#DIV/0!</v>
      </c>
      <c r="V329" s="19"/>
      <c r="W329" s="18" t="e">
        <f t="shared" si="101"/>
        <v>#DIV/0!</v>
      </c>
      <c r="X329" s="19"/>
      <c r="Y329" s="18" t="e">
        <f t="shared" si="102"/>
        <v>#DIV/0!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221.2</v>
      </c>
      <c r="D330" s="29">
        <f>SUM(D316:D329)</f>
        <v>0</v>
      </c>
      <c r="E330" s="29">
        <f>SUM(E316:E329)</f>
        <v>16</v>
      </c>
      <c r="F330" s="46">
        <f t="shared" si="91"/>
        <v>7.2332730560578665E-2</v>
      </c>
      <c r="G330" s="29">
        <f>SUM(G316:G329)</f>
        <v>0</v>
      </c>
      <c r="H330" s="46" t="e">
        <f t="shared" si="92"/>
        <v>#DIV/0!</v>
      </c>
      <c r="I330" s="29">
        <f t="shared" ref="I330:Q330" si="103">SUM(I316:I329)</f>
        <v>0</v>
      </c>
      <c r="J330" s="29">
        <f t="shared" si="103"/>
        <v>0</v>
      </c>
      <c r="K330" s="29">
        <f t="shared" si="103"/>
        <v>0</v>
      </c>
      <c r="L330" s="29">
        <f t="shared" si="103"/>
        <v>0</v>
      </c>
      <c r="M330" s="29">
        <f t="shared" si="103"/>
        <v>0</v>
      </c>
      <c r="N330" s="29">
        <f t="shared" si="103"/>
        <v>0</v>
      </c>
      <c r="O330" s="29">
        <f t="shared" si="103"/>
        <v>0</v>
      </c>
      <c r="P330" s="29">
        <f t="shared" si="103"/>
        <v>0</v>
      </c>
      <c r="Q330" s="29">
        <f t="shared" si="103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100"/>
        <v>#DIV/0!</v>
      </c>
      <c r="V330" s="29">
        <f>SUM(V316:V329)</f>
        <v>0</v>
      </c>
      <c r="W330" s="88">
        <f>V330/E330*100</f>
        <v>0</v>
      </c>
      <c r="X330" s="29">
        <f>SUM(X316:X329)</f>
        <v>0</v>
      </c>
      <c r="Y330" s="88">
        <f t="shared" si="102"/>
        <v>0</v>
      </c>
      <c r="Z330" s="29">
        <f t="shared" ref="Z330:AE330" si="104">SUM(Z316:Z329)</f>
        <v>0</v>
      </c>
      <c r="AA330" s="29">
        <f t="shared" si="104"/>
        <v>0</v>
      </c>
      <c r="AB330" s="29">
        <f t="shared" si="104"/>
        <v>0</v>
      </c>
      <c r="AC330" s="29">
        <f t="shared" si="104"/>
        <v>0</v>
      </c>
      <c r="AD330" s="29">
        <f t="shared" si="104"/>
        <v>0</v>
      </c>
      <c r="AE330" s="29">
        <f t="shared" si="104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>
        <v>57.5</v>
      </c>
      <c r="D332" s="19"/>
      <c r="E332" s="19">
        <v>150</v>
      </c>
      <c r="F332" s="45">
        <f t="shared" si="91"/>
        <v>2.6086956521739131</v>
      </c>
      <c r="G332" s="31"/>
      <c r="H332" s="45" t="e">
        <f t="shared" si="92"/>
        <v>#DIV/0!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100"/>
        <v>#DIV/0!</v>
      </c>
      <c r="V332" s="19">
        <v>12</v>
      </c>
      <c r="W332" s="18">
        <f>V332/E332*100</f>
        <v>8</v>
      </c>
      <c r="X332" s="19">
        <v>12</v>
      </c>
      <c r="Y332" s="18">
        <f>X332/E332*100</f>
        <v>8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94</v>
      </c>
      <c r="D333" s="19"/>
      <c r="E333" s="19">
        <v>259</v>
      </c>
      <c r="F333" s="45">
        <f t="shared" si="91"/>
        <v>2.7553191489361701</v>
      </c>
      <c r="G333" s="31"/>
      <c r="H333" s="45" t="e">
        <f t="shared" si="92"/>
        <v>#DIV/0!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100"/>
        <v>#DIV/0!</v>
      </c>
      <c r="V333" s="19">
        <v>20</v>
      </c>
      <c r="W333" s="18">
        <f t="shared" ref="W333:W336" si="105">V333/E333*100</f>
        <v>7.7220077220077217</v>
      </c>
      <c r="X333" s="19">
        <v>20</v>
      </c>
      <c r="Y333" s="18">
        <f t="shared" ref="Y333:Y336" si="106">X333/E333*100</f>
        <v>7.7220077220077217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>
        <v>0</v>
      </c>
      <c r="D334" s="19"/>
      <c r="E334" s="19">
        <v>0</v>
      </c>
      <c r="F334" s="45" t="e">
        <f t="shared" si="91"/>
        <v>#DIV/0!</v>
      </c>
      <c r="G334" s="31"/>
      <c r="H334" s="45" t="e">
        <f t="shared" si="92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100"/>
        <v>#DIV/0!</v>
      </c>
      <c r="V334" s="19"/>
      <c r="W334" s="18" t="e">
        <f t="shared" si="105"/>
        <v>#DIV/0!</v>
      </c>
      <c r="X334" s="19"/>
      <c r="Y334" s="18" t="e">
        <f t="shared" si="106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>
        <v>55.7</v>
      </c>
      <c r="D335" s="19"/>
      <c r="E335" s="19">
        <v>147</v>
      </c>
      <c r="F335" s="45">
        <f t="shared" si="91"/>
        <v>2.6391382405745061</v>
      </c>
      <c r="G335" s="31"/>
      <c r="H335" s="45" t="e">
        <f t="shared" si="92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100"/>
        <v>#DIV/0!</v>
      </c>
      <c r="V335" s="19">
        <v>11</v>
      </c>
      <c r="W335" s="18">
        <f t="shared" si="105"/>
        <v>7.4829931972789119</v>
      </c>
      <c r="X335" s="19">
        <v>4</v>
      </c>
      <c r="Y335" s="18">
        <f t="shared" si="106"/>
        <v>2.7210884353741496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>
        <v>843.06999999999994</v>
      </c>
      <c r="D336" s="19"/>
      <c r="E336" s="19">
        <v>4971</v>
      </c>
      <c r="F336" s="45">
        <f t="shared" si="91"/>
        <v>5.8963075426714271</v>
      </c>
      <c r="G336" s="31"/>
      <c r="H336" s="45" t="e">
        <f t="shared" si="92"/>
        <v>#DIV/0!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100"/>
        <v>#DIV/0!</v>
      </c>
      <c r="V336" s="19">
        <v>248</v>
      </c>
      <c r="W336" s="18">
        <f t="shared" si="105"/>
        <v>4.9889358278012468</v>
      </c>
      <c r="X336" s="19">
        <v>180</v>
      </c>
      <c r="Y336" s="18">
        <f t="shared" si="106"/>
        <v>3.6210018105009052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1050.27</v>
      </c>
      <c r="D337" s="29">
        <f>SUM(D332:D336)</f>
        <v>0</v>
      </c>
      <c r="E337" s="29">
        <f>SUM(E332:E336)</f>
        <v>5527</v>
      </c>
      <c r="F337" s="88">
        <f t="shared" si="91"/>
        <v>5.2624563207556152</v>
      </c>
      <c r="G337" s="29">
        <f>SUM(G332:G336)</f>
        <v>0</v>
      </c>
      <c r="H337" s="88" t="e">
        <f t="shared" si="92"/>
        <v>#DIV/0!</v>
      </c>
      <c r="I337" s="29">
        <f t="shared" ref="I337:T337" si="107">SUM(I332:I336)</f>
        <v>0</v>
      </c>
      <c r="J337" s="29">
        <f t="shared" si="107"/>
        <v>0</v>
      </c>
      <c r="K337" s="29">
        <f t="shared" si="107"/>
        <v>0</v>
      </c>
      <c r="L337" s="29">
        <f t="shared" si="107"/>
        <v>0</v>
      </c>
      <c r="M337" s="29">
        <f t="shared" si="107"/>
        <v>0</v>
      </c>
      <c r="N337" s="29">
        <f t="shared" si="107"/>
        <v>0</v>
      </c>
      <c r="O337" s="29">
        <f t="shared" si="107"/>
        <v>0</v>
      </c>
      <c r="P337" s="29">
        <f t="shared" si="107"/>
        <v>0</v>
      </c>
      <c r="Q337" s="29">
        <f t="shared" si="107"/>
        <v>0</v>
      </c>
      <c r="R337" s="29">
        <f t="shared" si="107"/>
        <v>0</v>
      </c>
      <c r="S337" s="29">
        <f t="shared" si="107"/>
        <v>0</v>
      </c>
      <c r="T337" s="29">
        <f t="shared" si="107"/>
        <v>0</v>
      </c>
      <c r="U337" s="88" t="e">
        <f t="shared" si="100"/>
        <v>#DIV/0!</v>
      </c>
      <c r="V337" s="29">
        <f>SUM(V332:V336)</f>
        <v>291</v>
      </c>
      <c r="W337" s="88">
        <f>V337/E337*100</f>
        <v>5.2650624208431331</v>
      </c>
      <c r="X337" s="29">
        <f>SUM(X332:X336)</f>
        <v>216</v>
      </c>
      <c r="Y337" s="88">
        <f>X337/E337*100</f>
        <v>3.9080875701103674</v>
      </c>
      <c r="Z337" s="29">
        <f t="shared" ref="Z337:AE337" si="108">SUM(Z332:Z336)</f>
        <v>0</v>
      </c>
      <c r="AA337" s="29">
        <f t="shared" si="108"/>
        <v>0</v>
      </c>
      <c r="AB337" s="29">
        <f t="shared" si="108"/>
        <v>0</v>
      </c>
      <c r="AC337" s="29">
        <f t="shared" si="108"/>
        <v>0</v>
      </c>
      <c r="AD337" s="29">
        <f t="shared" si="108"/>
        <v>0</v>
      </c>
      <c r="AE337" s="29">
        <f t="shared" si="108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/>
      <c r="D339" s="19"/>
      <c r="E339" s="19"/>
      <c r="F339" s="45" t="e">
        <f t="shared" ref="F339:F371" si="109">E339/C339</f>
        <v>#DIV/0!</v>
      </c>
      <c r="G339" s="31"/>
      <c r="H339" s="45" t="e">
        <f t="shared" ref="H339:H361" si="110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1">O339/G339*100</f>
        <v>#DIV/0!</v>
      </c>
      <c r="V339" s="19"/>
      <c r="W339" s="18" t="e">
        <f t="shared" ref="W339:W361" si="112">V339/E339*100</f>
        <v>#DIV/0!</v>
      </c>
      <c r="X339" s="19"/>
      <c r="Y339" s="18" t="e">
        <f t="shared" ref="Y339:Y361" si="113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/>
      <c r="D340" s="19"/>
      <c r="E340" s="19"/>
      <c r="F340" s="45" t="e">
        <f t="shared" si="109"/>
        <v>#DIV/0!</v>
      </c>
      <c r="G340" s="31"/>
      <c r="H340" s="45" t="e">
        <f t="shared" si="110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1"/>
        <v>#DIV/0!</v>
      </c>
      <c r="V340" s="19"/>
      <c r="W340" s="18" t="e">
        <f t="shared" si="112"/>
        <v>#DIV/0!</v>
      </c>
      <c r="X340" s="19"/>
      <c r="Y340" s="18" t="e">
        <f t="shared" si="113"/>
        <v>#DIV/0!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/>
      <c r="D341" s="19"/>
      <c r="E341" s="19"/>
      <c r="F341" s="45" t="e">
        <f t="shared" si="109"/>
        <v>#DIV/0!</v>
      </c>
      <c r="G341" s="31"/>
      <c r="H341" s="45" t="e">
        <f t="shared" si="110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1"/>
        <v>#DIV/0!</v>
      </c>
      <c r="V341" s="19"/>
      <c r="W341" s="18" t="e">
        <f t="shared" si="112"/>
        <v>#DIV/0!</v>
      </c>
      <c r="X341" s="19"/>
      <c r="Y341" s="18" t="e">
        <f t="shared" si="113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/>
      <c r="D342" s="19"/>
      <c r="E342" s="19"/>
      <c r="F342" s="45" t="e">
        <f t="shared" si="109"/>
        <v>#DIV/0!</v>
      </c>
      <c r="G342" s="31"/>
      <c r="H342" s="45" t="e">
        <f t="shared" si="110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1"/>
        <v>#DIV/0!</v>
      </c>
      <c r="V342" s="19"/>
      <c r="W342" s="18" t="e">
        <f t="shared" si="112"/>
        <v>#DIV/0!</v>
      </c>
      <c r="X342" s="19"/>
      <c r="Y342" s="18" t="e">
        <f t="shared" si="113"/>
        <v>#DIV/0!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/>
      <c r="D343" s="19"/>
      <c r="E343" s="19"/>
      <c r="F343" s="45" t="e">
        <f t="shared" si="109"/>
        <v>#DIV/0!</v>
      </c>
      <c r="G343" s="31"/>
      <c r="H343" s="45" t="e">
        <f t="shared" si="110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1"/>
        <v>#DIV/0!</v>
      </c>
      <c r="V343" s="19"/>
      <c r="W343" s="18" t="e">
        <f t="shared" si="112"/>
        <v>#DIV/0!</v>
      </c>
      <c r="X343" s="19"/>
      <c r="Y343" s="18" t="e">
        <f t="shared" si="113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/>
      <c r="D344" s="19"/>
      <c r="E344" s="19"/>
      <c r="F344" s="45" t="e">
        <f t="shared" si="109"/>
        <v>#DIV/0!</v>
      </c>
      <c r="G344" s="31"/>
      <c r="H344" s="45" t="e">
        <f t="shared" si="110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1"/>
        <v>#DIV/0!</v>
      </c>
      <c r="V344" s="19"/>
      <c r="W344" s="18" t="e">
        <f t="shared" si="112"/>
        <v>#DIV/0!</v>
      </c>
      <c r="X344" s="19"/>
      <c r="Y344" s="18" t="e">
        <f t="shared" si="113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/>
      <c r="D345" s="19"/>
      <c r="E345" s="19"/>
      <c r="F345" s="45" t="e">
        <f t="shared" si="109"/>
        <v>#DIV/0!</v>
      </c>
      <c r="G345" s="31"/>
      <c r="H345" s="45" t="e">
        <f t="shared" si="110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1"/>
        <v>#DIV/0!</v>
      </c>
      <c r="V345" s="19"/>
      <c r="W345" s="18" t="e">
        <f t="shared" si="112"/>
        <v>#DIV/0!</v>
      </c>
      <c r="X345" s="19"/>
      <c r="Y345" s="18" t="e">
        <f t="shared" si="113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/>
      <c r="D346" s="19"/>
      <c r="E346" s="19"/>
      <c r="F346" s="45" t="e">
        <f t="shared" si="109"/>
        <v>#DIV/0!</v>
      </c>
      <c r="G346" s="31"/>
      <c r="H346" s="45" t="e">
        <f t="shared" si="110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1"/>
        <v>#DIV/0!</v>
      </c>
      <c r="V346" s="19"/>
      <c r="W346" s="18" t="e">
        <f t="shared" si="112"/>
        <v>#DIV/0!</v>
      </c>
      <c r="X346" s="19"/>
      <c r="Y346" s="18" t="e">
        <f t="shared" si="113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/>
      <c r="D347" s="19"/>
      <c r="E347" s="19"/>
      <c r="F347" s="45" t="e">
        <f t="shared" si="109"/>
        <v>#DIV/0!</v>
      </c>
      <c r="G347" s="31"/>
      <c r="H347" s="45" t="e">
        <f t="shared" si="110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1"/>
        <v>#DIV/0!</v>
      </c>
      <c r="V347" s="19"/>
      <c r="W347" s="18" t="e">
        <f t="shared" si="112"/>
        <v>#DIV/0!</v>
      </c>
      <c r="X347" s="19"/>
      <c r="Y347" s="18" t="e">
        <f t="shared" si="113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/>
      <c r="D348" s="19"/>
      <c r="E348" s="19"/>
      <c r="F348" s="45" t="e">
        <f t="shared" si="109"/>
        <v>#DIV/0!</v>
      </c>
      <c r="G348" s="31"/>
      <c r="H348" s="45" t="e">
        <f t="shared" si="110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1"/>
        <v>#DIV/0!</v>
      </c>
      <c r="V348" s="19"/>
      <c r="W348" s="18" t="e">
        <f t="shared" si="112"/>
        <v>#DIV/0!</v>
      </c>
      <c r="X348" s="19"/>
      <c r="Y348" s="18" t="e">
        <f t="shared" si="113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/>
      <c r="D349" s="19"/>
      <c r="E349" s="19"/>
      <c r="F349" s="45" t="e">
        <f t="shared" si="109"/>
        <v>#DIV/0!</v>
      </c>
      <c r="G349" s="31"/>
      <c r="H349" s="45" t="e">
        <f t="shared" si="110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1"/>
        <v>#DIV/0!</v>
      </c>
      <c r="V349" s="19"/>
      <c r="W349" s="18" t="e">
        <f t="shared" si="112"/>
        <v>#DIV/0!</v>
      </c>
      <c r="X349" s="19"/>
      <c r="Y349" s="18" t="e">
        <f t="shared" si="113"/>
        <v>#DIV/0!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/>
      <c r="D350" s="19"/>
      <c r="E350" s="19"/>
      <c r="F350" s="45" t="e">
        <f t="shared" si="109"/>
        <v>#DIV/0!</v>
      </c>
      <c r="G350" s="31"/>
      <c r="H350" s="45" t="e">
        <f t="shared" si="110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1"/>
        <v>#DIV/0!</v>
      </c>
      <c r="V350" s="19"/>
      <c r="W350" s="18" t="e">
        <f t="shared" si="112"/>
        <v>#DIV/0!</v>
      </c>
      <c r="X350" s="19"/>
      <c r="Y350" s="18" t="e">
        <f t="shared" si="113"/>
        <v>#DIV/0!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/>
      <c r="D351" s="19"/>
      <c r="E351" s="19"/>
      <c r="F351" s="45" t="e">
        <f t="shared" si="109"/>
        <v>#DIV/0!</v>
      </c>
      <c r="G351" s="31"/>
      <c r="H351" s="45" t="e">
        <f t="shared" si="110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1"/>
        <v>#DIV/0!</v>
      </c>
      <c r="V351" s="19"/>
      <c r="W351" s="18" t="e">
        <f t="shared" si="112"/>
        <v>#DIV/0!</v>
      </c>
      <c r="X351" s="19"/>
      <c r="Y351" s="18" t="e">
        <f t="shared" si="113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/>
      <c r="D352" s="19"/>
      <c r="E352" s="19"/>
      <c r="F352" s="45" t="e">
        <f t="shared" si="109"/>
        <v>#DIV/0!</v>
      </c>
      <c r="G352" s="31"/>
      <c r="H352" s="45" t="e">
        <f t="shared" si="110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1"/>
        <v>#DIV/0!</v>
      </c>
      <c r="V352" s="19"/>
      <c r="W352" s="18" t="e">
        <f t="shared" si="112"/>
        <v>#DIV/0!</v>
      </c>
      <c r="X352" s="19"/>
      <c r="Y352" s="18" t="e">
        <f t="shared" si="113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/>
      <c r="D353" s="19"/>
      <c r="E353" s="19"/>
      <c r="F353" s="45" t="e">
        <f t="shared" si="109"/>
        <v>#DIV/0!</v>
      </c>
      <c r="G353" s="31"/>
      <c r="H353" s="45" t="e">
        <f t="shared" si="110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1"/>
        <v>#DIV/0!</v>
      </c>
      <c r="V353" s="19"/>
      <c r="W353" s="18" t="e">
        <f t="shared" si="112"/>
        <v>#DIV/0!</v>
      </c>
      <c r="X353" s="19"/>
      <c r="Y353" s="18" t="e">
        <f t="shared" si="113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/>
      <c r="D354" s="19"/>
      <c r="E354" s="19"/>
      <c r="F354" s="45" t="e">
        <f t="shared" si="109"/>
        <v>#DIV/0!</v>
      </c>
      <c r="G354" s="31"/>
      <c r="H354" s="45" t="e">
        <f t="shared" si="110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1"/>
        <v>#DIV/0!</v>
      </c>
      <c r="V354" s="19"/>
      <c r="W354" s="18" t="e">
        <f t="shared" si="112"/>
        <v>#DIV/0!</v>
      </c>
      <c r="X354" s="19"/>
      <c r="Y354" s="18" t="e">
        <f t="shared" si="113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/>
      <c r="D355" s="19"/>
      <c r="E355" s="19"/>
      <c r="F355" s="45" t="e">
        <f t="shared" si="109"/>
        <v>#DIV/0!</v>
      </c>
      <c r="G355" s="31"/>
      <c r="H355" s="45" t="e">
        <f t="shared" si="110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1"/>
        <v>#DIV/0!</v>
      </c>
      <c r="V355" s="19"/>
      <c r="W355" s="18" t="e">
        <f t="shared" si="112"/>
        <v>#DIV/0!</v>
      </c>
      <c r="X355" s="19"/>
      <c r="Y355" s="18" t="e">
        <f t="shared" si="113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/>
      <c r="D356" s="19"/>
      <c r="E356" s="19"/>
      <c r="F356" s="45" t="e">
        <f t="shared" si="109"/>
        <v>#DIV/0!</v>
      </c>
      <c r="G356" s="31"/>
      <c r="H356" s="45" t="e">
        <f t="shared" si="110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1"/>
        <v>#DIV/0!</v>
      </c>
      <c r="V356" s="19"/>
      <c r="W356" s="18" t="e">
        <f t="shared" si="112"/>
        <v>#DIV/0!</v>
      </c>
      <c r="X356" s="19"/>
      <c r="Y356" s="18" t="e">
        <f t="shared" si="113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/>
      <c r="D357" s="19"/>
      <c r="E357" s="19"/>
      <c r="F357" s="45" t="e">
        <f t="shared" si="109"/>
        <v>#DIV/0!</v>
      </c>
      <c r="G357" s="31"/>
      <c r="H357" s="45" t="e">
        <f t="shared" si="110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1"/>
        <v>#DIV/0!</v>
      </c>
      <c r="V357" s="19"/>
      <c r="W357" s="18" t="e">
        <f t="shared" si="112"/>
        <v>#DIV/0!</v>
      </c>
      <c r="X357" s="19"/>
      <c r="Y357" s="18" t="e">
        <f t="shared" si="113"/>
        <v>#DIV/0!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/>
      <c r="D358" s="19"/>
      <c r="E358" s="19"/>
      <c r="F358" s="45" t="e">
        <f t="shared" si="109"/>
        <v>#DIV/0!</v>
      </c>
      <c r="G358" s="31"/>
      <c r="H358" s="45" t="e">
        <f t="shared" si="110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1"/>
        <v>#DIV/0!</v>
      </c>
      <c r="V358" s="19"/>
      <c r="W358" s="18" t="e">
        <f t="shared" si="112"/>
        <v>#DIV/0!</v>
      </c>
      <c r="X358" s="19"/>
      <c r="Y358" s="18" t="e">
        <f t="shared" si="113"/>
        <v>#DIV/0!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/>
      <c r="D359" s="19"/>
      <c r="E359" s="19"/>
      <c r="F359" s="45" t="e">
        <f t="shared" si="109"/>
        <v>#DIV/0!</v>
      </c>
      <c r="G359" s="31"/>
      <c r="H359" s="45" t="e">
        <f t="shared" si="110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1"/>
        <v>#DIV/0!</v>
      </c>
      <c r="V359" s="19"/>
      <c r="W359" s="18" t="e">
        <f t="shared" si="112"/>
        <v>#DIV/0!</v>
      </c>
      <c r="X359" s="19"/>
      <c r="Y359" s="18" t="e">
        <f t="shared" si="113"/>
        <v>#DIV/0!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/>
      <c r="D360" s="19"/>
      <c r="E360" s="19"/>
      <c r="F360" s="45" t="e">
        <f t="shared" si="109"/>
        <v>#DIV/0!</v>
      </c>
      <c r="G360" s="31"/>
      <c r="H360" s="45" t="e">
        <f t="shared" si="110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100"/>
        <v>#DIV/0!</v>
      </c>
      <c r="V360" s="19"/>
      <c r="W360" s="18" t="e">
        <f t="shared" si="112"/>
        <v>#DIV/0!</v>
      </c>
      <c r="X360" s="19"/>
      <c r="Y360" s="18" t="e">
        <f t="shared" si="113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0</v>
      </c>
      <c r="D361" s="29">
        <f>SUM(D339:D360)</f>
        <v>0</v>
      </c>
      <c r="E361" s="29">
        <f>SUM(E339:E360)</f>
        <v>0</v>
      </c>
      <c r="F361" s="88" t="e">
        <f t="shared" si="109"/>
        <v>#DIV/0!</v>
      </c>
      <c r="G361" s="29">
        <f>SUM(G339:G360)</f>
        <v>0</v>
      </c>
      <c r="H361" s="88" t="e">
        <f t="shared" si="110"/>
        <v>#DIV/0!</v>
      </c>
      <c r="I361" s="29">
        <f t="shared" ref="I361:T361" si="114">SUM(I339:I360)</f>
        <v>0</v>
      </c>
      <c r="J361" s="29">
        <f t="shared" si="114"/>
        <v>0</v>
      </c>
      <c r="K361" s="29">
        <f t="shared" si="114"/>
        <v>0</v>
      </c>
      <c r="L361" s="29">
        <f t="shared" si="114"/>
        <v>0</v>
      </c>
      <c r="M361" s="29">
        <f t="shared" si="114"/>
        <v>0</v>
      </c>
      <c r="N361" s="29">
        <f t="shared" si="114"/>
        <v>0</v>
      </c>
      <c r="O361" s="29">
        <f t="shared" si="114"/>
        <v>0</v>
      </c>
      <c r="P361" s="29">
        <f t="shared" si="114"/>
        <v>0</v>
      </c>
      <c r="Q361" s="29">
        <f t="shared" si="114"/>
        <v>0</v>
      </c>
      <c r="R361" s="29">
        <f t="shared" si="114"/>
        <v>0</v>
      </c>
      <c r="S361" s="29">
        <f t="shared" si="114"/>
        <v>0</v>
      </c>
      <c r="T361" s="29">
        <f t="shared" si="114"/>
        <v>0</v>
      </c>
      <c r="U361" s="88" t="e">
        <f t="shared" si="100"/>
        <v>#DIV/0!</v>
      </c>
      <c r="V361" s="29">
        <f>SUM(V339:V360)</f>
        <v>0</v>
      </c>
      <c r="W361" s="88" t="e">
        <f t="shared" si="112"/>
        <v>#DIV/0!</v>
      </c>
      <c r="X361" s="29">
        <f>SUM(X339:X360)</f>
        <v>0</v>
      </c>
      <c r="Y361" s="88" t="e">
        <f t="shared" si="113"/>
        <v>#DIV/0!</v>
      </c>
      <c r="Z361" s="29">
        <f t="shared" ref="Z361:AE361" si="115">SUM(Z339:Z360)</f>
        <v>0</v>
      </c>
      <c r="AA361" s="29">
        <f t="shared" si="115"/>
        <v>0</v>
      </c>
      <c r="AB361" s="29">
        <f t="shared" si="115"/>
        <v>0</v>
      </c>
      <c r="AC361" s="29">
        <f t="shared" si="115"/>
        <v>0</v>
      </c>
      <c r="AD361" s="29">
        <f t="shared" si="115"/>
        <v>0</v>
      </c>
      <c r="AE361" s="29">
        <f t="shared" si="115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/>
      <c r="D363" s="19"/>
      <c r="E363" s="19"/>
      <c r="F363" s="45" t="e">
        <f>E363/C363</f>
        <v>#DIV/0!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 t="e">
        <f>V363/E363*100</f>
        <v>#DIV/0!</v>
      </c>
      <c r="X363" s="19"/>
      <c r="Y363" s="18" t="e">
        <f>X363/E363*100</f>
        <v>#DIV/0!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/>
      <c r="D364" s="19"/>
      <c r="E364" s="19"/>
      <c r="F364" s="45" t="e">
        <f>E364/C364</f>
        <v>#DIV/0!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/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/>
      <c r="D365" s="19"/>
      <c r="E365" s="19"/>
      <c r="F365" s="45" t="e">
        <f>E365/C365</f>
        <v>#DIV/0!</v>
      </c>
      <c r="G365" s="31"/>
      <c r="H365" s="45" t="e">
        <f>G365/D365*100</f>
        <v>#DIV/0!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/>
      <c r="W365" s="18" t="e">
        <f>V365/E365*100</f>
        <v>#DIV/0!</v>
      </c>
      <c r="X365" s="19"/>
      <c r="Y365" s="18" t="e">
        <f>X365/E365*100</f>
        <v>#DIV/0!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/>
      <c r="D366" s="19"/>
      <c r="E366" s="19"/>
      <c r="F366" s="45" t="e">
        <f>E366/C366</f>
        <v>#DIV/0!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/>
      <c r="W366" s="18" t="e">
        <f>V366/E366*100</f>
        <v>#DIV/0!</v>
      </c>
      <c r="X366" s="19"/>
      <c r="Y366" s="18" t="e">
        <f>X366/E366*100</f>
        <v>#DIV/0!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/>
      <c r="D367" s="19"/>
      <c r="E367" s="19"/>
      <c r="F367" s="45" t="e">
        <f>E367/C367</f>
        <v>#DIV/0!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/>
      <c r="W367" s="18" t="e">
        <f>V367/E367*100</f>
        <v>#DIV/0!</v>
      </c>
      <c r="X367" s="19"/>
      <c r="Y367" s="18" t="e">
        <f>X367/E367*100</f>
        <v>#DIV/0!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/>
      <c r="D368" s="19"/>
      <c r="E368" s="19"/>
      <c r="F368" s="45" t="e">
        <f t="shared" si="109"/>
        <v>#DIV/0!</v>
      </c>
      <c r="G368" s="31"/>
      <c r="H368" s="45" t="e">
        <f t="shared" ref="H368:H371" si="116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100"/>
        <v>#DIV/0!</v>
      </c>
      <c r="V368" s="19"/>
      <c r="W368" s="18" t="e">
        <f t="shared" ref="W368:W370" si="117">V368/E368*100</f>
        <v>#DIV/0!</v>
      </c>
      <c r="X368" s="19"/>
      <c r="Y368" s="18" t="e">
        <f t="shared" ref="Y368:Y371" si="118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/>
      <c r="D369" s="19"/>
      <c r="E369" s="19"/>
      <c r="F369" s="45" t="e">
        <f t="shared" si="109"/>
        <v>#DIV/0!</v>
      </c>
      <c r="G369" s="31"/>
      <c r="H369" s="45" t="e">
        <f t="shared" si="116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100"/>
        <v>#DIV/0!</v>
      </c>
      <c r="V369" s="19"/>
      <c r="W369" s="18" t="e">
        <f t="shared" si="117"/>
        <v>#DIV/0!</v>
      </c>
      <c r="X369" s="19"/>
      <c r="Y369" s="18" t="e">
        <f t="shared" si="118"/>
        <v>#DIV/0!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/>
      <c r="D370" s="19"/>
      <c r="E370" s="19"/>
      <c r="F370" s="45" t="e">
        <f t="shared" si="109"/>
        <v>#DIV/0!</v>
      </c>
      <c r="G370" s="31"/>
      <c r="H370" s="45" t="e">
        <f t="shared" si="116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100"/>
        <v>#DIV/0!</v>
      </c>
      <c r="V370" s="19"/>
      <c r="W370" s="18" t="e">
        <f t="shared" si="117"/>
        <v>#DIV/0!</v>
      </c>
      <c r="X370" s="19"/>
      <c r="Y370" s="18" t="e">
        <f t="shared" si="118"/>
        <v>#DIV/0!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0</v>
      </c>
      <c r="D371" s="29">
        <f>SUM(D363:D370)</f>
        <v>0</v>
      </c>
      <c r="E371" s="29">
        <f>SUM(E363:E370)</f>
        <v>0</v>
      </c>
      <c r="F371" s="46" t="e">
        <f t="shared" si="109"/>
        <v>#DIV/0!</v>
      </c>
      <c r="G371" s="29">
        <f>SUM(G363:G370)</f>
        <v>0</v>
      </c>
      <c r="H371" s="46" t="e">
        <f t="shared" si="116"/>
        <v>#DIV/0!</v>
      </c>
      <c r="I371" s="29">
        <f t="shared" ref="I371:T371" si="119">SUM(I363:I370)</f>
        <v>0</v>
      </c>
      <c r="J371" s="29">
        <f t="shared" si="119"/>
        <v>0</v>
      </c>
      <c r="K371" s="29">
        <f t="shared" si="119"/>
        <v>0</v>
      </c>
      <c r="L371" s="29">
        <f t="shared" si="119"/>
        <v>0</v>
      </c>
      <c r="M371" s="29">
        <f t="shared" si="119"/>
        <v>0</v>
      </c>
      <c r="N371" s="29">
        <f t="shared" si="119"/>
        <v>0</v>
      </c>
      <c r="O371" s="29">
        <f t="shared" si="119"/>
        <v>0</v>
      </c>
      <c r="P371" s="29">
        <f t="shared" si="119"/>
        <v>0</v>
      </c>
      <c r="Q371" s="29">
        <f t="shared" si="119"/>
        <v>0</v>
      </c>
      <c r="R371" s="29">
        <f t="shared" si="119"/>
        <v>0</v>
      </c>
      <c r="S371" s="29">
        <f t="shared" si="119"/>
        <v>0</v>
      </c>
      <c r="T371" s="29">
        <f t="shared" si="119"/>
        <v>0</v>
      </c>
      <c r="U371" s="47" t="e">
        <f t="shared" si="100"/>
        <v>#DIV/0!</v>
      </c>
      <c r="V371" s="29">
        <f>SUM(V363:V370)</f>
        <v>0</v>
      </c>
      <c r="W371" s="88" t="e">
        <f>V371/E371*100</f>
        <v>#DIV/0!</v>
      </c>
      <c r="X371" s="29">
        <f>SUM(X363:X370)</f>
        <v>0</v>
      </c>
      <c r="Y371" s="88" t="e">
        <f t="shared" si="118"/>
        <v>#DIV/0!</v>
      </c>
      <c r="Z371" s="29">
        <f t="shared" ref="Z371:AE371" si="120">SUM(Z363:Z370)</f>
        <v>0</v>
      </c>
      <c r="AA371" s="29">
        <f t="shared" si="120"/>
        <v>0</v>
      </c>
      <c r="AB371" s="29">
        <f t="shared" si="120"/>
        <v>0</v>
      </c>
      <c r="AC371" s="29">
        <f t="shared" si="120"/>
        <v>0</v>
      </c>
      <c r="AD371" s="29">
        <f t="shared" si="120"/>
        <v>0</v>
      </c>
      <c r="AE371" s="29">
        <f t="shared" si="120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>
        <v>25.32</v>
      </c>
      <c r="D373" s="19"/>
      <c r="E373" s="19">
        <v>114</v>
      </c>
      <c r="F373" s="45">
        <f t="shared" ref="F373:F381" si="121">E373/C373</f>
        <v>4.5023696682464456</v>
      </c>
      <c r="G373" s="31"/>
      <c r="H373" s="45" t="e">
        <f t="shared" ref="H373:H381" si="122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100"/>
        <v>#DIV/0!</v>
      </c>
      <c r="V373" s="19">
        <v>13</v>
      </c>
      <c r="W373" s="18">
        <f t="shared" ref="W373:W381" si="123">V373/E373*100</f>
        <v>11.403508771929824</v>
      </c>
      <c r="X373" s="19">
        <v>3</v>
      </c>
      <c r="Y373" s="18">
        <f t="shared" ref="Y373:Y381" si="124">X373/E373*100</f>
        <v>2.6315789473684208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>
        <v>40</v>
      </c>
      <c r="D374" s="19"/>
      <c r="E374" s="19">
        <v>198</v>
      </c>
      <c r="F374" s="45">
        <f t="shared" si="121"/>
        <v>4.95</v>
      </c>
      <c r="G374" s="31"/>
      <c r="H374" s="45" t="e">
        <f t="shared" si="122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100"/>
        <v>#DIV/0!</v>
      </c>
      <c r="V374" s="19">
        <v>23</v>
      </c>
      <c r="W374" s="18">
        <f t="shared" si="123"/>
        <v>11.616161616161616</v>
      </c>
      <c r="X374" s="19">
        <v>8</v>
      </c>
      <c r="Y374" s="18">
        <f t="shared" si="124"/>
        <v>4.0404040404040407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>
        <v>58.07</v>
      </c>
      <c r="D375" s="19"/>
      <c r="E375" s="19">
        <v>830</v>
      </c>
      <c r="F375" s="45">
        <f t="shared" si="121"/>
        <v>14.29309454107112</v>
      </c>
      <c r="G375" s="31"/>
      <c r="H375" s="45" t="e">
        <f t="shared" si="122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100"/>
        <v>#DIV/0!</v>
      </c>
      <c r="V375" s="19">
        <v>207</v>
      </c>
      <c r="W375" s="18">
        <f t="shared" si="123"/>
        <v>24.939759036144579</v>
      </c>
      <c r="X375" s="19">
        <v>50</v>
      </c>
      <c r="Y375" s="18">
        <f t="shared" si="124"/>
        <v>6.024096385542169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>
        <v>13.8</v>
      </c>
      <c r="D376" s="19"/>
      <c r="E376" s="19">
        <v>70</v>
      </c>
      <c r="F376" s="45">
        <f t="shared" si="121"/>
        <v>5.0724637681159415</v>
      </c>
      <c r="G376" s="31"/>
      <c r="H376" s="45" t="e">
        <f t="shared" si="122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100"/>
        <v>#DIV/0!</v>
      </c>
      <c r="V376" s="19">
        <v>8</v>
      </c>
      <c r="W376" s="18">
        <f t="shared" si="123"/>
        <v>11.428571428571429</v>
      </c>
      <c r="X376" s="19">
        <v>6</v>
      </c>
      <c r="Y376" s="18">
        <f t="shared" si="124"/>
        <v>8.5714285714285712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>
        <v>26</v>
      </c>
      <c r="D377" s="19"/>
      <c r="E377" s="19">
        <v>83</v>
      </c>
      <c r="F377" s="45">
        <f t="shared" si="121"/>
        <v>3.1923076923076925</v>
      </c>
      <c r="G377" s="31"/>
      <c r="H377" s="45" t="e">
        <f t="shared" si="122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100"/>
        <v>#DIV/0!</v>
      </c>
      <c r="V377" s="19">
        <v>9</v>
      </c>
      <c r="W377" s="18">
        <f t="shared" si="123"/>
        <v>10.843373493975903</v>
      </c>
      <c r="X377" s="19">
        <v>4</v>
      </c>
      <c r="Y377" s="18">
        <f t="shared" si="124"/>
        <v>4.8192771084337354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>
        <v>61.475000000000001</v>
      </c>
      <c r="D378" s="19"/>
      <c r="E378" s="19">
        <v>57</v>
      </c>
      <c r="F378" s="45">
        <f t="shared" si="121"/>
        <v>0.92720618137454247</v>
      </c>
      <c r="G378" s="31"/>
      <c r="H378" s="45" t="e">
        <f t="shared" si="122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100"/>
        <v>#DIV/0!</v>
      </c>
      <c r="V378" s="19"/>
      <c r="W378" s="18">
        <f t="shared" si="123"/>
        <v>0</v>
      </c>
      <c r="X378" s="19"/>
      <c r="Y378" s="18">
        <f t="shared" si="124"/>
        <v>0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>
        <v>31.97</v>
      </c>
      <c r="D379" s="19"/>
      <c r="E379" s="19">
        <v>27</v>
      </c>
      <c r="F379" s="45">
        <f t="shared" si="121"/>
        <v>0.84454175789802943</v>
      </c>
      <c r="G379" s="31"/>
      <c r="H379" s="45" t="e">
        <f t="shared" si="122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100"/>
        <v>#DIV/0!</v>
      </c>
      <c r="V379" s="19"/>
      <c r="W379" s="18">
        <f t="shared" si="123"/>
        <v>0</v>
      </c>
      <c r="X379" s="19"/>
      <c r="Y379" s="18">
        <f t="shared" si="124"/>
        <v>0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>
        <v>783.61399999999992</v>
      </c>
      <c r="D380" s="19"/>
      <c r="E380" s="19">
        <v>5352</v>
      </c>
      <c r="F380" s="45">
        <f t="shared" si="121"/>
        <v>6.829893289298048</v>
      </c>
      <c r="G380" s="31"/>
      <c r="H380" s="45" t="e">
        <f t="shared" si="122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5">O380/G380*100</f>
        <v>#DIV/0!</v>
      </c>
      <c r="V380" s="19">
        <v>802</v>
      </c>
      <c r="W380" s="18">
        <f t="shared" si="123"/>
        <v>14.985052316890881</v>
      </c>
      <c r="X380" s="19">
        <v>285</v>
      </c>
      <c r="Y380" s="18">
        <f t="shared" si="124"/>
        <v>5.3251121076233181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1040.2489999999998</v>
      </c>
      <c r="D381" s="29">
        <f t="shared" ref="D381:E381" si="126">SUM(D373:D380)</f>
        <v>0</v>
      </c>
      <c r="E381" s="29">
        <f t="shared" si="126"/>
        <v>6731</v>
      </c>
      <c r="F381" s="88">
        <f t="shared" si="121"/>
        <v>6.4705661817507165</v>
      </c>
      <c r="G381" s="29">
        <f>SUM(G373:G380)</f>
        <v>0</v>
      </c>
      <c r="H381" s="88" t="e">
        <f t="shared" si="122"/>
        <v>#DIV/0!</v>
      </c>
      <c r="I381" s="29">
        <f t="shared" ref="I381:T381" si="127">SUM(I373:I380)</f>
        <v>0</v>
      </c>
      <c r="J381" s="29">
        <f t="shared" si="127"/>
        <v>0</v>
      </c>
      <c r="K381" s="29">
        <f t="shared" si="127"/>
        <v>0</v>
      </c>
      <c r="L381" s="29">
        <f t="shared" si="127"/>
        <v>0</v>
      </c>
      <c r="M381" s="29">
        <f t="shared" si="127"/>
        <v>0</v>
      </c>
      <c r="N381" s="29">
        <f t="shared" si="127"/>
        <v>0</v>
      </c>
      <c r="O381" s="29">
        <f t="shared" si="127"/>
        <v>0</v>
      </c>
      <c r="P381" s="29">
        <f t="shared" si="127"/>
        <v>0</v>
      </c>
      <c r="Q381" s="29">
        <f t="shared" si="127"/>
        <v>0</v>
      </c>
      <c r="R381" s="29">
        <f t="shared" si="127"/>
        <v>0</v>
      </c>
      <c r="S381" s="29">
        <f t="shared" si="127"/>
        <v>0</v>
      </c>
      <c r="T381" s="29">
        <f t="shared" si="127"/>
        <v>0</v>
      </c>
      <c r="U381" s="88" t="e">
        <f t="shared" si="125"/>
        <v>#DIV/0!</v>
      </c>
      <c r="V381" s="29">
        <f>SUM(V373:V380)</f>
        <v>1062</v>
      </c>
      <c r="W381" s="88">
        <f t="shared" si="123"/>
        <v>15.777744763036697</v>
      </c>
      <c r="X381" s="29">
        <f>SUM(X373:X380)</f>
        <v>356</v>
      </c>
      <c r="Y381" s="88">
        <f t="shared" si="124"/>
        <v>5.2889615213192691</v>
      </c>
      <c r="Z381" s="29">
        <f t="shared" ref="Z381:AE381" si="128">SUM(Z373:Z380)</f>
        <v>0</v>
      </c>
      <c r="AA381" s="29">
        <f t="shared" si="128"/>
        <v>0</v>
      </c>
      <c r="AB381" s="29">
        <f t="shared" si="128"/>
        <v>0</v>
      </c>
      <c r="AC381" s="29">
        <f t="shared" si="128"/>
        <v>0</v>
      </c>
      <c r="AD381" s="29">
        <f t="shared" si="128"/>
        <v>0</v>
      </c>
      <c r="AE381" s="29">
        <f t="shared" si="128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0</v>
      </c>
      <c r="D383" s="19"/>
      <c r="E383" s="19">
        <v>0</v>
      </c>
      <c r="F383" s="45" t="e">
        <f t="shared" ref="F383:F443" si="129">E383/C383</f>
        <v>#DIV/0!</v>
      </c>
      <c r="G383" s="31"/>
      <c r="H383" s="45" t="e">
        <f t="shared" ref="H383:H422" si="130">G383/D383*100</f>
        <v>#DIV/0!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1">O383/G383*100</f>
        <v>#DIV/0!</v>
      </c>
      <c r="V383" s="19"/>
      <c r="W383" s="18" t="e">
        <f t="shared" ref="W383:W422" si="132">V383/E383*100</f>
        <v>#DIV/0!</v>
      </c>
      <c r="X383" s="19"/>
      <c r="Y383" s="18" t="e">
        <f t="shared" ref="Y383:Y422" si="133">X383/E383*100</f>
        <v>#DIV/0!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0</v>
      </c>
      <c r="D384" s="19"/>
      <c r="E384" s="19">
        <v>0</v>
      </c>
      <c r="F384" s="45" t="e">
        <f t="shared" si="129"/>
        <v>#DIV/0!</v>
      </c>
      <c r="G384" s="31"/>
      <c r="H384" s="45" t="e">
        <f t="shared" si="130"/>
        <v>#DIV/0!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1"/>
        <v>#DIV/0!</v>
      </c>
      <c r="V384" s="19"/>
      <c r="W384" s="18" t="e">
        <f t="shared" si="132"/>
        <v>#DIV/0!</v>
      </c>
      <c r="X384" s="19"/>
      <c r="Y384" s="18" t="e">
        <f t="shared" si="133"/>
        <v>#DIV/0!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0</v>
      </c>
      <c r="D385" s="19"/>
      <c r="E385" s="19">
        <v>0</v>
      </c>
      <c r="F385" s="45" t="e">
        <f t="shared" si="129"/>
        <v>#DIV/0!</v>
      </c>
      <c r="G385" s="31"/>
      <c r="H385" s="45" t="e">
        <f t="shared" si="130"/>
        <v>#DIV/0!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1"/>
        <v>#DIV/0!</v>
      </c>
      <c r="V385" s="19"/>
      <c r="W385" s="18" t="e">
        <f t="shared" si="132"/>
        <v>#DIV/0!</v>
      </c>
      <c r="X385" s="19"/>
      <c r="Y385" s="18" t="e">
        <f t="shared" si="133"/>
        <v>#DIV/0!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0</v>
      </c>
      <c r="D386" s="19"/>
      <c r="E386" s="19">
        <v>0</v>
      </c>
      <c r="F386" s="45" t="e">
        <f t="shared" si="129"/>
        <v>#DIV/0!</v>
      </c>
      <c r="G386" s="31"/>
      <c r="H386" s="45" t="e">
        <f t="shared" si="130"/>
        <v>#DIV/0!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1"/>
        <v>#DIV/0!</v>
      </c>
      <c r="V386" s="19"/>
      <c r="W386" s="18" t="e">
        <f t="shared" si="132"/>
        <v>#DIV/0!</v>
      </c>
      <c r="X386" s="19"/>
      <c r="Y386" s="18" t="e">
        <f t="shared" si="133"/>
        <v>#DIV/0!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0</v>
      </c>
      <c r="D387" s="19"/>
      <c r="E387" s="19">
        <v>0</v>
      </c>
      <c r="F387" s="45" t="e">
        <f t="shared" si="129"/>
        <v>#DIV/0!</v>
      </c>
      <c r="G387" s="31"/>
      <c r="H387" s="45" t="e">
        <f t="shared" si="130"/>
        <v>#DIV/0!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1"/>
        <v>#DIV/0!</v>
      </c>
      <c r="V387" s="19"/>
      <c r="W387" s="18" t="e">
        <f t="shared" si="132"/>
        <v>#DIV/0!</v>
      </c>
      <c r="X387" s="19"/>
      <c r="Y387" s="18" t="e">
        <f t="shared" si="133"/>
        <v>#DIV/0!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0</v>
      </c>
      <c r="D388" s="19"/>
      <c r="E388" s="19">
        <v>0</v>
      </c>
      <c r="F388" s="45" t="e">
        <f t="shared" si="129"/>
        <v>#DIV/0!</v>
      </c>
      <c r="G388" s="31"/>
      <c r="H388" s="45" t="e">
        <f t="shared" si="130"/>
        <v>#DIV/0!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1"/>
        <v>#DIV/0!</v>
      </c>
      <c r="V388" s="19"/>
      <c r="W388" s="18" t="e">
        <f t="shared" si="132"/>
        <v>#DIV/0!</v>
      </c>
      <c r="X388" s="19"/>
      <c r="Y388" s="18" t="e">
        <f t="shared" si="133"/>
        <v>#DIV/0!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0</v>
      </c>
      <c r="D389" s="19"/>
      <c r="E389" s="19">
        <v>0</v>
      </c>
      <c r="F389" s="45" t="e">
        <f t="shared" si="129"/>
        <v>#DIV/0!</v>
      </c>
      <c r="G389" s="31"/>
      <c r="H389" s="45" t="e">
        <f t="shared" si="130"/>
        <v>#DIV/0!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1"/>
        <v>#DIV/0!</v>
      </c>
      <c r="V389" s="19"/>
      <c r="W389" s="18" t="e">
        <f t="shared" si="132"/>
        <v>#DIV/0!</v>
      </c>
      <c r="X389" s="19"/>
      <c r="Y389" s="18" t="e">
        <f t="shared" si="133"/>
        <v>#DIV/0!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/>
      <c r="E390" s="19">
        <v>136</v>
      </c>
      <c r="F390" s="45">
        <f t="shared" si="129"/>
        <v>0.12789166823396653</v>
      </c>
      <c r="G390" s="31"/>
      <c r="H390" s="45" t="e">
        <f t="shared" si="130"/>
        <v>#DIV/0!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1"/>
        <v>#DIV/0!</v>
      </c>
      <c r="V390" s="19">
        <v>6</v>
      </c>
      <c r="W390" s="18">
        <f t="shared" si="132"/>
        <v>4.4117647058823533</v>
      </c>
      <c r="X390" s="19">
        <v>4</v>
      </c>
      <c r="Y390" s="18">
        <f t="shared" si="133"/>
        <v>2.9411764705882351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0</v>
      </c>
      <c r="D391" s="19"/>
      <c r="E391" s="19">
        <v>0</v>
      </c>
      <c r="F391" s="45" t="e">
        <f t="shared" si="129"/>
        <v>#DIV/0!</v>
      </c>
      <c r="G391" s="31"/>
      <c r="H391" s="45" t="e">
        <f t="shared" si="130"/>
        <v>#DIV/0!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1"/>
        <v>#DIV/0!</v>
      </c>
      <c r="V391" s="19"/>
      <c r="W391" s="18" t="e">
        <f t="shared" si="132"/>
        <v>#DIV/0!</v>
      </c>
      <c r="X391" s="19"/>
      <c r="Y391" s="18" t="e">
        <f t="shared" si="133"/>
        <v>#DIV/0!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0</v>
      </c>
      <c r="D392" s="19"/>
      <c r="E392" s="19">
        <v>0</v>
      </c>
      <c r="F392" s="45" t="e">
        <f t="shared" si="129"/>
        <v>#DIV/0!</v>
      </c>
      <c r="G392" s="31"/>
      <c r="H392" s="45" t="e">
        <f t="shared" si="130"/>
        <v>#DIV/0!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1"/>
        <v>#DIV/0!</v>
      </c>
      <c r="V392" s="19"/>
      <c r="W392" s="18" t="e">
        <f t="shared" si="132"/>
        <v>#DIV/0!</v>
      </c>
      <c r="X392" s="19"/>
      <c r="Y392" s="18" t="e">
        <f t="shared" si="133"/>
        <v>#DIV/0!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0</v>
      </c>
      <c r="D393" s="19"/>
      <c r="E393" s="19">
        <v>0</v>
      </c>
      <c r="F393" s="45" t="e">
        <f t="shared" si="129"/>
        <v>#DIV/0!</v>
      </c>
      <c r="G393" s="31"/>
      <c r="H393" s="45" t="e">
        <f t="shared" si="130"/>
        <v>#DIV/0!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1"/>
        <v>#DIV/0!</v>
      </c>
      <c r="V393" s="19"/>
      <c r="W393" s="18" t="e">
        <f t="shared" si="132"/>
        <v>#DIV/0!</v>
      </c>
      <c r="X393" s="19"/>
      <c r="Y393" s="18" t="e">
        <f t="shared" si="133"/>
        <v>#DIV/0!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0</v>
      </c>
      <c r="D394" s="19"/>
      <c r="E394" s="19">
        <v>0</v>
      </c>
      <c r="F394" s="45" t="e">
        <f t="shared" si="129"/>
        <v>#DIV/0!</v>
      </c>
      <c r="G394" s="31"/>
      <c r="H394" s="45" t="e">
        <f t="shared" si="130"/>
        <v>#DIV/0!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1"/>
        <v>#DIV/0!</v>
      </c>
      <c r="V394" s="19"/>
      <c r="W394" s="18" t="e">
        <f t="shared" si="132"/>
        <v>#DIV/0!</v>
      </c>
      <c r="X394" s="19"/>
      <c r="Y394" s="18" t="e">
        <f t="shared" si="133"/>
        <v>#DIV/0!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0</v>
      </c>
      <c r="D395" s="19"/>
      <c r="E395" s="19">
        <v>0</v>
      </c>
      <c r="F395" s="45" t="e">
        <f t="shared" si="129"/>
        <v>#DIV/0!</v>
      </c>
      <c r="G395" s="31"/>
      <c r="H395" s="45" t="e">
        <f t="shared" si="130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1"/>
        <v>#DIV/0!</v>
      </c>
      <c r="V395" s="19"/>
      <c r="W395" s="18" t="e">
        <f t="shared" si="132"/>
        <v>#DIV/0!</v>
      </c>
      <c r="X395" s="19"/>
      <c r="Y395" s="18" t="e">
        <f t="shared" si="133"/>
        <v>#DIV/0!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0</v>
      </c>
      <c r="D396" s="19"/>
      <c r="E396" s="19">
        <v>0</v>
      </c>
      <c r="F396" s="45" t="e">
        <f t="shared" si="129"/>
        <v>#DIV/0!</v>
      </c>
      <c r="G396" s="31"/>
      <c r="H396" s="45" t="e">
        <f t="shared" si="130"/>
        <v>#DIV/0!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1"/>
        <v>#DIV/0!</v>
      </c>
      <c r="V396" s="19"/>
      <c r="W396" s="18" t="e">
        <f t="shared" si="132"/>
        <v>#DIV/0!</v>
      </c>
      <c r="X396" s="19"/>
      <c r="Y396" s="18" t="e">
        <f t="shared" si="133"/>
        <v>#DIV/0!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0</v>
      </c>
      <c r="D397" s="19"/>
      <c r="E397" s="19">
        <v>0</v>
      </c>
      <c r="F397" s="45" t="e">
        <f t="shared" si="129"/>
        <v>#DIV/0!</v>
      </c>
      <c r="G397" s="31"/>
      <c r="H397" s="45" t="e">
        <f t="shared" si="130"/>
        <v>#DIV/0!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1"/>
        <v>#DIV/0!</v>
      </c>
      <c r="V397" s="19"/>
      <c r="W397" s="18" t="e">
        <f t="shared" si="132"/>
        <v>#DIV/0!</v>
      </c>
      <c r="X397" s="19"/>
      <c r="Y397" s="18" t="e">
        <f t="shared" si="133"/>
        <v>#DIV/0!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/>
      <c r="E398" s="19">
        <v>75</v>
      </c>
      <c r="F398" s="45">
        <f t="shared" si="129"/>
        <v>0.26575012401672454</v>
      </c>
      <c r="G398" s="31"/>
      <c r="H398" s="45" t="e">
        <f t="shared" si="130"/>
        <v>#DIV/0!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1"/>
        <v>#DIV/0!</v>
      </c>
      <c r="V398" s="19"/>
      <c r="W398" s="18">
        <f t="shared" si="132"/>
        <v>0</v>
      </c>
      <c r="X398" s="19">
        <v>0</v>
      </c>
      <c r="Y398" s="18">
        <f t="shared" si="133"/>
        <v>0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0</v>
      </c>
      <c r="D399" s="19"/>
      <c r="E399" s="19">
        <v>0</v>
      </c>
      <c r="F399" s="45" t="e">
        <f t="shared" si="129"/>
        <v>#DIV/0!</v>
      </c>
      <c r="G399" s="31"/>
      <c r="H399" s="45" t="e">
        <f t="shared" si="130"/>
        <v>#DIV/0!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1"/>
        <v>#DIV/0!</v>
      </c>
      <c r="V399" s="19"/>
      <c r="W399" s="18" t="e">
        <f t="shared" si="132"/>
        <v>#DIV/0!</v>
      </c>
      <c r="X399" s="19"/>
      <c r="Y399" s="18" t="e">
        <f t="shared" si="133"/>
        <v>#DIV/0!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0</v>
      </c>
      <c r="D400" s="19"/>
      <c r="E400" s="19">
        <v>0</v>
      </c>
      <c r="F400" s="45" t="e">
        <f t="shared" si="129"/>
        <v>#DIV/0!</v>
      </c>
      <c r="G400" s="31"/>
      <c r="H400" s="45" t="e">
        <f t="shared" si="130"/>
        <v>#DIV/0!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1"/>
        <v>#DIV/0!</v>
      </c>
      <c r="V400" s="19"/>
      <c r="W400" s="18" t="e">
        <f t="shared" si="132"/>
        <v>#DIV/0!</v>
      </c>
      <c r="X400" s="19"/>
      <c r="Y400" s="18" t="e">
        <f t="shared" si="133"/>
        <v>#DIV/0!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0</v>
      </c>
      <c r="D401" s="19"/>
      <c r="E401" s="19">
        <v>0</v>
      </c>
      <c r="F401" s="45" t="e">
        <f t="shared" si="129"/>
        <v>#DIV/0!</v>
      </c>
      <c r="G401" s="31"/>
      <c r="H401" s="45" t="e">
        <f t="shared" si="130"/>
        <v>#DIV/0!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1"/>
        <v>#DIV/0!</v>
      </c>
      <c r="V401" s="19"/>
      <c r="W401" s="18" t="e">
        <f t="shared" si="132"/>
        <v>#DIV/0!</v>
      </c>
      <c r="X401" s="19"/>
      <c r="Y401" s="18" t="e">
        <f t="shared" si="133"/>
        <v>#DIV/0!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0</v>
      </c>
      <c r="D402" s="19"/>
      <c r="E402" s="19">
        <v>0</v>
      </c>
      <c r="F402" s="45" t="e">
        <f t="shared" si="129"/>
        <v>#DIV/0!</v>
      </c>
      <c r="G402" s="31"/>
      <c r="H402" s="45" t="e">
        <f t="shared" si="130"/>
        <v>#DIV/0!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1"/>
        <v>#DIV/0!</v>
      </c>
      <c r="V402" s="19"/>
      <c r="W402" s="18" t="e">
        <f t="shared" si="132"/>
        <v>#DIV/0!</v>
      </c>
      <c r="X402" s="19"/>
      <c r="Y402" s="18" t="e">
        <f t="shared" si="133"/>
        <v>#DIV/0!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0</v>
      </c>
      <c r="D403" s="19"/>
      <c r="E403" s="19">
        <v>0</v>
      </c>
      <c r="F403" s="45" t="e">
        <f t="shared" si="129"/>
        <v>#DIV/0!</v>
      </c>
      <c r="G403" s="31"/>
      <c r="H403" s="45" t="e">
        <f t="shared" si="130"/>
        <v>#DIV/0!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1"/>
        <v>#DIV/0!</v>
      </c>
      <c r="V403" s="19"/>
      <c r="W403" s="18" t="e">
        <f t="shared" si="132"/>
        <v>#DIV/0!</v>
      </c>
      <c r="X403" s="19"/>
      <c r="Y403" s="18" t="e">
        <f t="shared" si="133"/>
        <v>#DIV/0!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0</v>
      </c>
      <c r="D404" s="19"/>
      <c r="E404" s="19">
        <v>0</v>
      </c>
      <c r="F404" s="45" t="e">
        <f t="shared" si="129"/>
        <v>#DIV/0!</v>
      </c>
      <c r="G404" s="31"/>
      <c r="H404" s="45" t="e">
        <f t="shared" si="130"/>
        <v>#DIV/0!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1"/>
        <v>#DIV/0!</v>
      </c>
      <c r="V404" s="19"/>
      <c r="W404" s="18" t="e">
        <f t="shared" si="132"/>
        <v>#DIV/0!</v>
      </c>
      <c r="X404" s="19"/>
      <c r="Y404" s="18" t="e">
        <f t="shared" si="133"/>
        <v>#DIV/0!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0</v>
      </c>
      <c r="D405" s="19"/>
      <c r="E405" s="19">
        <v>0</v>
      </c>
      <c r="F405" s="45" t="e">
        <f t="shared" si="129"/>
        <v>#DIV/0!</v>
      </c>
      <c r="G405" s="31"/>
      <c r="H405" s="45" t="e">
        <f t="shared" si="130"/>
        <v>#DIV/0!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1"/>
        <v>#DIV/0!</v>
      </c>
      <c r="V405" s="19"/>
      <c r="W405" s="18" t="e">
        <f t="shared" si="132"/>
        <v>#DIV/0!</v>
      </c>
      <c r="X405" s="19"/>
      <c r="Y405" s="18" t="e">
        <f t="shared" si="133"/>
        <v>#DIV/0!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/>
      <c r="E406" s="19">
        <v>0</v>
      </c>
      <c r="F406" s="45" t="e">
        <f t="shared" si="129"/>
        <v>#DIV/0!</v>
      </c>
      <c r="G406" s="31"/>
      <c r="H406" s="45" t="e">
        <f t="shared" si="130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1"/>
        <v>#DIV/0!</v>
      </c>
      <c r="V406" s="19"/>
      <c r="W406" s="18" t="e">
        <f t="shared" si="132"/>
        <v>#DIV/0!</v>
      </c>
      <c r="X406" s="19"/>
      <c r="Y406" s="18" t="e">
        <f t="shared" si="133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0</v>
      </c>
      <c r="D407" s="19"/>
      <c r="E407" s="19">
        <v>0</v>
      </c>
      <c r="F407" s="45" t="e">
        <f t="shared" si="129"/>
        <v>#DIV/0!</v>
      </c>
      <c r="G407" s="31"/>
      <c r="H407" s="45" t="e">
        <f t="shared" si="130"/>
        <v>#DIV/0!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1"/>
        <v>#DIV/0!</v>
      </c>
      <c r="V407" s="19"/>
      <c r="W407" s="18" t="e">
        <f t="shared" si="132"/>
        <v>#DIV/0!</v>
      </c>
      <c r="X407" s="19"/>
      <c r="Y407" s="18" t="e">
        <f t="shared" si="133"/>
        <v>#DIV/0!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0</v>
      </c>
      <c r="D408" s="19"/>
      <c r="E408" s="19">
        <v>0</v>
      </c>
      <c r="F408" s="45" t="e">
        <f t="shared" si="129"/>
        <v>#DIV/0!</v>
      </c>
      <c r="G408" s="31"/>
      <c r="H408" s="45" t="e">
        <f t="shared" si="130"/>
        <v>#DIV/0!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1"/>
        <v>#DIV/0!</v>
      </c>
      <c r="V408" s="19"/>
      <c r="W408" s="18" t="e">
        <f t="shared" si="132"/>
        <v>#DIV/0!</v>
      </c>
      <c r="X408" s="19"/>
      <c r="Y408" s="18" t="e">
        <f t="shared" si="133"/>
        <v>#DIV/0!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0</v>
      </c>
      <c r="D409" s="19"/>
      <c r="E409" s="19">
        <v>0</v>
      </c>
      <c r="F409" s="45" t="e">
        <f t="shared" si="129"/>
        <v>#DIV/0!</v>
      </c>
      <c r="G409" s="31"/>
      <c r="H409" s="45" t="e">
        <f t="shared" si="130"/>
        <v>#DIV/0!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1"/>
        <v>#DIV/0!</v>
      </c>
      <c r="V409" s="19"/>
      <c r="W409" s="18" t="e">
        <f t="shared" si="132"/>
        <v>#DIV/0!</v>
      </c>
      <c r="X409" s="19"/>
      <c r="Y409" s="18" t="e">
        <f t="shared" si="133"/>
        <v>#DIV/0!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/>
      <c r="E410" s="19">
        <v>0</v>
      </c>
      <c r="F410" s="45" t="e">
        <f t="shared" si="129"/>
        <v>#DIV/0!</v>
      </c>
      <c r="G410" s="31"/>
      <c r="H410" s="45" t="e">
        <f t="shared" si="130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1"/>
        <v>#DIV/0!</v>
      </c>
      <c r="V410" s="19"/>
      <c r="W410" s="18" t="e">
        <f t="shared" si="132"/>
        <v>#DIV/0!</v>
      </c>
      <c r="X410" s="19"/>
      <c r="Y410" s="18" t="e">
        <f t="shared" si="133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0</v>
      </c>
      <c r="D411" s="19"/>
      <c r="E411" s="19">
        <v>0</v>
      </c>
      <c r="F411" s="45" t="e">
        <f t="shared" si="129"/>
        <v>#DIV/0!</v>
      </c>
      <c r="G411" s="31"/>
      <c r="H411" s="45" t="e">
        <f t="shared" si="130"/>
        <v>#DIV/0!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1"/>
        <v>#DIV/0!</v>
      </c>
      <c r="V411" s="19"/>
      <c r="W411" s="18" t="e">
        <f t="shared" si="132"/>
        <v>#DIV/0!</v>
      </c>
      <c r="X411" s="19"/>
      <c r="Y411" s="18" t="e">
        <f t="shared" si="133"/>
        <v>#DIV/0!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0</v>
      </c>
      <c r="D412" s="19"/>
      <c r="E412" s="19">
        <v>0</v>
      </c>
      <c r="F412" s="45" t="e">
        <f t="shared" si="129"/>
        <v>#DIV/0!</v>
      </c>
      <c r="G412" s="31"/>
      <c r="H412" s="45" t="e">
        <f t="shared" si="130"/>
        <v>#DIV/0!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1"/>
        <v>#DIV/0!</v>
      </c>
      <c r="V412" s="19"/>
      <c r="W412" s="18" t="e">
        <f t="shared" si="132"/>
        <v>#DIV/0!</v>
      </c>
      <c r="X412" s="19"/>
      <c r="Y412" s="18" t="e">
        <f t="shared" si="133"/>
        <v>#DIV/0!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0</v>
      </c>
      <c r="D413" s="19"/>
      <c r="E413" s="19">
        <v>0</v>
      </c>
      <c r="F413" s="45" t="e">
        <f t="shared" si="129"/>
        <v>#DIV/0!</v>
      </c>
      <c r="G413" s="31"/>
      <c r="H413" s="45" t="e">
        <f t="shared" si="130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1"/>
        <v>#DIV/0!</v>
      </c>
      <c r="V413" s="19"/>
      <c r="W413" s="18" t="e">
        <f t="shared" si="132"/>
        <v>#DIV/0!</v>
      </c>
      <c r="X413" s="19"/>
      <c r="Y413" s="18" t="e">
        <f t="shared" si="133"/>
        <v>#DIV/0!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>
        <v>0</v>
      </c>
      <c r="F414" s="45" t="e">
        <f t="shared" si="129"/>
        <v>#DIV/0!</v>
      </c>
      <c r="G414" s="31"/>
      <c r="H414" s="45" t="e">
        <f t="shared" si="130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1"/>
        <v>#DIV/0!</v>
      </c>
      <c r="V414" s="19"/>
      <c r="W414" s="18" t="e">
        <f t="shared" si="132"/>
        <v>#DIV/0!</v>
      </c>
      <c r="X414" s="19"/>
      <c r="Y414" s="18" t="e">
        <f t="shared" si="133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>
        <v>0</v>
      </c>
      <c r="F415" s="45" t="e">
        <f t="shared" si="129"/>
        <v>#DIV/0!</v>
      </c>
      <c r="G415" s="31"/>
      <c r="H415" s="45" t="e">
        <f t="shared" si="130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1"/>
        <v>#DIV/0!</v>
      </c>
      <c r="V415" s="19"/>
      <c r="W415" s="18" t="e">
        <f t="shared" si="132"/>
        <v>#DIV/0!</v>
      </c>
      <c r="X415" s="19"/>
      <c r="Y415" s="18" t="e">
        <f t="shared" si="133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0</v>
      </c>
      <c r="D416" s="19"/>
      <c r="E416" s="19">
        <v>0</v>
      </c>
      <c r="F416" s="45" t="e">
        <f t="shared" si="129"/>
        <v>#DIV/0!</v>
      </c>
      <c r="G416" s="31"/>
      <c r="H416" s="45" t="e">
        <f t="shared" si="130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1"/>
        <v>#DIV/0!</v>
      </c>
      <c r="V416" s="19"/>
      <c r="W416" s="18" t="e">
        <f t="shared" si="132"/>
        <v>#DIV/0!</v>
      </c>
      <c r="X416" s="19"/>
      <c r="Y416" s="18" t="e">
        <f t="shared" si="133"/>
        <v>#DIV/0!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0</v>
      </c>
      <c r="D417" s="19"/>
      <c r="E417" s="19">
        <v>0</v>
      </c>
      <c r="F417" s="45" t="e">
        <f t="shared" si="129"/>
        <v>#DIV/0!</v>
      </c>
      <c r="G417" s="31"/>
      <c r="H417" s="45" t="e">
        <f t="shared" si="130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1"/>
        <v>#DIV/0!</v>
      </c>
      <c r="V417" s="19"/>
      <c r="W417" s="18" t="e">
        <f t="shared" si="132"/>
        <v>#DIV/0!</v>
      </c>
      <c r="X417" s="19"/>
      <c r="Y417" s="18" t="e">
        <f t="shared" si="133"/>
        <v>#DIV/0!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0</v>
      </c>
      <c r="D418" s="19"/>
      <c r="E418" s="19">
        <v>0</v>
      </c>
      <c r="F418" s="45" t="e">
        <f t="shared" si="129"/>
        <v>#DIV/0!</v>
      </c>
      <c r="G418" s="31"/>
      <c r="H418" s="45" t="e">
        <f t="shared" si="130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1"/>
        <v>#DIV/0!</v>
      </c>
      <c r="V418" s="19"/>
      <c r="W418" s="18" t="e">
        <f t="shared" si="132"/>
        <v>#DIV/0!</v>
      </c>
      <c r="X418" s="19"/>
      <c r="Y418" s="18" t="e">
        <f t="shared" si="133"/>
        <v>#DIV/0!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0</v>
      </c>
      <c r="D419" s="19"/>
      <c r="E419" s="19">
        <v>0</v>
      </c>
      <c r="F419" s="45" t="e">
        <f t="shared" si="129"/>
        <v>#DIV/0!</v>
      </c>
      <c r="G419" s="31"/>
      <c r="H419" s="45" t="e">
        <f t="shared" si="130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1"/>
        <v>#DIV/0!</v>
      </c>
      <c r="V419" s="19"/>
      <c r="W419" s="18" t="e">
        <f t="shared" si="132"/>
        <v>#DIV/0!</v>
      </c>
      <c r="X419" s="19"/>
      <c r="Y419" s="18" t="e">
        <f t="shared" si="133"/>
        <v>#DIV/0!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0</v>
      </c>
      <c r="D420" s="19"/>
      <c r="E420" s="19">
        <v>0</v>
      </c>
      <c r="F420" s="45" t="e">
        <f t="shared" si="129"/>
        <v>#DIV/0!</v>
      </c>
      <c r="G420" s="31"/>
      <c r="H420" s="45" t="e">
        <f t="shared" si="130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1"/>
        <v>#DIV/0!</v>
      </c>
      <c r="V420" s="19"/>
      <c r="W420" s="18" t="e">
        <f t="shared" si="132"/>
        <v>#DIV/0!</v>
      </c>
      <c r="X420" s="19"/>
      <c r="Y420" s="18" t="e">
        <f t="shared" si="133"/>
        <v>#DIV/0!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0</v>
      </c>
      <c r="D421" s="19"/>
      <c r="E421" s="19">
        <v>0</v>
      </c>
      <c r="F421" s="45" t="e">
        <f t="shared" si="129"/>
        <v>#DIV/0!</v>
      </c>
      <c r="G421" s="31"/>
      <c r="H421" s="45" t="e">
        <f t="shared" si="130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1"/>
        <v>#DIV/0!</v>
      </c>
      <c r="V421" s="19"/>
      <c r="W421" s="18" t="e">
        <f t="shared" si="132"/>
        <v>#DIV/0!</v>
      </c>
      <c r="X421" s="19"/>
      <c r="Y421" s="18" t="e">
        <f t="shared" si="133"/>
        <v>#DIV/0!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0</v>
      </c>
      <c r="D422" s="19"/>
      <c r="E422" s="19">
        <v>0</v>
      </c>
      <c r="F422" s="45" t="e">
        <f t="shared" si="129"/>
        <v>#DIV/0!</v>
      </c>
      <c r="G422" s="31"/>
      <c r="H422" s="45" t="e">
        <f t="shared" si="130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1"/>
        <v>#DIV/0!</v>
      </c>
      <c r="V422" s="19"/>
      <c r="W422" s="18" t="e">
        <f t="shared" si="132"/>
        <v>#DIV/0!</v>
      </c>
      <c r="X422" s="19"/>
      <c r="Y422" s="18" t="e">
        <f t="shared" si="133"/>
        <v>#DIV/0!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1345.62</v>
      </c>
      <c r="D423" s="29">
        <f t="shared" ref="D423:E423" si="134">SUM(D383:D422)</f>
        <v>0</v>
      </c>
      <c r="E423" s="29">
        <f t="shared" si="134"/>
        <v>211</v>
      </c>
      <c r="F423" s="46">
        <f>E423/C423</f>
        <v>0.15680504154218874</v>
      </c>
      <c r="G423" s="29">
        <f>SUM(G383:G422)</f>
        <v>0</v>
      </c>
      <c r="H423" s="46" t="e">
        <f>G423/D423*100</f>
        <v>#DIV/0!</v>
      </c>
      <c r="I423" s="29">
        <f t="shared" ref="I423:T423" si="135">SUM(I383:I422)</f>
        <v>0</v>
      </c>
      <c r="J423" s="29">
        <f t="shared" si="135"/>
        <v>0</v>
      </c>
      <c r="K423" s="29">
        <f t="shared" si="135"/>
        <v>0</v>
      </c>
      <c r="L423" s="29">
        <f t="shared" si="135"/>
        <v>0</v>
      </c>
      <c r="M423" s="29">
        <f t="shared" si="135"/>
        <v>0</v>
      </c>
      <c r="N423" s="29">
        <f t="shared" si="135"/>
        <v>0</v>
      </c>
      <c r="O423" s="29">
        <f t="shared" si="135"/>
        <v>0</v>
      </c>
      <c r="P423" s="29">
        <f t="shared" si="135"/>
        <v>0</v>
      </c>
      <c r="Q423" s="29">
        <f t="shared" si="135"/>
        <v>0</v>
      </c>
      <c r="R423" s="29">
        <f t="shared" si="135"/>
        <v>0</v>
      </c>
      <c r="S423" s="29">
        <f t="shared" si="135"/>
        <v>0</v>
      </c>
      <c r="T423" s="29">
        <f t="shared" si="135"/>
        <v>0</v>
      </c>
      <c r="U423" s="47" t="e">
        <f>O423/G423*100</f>
        <v>#DIV/0!</v>
      </c>
      <c r="V423" s="29">
        <f>SUM(V383:V422)</f>
        <v>6</v>
      </c>
      <c r="W423" s="88">
        <f>V423/E423*100</f>
        <v>2.8436018957345972</v>
      </c>
      <c r="X423" s="29">
        <f>SUM(X383:X422)</f>
        <v>4</v>
      </c>
      <c r="Y423" s="88">
        <f>X423/E423*100</f>
        <v>1.8957345971563981</v>
      </c>
      <c r="Z423" s="29">
        <f t="shared" ref="Z423:AE423" si="136">SUM(Z383:Z422)</f>
        <v>0</v>
      </c>
      <c r="AA423" s="29">
        <f t="shared" si="136"/>
        <v>0</v>
      </c>
      <c r="AB423" s="29">
        <f t="shared" si="136"/>
        <v>0</v>
      </c>
      <c r="AC423" s="29">
        <f t="shared" si="136"/>
        <v>0</v>
      </c>
      <c r="AD423" s="29">
        <f t="shared" si="136"/>
        <v>0</v>
      </c>
      <c r="AE423" s="29">
        <f t="shared" si="136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29"/>
      <c r="D425" s="29"/>
      <c r="E425" s="29"/>
      <c r="F425" s="45" t="e">
        <f t="shared" si="129"/>
        <v>#DIV/0!</v>
      </c>
      <c r="G425" s="29"/>
      <c r="H425" s="45" t="e">
        <f t="shared" ref="H425:H432" si="137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8">O425/G425*100</f>
        <v>#DIV/0!</v>
      </c>
      <c r="V425" s="29"/>
      <c r="W425" s="18" t="e">
        <f t="shared" ref="W425:W432" si="139">V425/E425*100</f>
        <v>#DIV/0!</v>
      </c>
      <c r="X425" s="29"/>
      <c r="Y425" s="18" t="e">
        <f t="shared" ref="Y425:Y443" si="140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29"/>
      <c r="D426" s="29"/>
      <c r="E426" s="29"/>
      <c r="F426" s="45" t="e">
        <f t="shared" si="129"/>
        <v>#DIV/0!</v>
      </c>
      <c r="G426" s="29"/>
      <c r="H426" s="45" t="e">
        <f t="shared" si="137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8"/>
        <v>#DIV/0!</v>
      </c>
      <c r="V426" s="29"/>
      <c r="W426" s="18" t="e">
        <f t="shared" si="139"/>
        <v>#DIV/0!</v>
      </c>
      <c r="X426" s="29"/>
      <c r="Y426" s="18" t="e">
        <f t="shared" si="140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29"/>
      <c r="D427" s="29"/>
      <c r="E427" s="29"/>
      <c r="F427" s="45" t="e">
        <f t="shared" si="129"/>
        <v>#DIV/0!</v>
      </c>
      <c r="G427" s="29"/>
      <c r="H427" s="45" t="e">
        <f t="shared" si="137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8"/>
        <v>#DIV/0!</v>
      </c>
      <c r="V427" s="29"/>
      <c r="W427" s="18" t="e">
        <f t="shared" si="139"/>
        <v>#DIV/0!</v>
      </c>
      <c r="X427" s="29"/>
      <c r="Y427" s="18" t="e">
        <f t="shared" si="140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29"/>
      <c r="D428" s="29"/>
      <c r="E428" s="29"/>
      <c r="F428" s="45" t="e">
        <f t="shared" si="129"/>
        <v>#DIV/0!</v>
      </c>
      <c r="G428" s="29"/>
      <c r="H428" s="45" t="e">
        <f t="shared" si="137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8"/>
        <v>#DIV/0!</v>
      </c>
      <c r="V428" s="29"/>
      <c r="W428" s="18" t="e">
        <f t="shared" si="139"/>
        <v>#DIV/0!</v>
      </c>
      <c r="X428" s="29"/>
      <c r="Y428" s="18" t="e">
        <f t="shared" si="140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29"/>
      <c r="D429" s="29"/>
      <c r="E429" s="29"/>
      <c r="F429" s="45" t="e">
        <f t="shared" si="129"/>
        <v>#DIV/0!</v>
      </c>
      <c r="G429" s="29"/>
      <c r="H429" s="45" t="e">
        <f t="shared" si="137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8"/>
        <v>#DIV/0!</v>
      </c>
      <c r="V429" s="29"/>
      <c r="W429" s="18" t="e">
        <f t="shared" si="139"/>
        <v>#DIV/0!</v>
      </c>
      <c r="X429" s="29"/>
      <c r="Y429" s="18" t="e">
        <f t="shared" si="140"/>
        <v>#DIV/0!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29"/>
      <c r="D430" s="29"/>
      <c r="E430" s="29"/>
      <c r="F430" s="45" t="e">
        <f t="shared" si="129"/>
        <v>#DIV/0!</v>
      </c>
      <c r="G430" s="29"/>
      <c r="H430" s="45" t="e">
        <f t="shared" si="137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8"/>
        <v>#DIV/0!</v>
      </c>
      <c r="V430" s="29"/>
      <c r="W430" s="18" t="e">
        <f t="shared" si="139"/>
        <v>#DIV/0!</v>
      </c>
      <c r="X430" s="29"/>
      <c r="Y430" s="18" t="e">
        <f t="shared" si="140"/>
        <v>#DIV/0!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29"/>
      <c r="D431" s="29"/>
      <c r="E431" s="29"/>
      <c r="F431" s="45" t="e">
        <f t="shared" si="129"/>
        <v>#DIV/0!</v>
      </c>
      <c r="G431" s="29"/>
      <c r="H431" s="45" t="e">
        <f t="shared" si="137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8"/>
        <v>#DIV/0!</v>
      </c>
      <c r="V431" s="29"/>
      <c r="W431" s="18" t="e">
        <f t="shared" si="139"/>
        <v>#DIV/0!</v>
      </c>
      <c r="X431" s="29"/>
      <c r="Y431" s="18" t="e">
        <f t="shared" si="140"/>
        <v>#DIV/0!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0</v>
      </c>
      <c r="D432" s="29">
        <f t="shared" ref="D432:E432" si="141">SUM(D425:D431)</f>
        <v>0</v>
      </c>
      <c r="E432" s="29">
        <f t="shared" si="141"/>
        <v>0</v>
      </c>
      <c r="F432" s="45" t="e">
        <f t="shared" si="129"/>
        <v>#DIV/0!</v>
      </c>
      <c r="G432" s="29">
        <f>SUM(G425:G431)</f>
        <v>0</v>
      </c>
      <c r="H432" s="45" t="e">
        <f t="shared" si="137"/>
        <v>#DIV/0!</v>
      </c>
      <c r="I432" s="29">
        <f t="shared" ref="I432:T432" si="142">SUM(I425:I431)</f>
        <v>0</v>
      </c>
      <c r="J432" s="29">
        <f t="shared" si="142"/>
        <v>0</v>
      </c>
      <c r="K432" s="29">
        <f t="shared" si="142"/>
        <v>0</v>
      </c>
      <c r="L432" s="29">
        <f t="shared" si="142"/>
        <v>0</v>
      </c>
      <c r="M432" s="29">
        <f t="shared" si="142"/>
        <v>0</v>
      </c>
      <c r="N432" s="29">
        <f t="shared" si="142"/>
        <v>0</v>
      </c>
      <c r="O432" s="29">
        <f t="shared" si="142"/>
        <v>0</v>
      </c>
      <c r="P432" s="29">
        <f t="shared" si="142"/>
        <v>0</v>
      </c>
      <c r="Q432" s="29">
        <f t="shared" si="142"/>
        <v>0</v>
      </c>
      <c r="R432" s="29">
        <f t="shared" si="142"/>
        <v>0</v>
      </c>
      <c r="S432" s="29">
        <f t="shared" si="142"/>
        <v>0</v>
      </c>
      <c r="T432" s="29">
        <f t="shared" si="142"/>
        <v>0</v>
      </c>
      <c r="U432" s="54" t="e">
        <f t="shared" si="138"/>
        <v>#DIV/0!</v>
      </c>
      <c r="V432" s="29">
        <f>SUM(V425:V431)</f>
        <v>0</v>
      </c>
      <c r="W432" s="18" t="e">
        <f t="shared" si="139"/>
        <v>#DIV/0!</v>
      </c>
      <c r="X432" s="29">
        <f>SUM(X425:X431)</f>
        <v>0</v>
      </c>
      <c r="Y432" s="18" t="e">
        <f t="shared" si="140"/>
        <v>#DIV/0!</v>
      </c>
      <c r="Z432" s="29">
        <f t="shared" ref="Z432:AE432" si="143">SUM(Z425:Z431)</f>
        <v>0</v>
      </c>
      <c r="AA432" s="29">
        <f t="shared" si="143"/>
        <v>0</v>
      </c>
      <c r="AB432" s="29">
        <f t="shared" si="143"/>
        <v>0</v>
      </c>
      <c r="AC432" s="29">
        <f t="shared" si="143"/>
        <v>0</v>
      </c>
      <c r="AD432" s="29">
        <f t="shared" si="143"/>
        <v>0</v>
      </c>
      <c r="AE432" s="29">
        <f t="shared" si="143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19">
        <v>0</v>
      </c>
      <c r="D434" s="29"/>
      <c r="E434" s="19">
        <v>0</v>
      </c>
      <c r="F434" s="45" t="e">
        <f t="shared" si="129"/>
        <v>#DIV/0!</v>
      </c>
      <c r="G434" s="29"/>
      <c r="H434" s="45" t="e">
        <f t="shared" ref="H434:H443" si="144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5">O434/G434*100</f>
        <v>#DIV/0!</v>
      </c>
      <c r="V434" s="19">
        <f>X434</f>
        <v>0</v>
      </c>
      <c r="W434" s="18" t="e">
        <f t="shared" ref="W434:W443" si="146">V434/E434*100</f>
        <v>#DIV/0!</v>
      </c>
      <c r="X434" s="19">
        <v>0</v>
      </c>
      <c r="Y434" s="18" t="e">
        <f t="shared" si="140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19">
        <v>0</v>
      </c>
      <c r="D435" s="29"/>
      <c r="E435" s="19">
        <v>0</v>
      </c>
      <c r="F435" s="45" t="e">
        <f t="shared" si="129"/>
        <v>#DIV/0!</v>
      </c>
      <c r="G435" s="29"/>
      <c r="H435" s="45" t="e">
        <f t="shared" si="144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5"/>
        <v>#DIV/0!</v>
      </c>
      <c r="V435" s="19">
        <f t="shared" ref="V435:V443" si="147">X435</f>
        <v>0</v>
      </c>
      <c r="W435" s="18" t="e">
        <f t="shared" si="146"/>
        <v>#DIV/0!</v>
      </c>
      <c r="X435" s="19">
        <v>0</v>
      </c>
      <c r="Y435" s="18" t="e">
        <f t="shared" si="140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19">
        <v>0</v>
      </c>
      <c r="D436" s="29"/>
      <c r="E436" s="19">
        <v>0</v>
      </c>
      <c r="F436" s="45" t="e">
        <f t="shared" si="129"/>
        <v>#DIV/0!</v>
      </c>
      <c r="G436" s="29"/>
      <c r="H436" s="45" t="e">
        <f t="shared" si="144"/>
        <v>#DIV/0!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5"/>
        <v>#DIV/0!</v>
      </c>
      <c r="V436" s="19">
        <f t="shared" si="147"/>
        <v>0</v>
      </c>
      <c r="W436" s="18" t="e">
        <f t="shared" si="146"/>
        <v>#DIV/0!</v>
      </c>
      <c r="X436" s="19">
        <v>0</v>
      </c>
      <c r="Y436" s="18" t="e">
        <f t="shared" si="140"/>
        <v>#DIV/0!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19">
        <v>0</v>
      </c>
      <c r="D437" s="29"/>
      <c r="E437" s="19">
        <v>0</v>
      </c>
      <c r="F437" s="45" t="e">
        <f t="shared" si="129"/>
        <v>#DIV/0!</v>
      </c>
      <c r="G437" s="29"/>
      <c r="H437" s="45" t="e">
        <f t="shared" si="144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5"/>
        <v>#DIV/0!</v>
      </c>
      <c r="V437" s="19">
        <f t="shared" si="147"/>
        <v>0</v>
      </c>
      <c r="W437" s="18" t="e">
        <f t="shared" si="146"/>
        <v>#DIV/0!</v>
      </c>
      <c r="X437" s="19">
        <v>0</v>
      </c>
      <c r="Y437" s="18" t="e">
        <f t="shared" si="140"/>
        <v>#DIV/0!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19">
        <v>589.4</v>
      </c>
      <c r="D438" s="29"/>
      <c r="E438" s="19">
        <v>121</v>
      </c>
      <c r="F438" s="45">
        <f t="shared" si="129"/>
        <v>0.20529351883271124</v>
      </c>
      <c r="G438" s="29"/>
      <c r="H438" s="45" t="e">
        <f t="shared" si="144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5"/>
        <v>#DIV/0!</v>
      </c>
      <c r="V438" s="19">
        <f t="shared" si="147"/>
        <v>6</v>
      </c>
      <c r="W438" s="18">
        <f t="shared" si="146"/>
        <v>4.9586776859504136</v>
      </c>
      <c r="X438" s="19">
        <v>6</v>
      </c>
      <c r="Y438" s="18">
        <f t="shared" si="140"/>
        <v>4.9586776859504136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19">
        <v>442.27299999999997</v>
      </c>
      <c r="D439" s="29"/>
      <c r="E439" s="19">
        <v>47</v>
      </c>
      <c r="F439" s="45">
        <f t="shared" si="129"/>
        <v>0.10626920476719132</v>
      </c>
      <c r="G439" s="29"/>
      <c r="H439" s="45" t="e">
        <f t="shared" si="144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5"/>
        <v>#DIV/0!</v>
      </c>
      <c r="V439" s="19">
        <f t="shared" si="147"/>
        <v>2</v>
      </c>
      <c r="W439" s="18">
        <f t="shared" si="146"/>
        <v>4.2553191489361701</v>
      </c>
      <c r="X439" s="19">
        <v>2</v>
      </c>
      <c r="Y439" s="18">
        <f t="shared" si="140"/>
        <v>4.2553191489361701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19">
        <v>550.65599999999995</v>
      </c>
      <c r="D440" s="29"/>
      <c r="E440" s="19">
        <v>18</v>
      </c>
      <c r="F440" s="45">
        <f t="shared" si="129"/>
        <v>3.2688284518828457E-2</v>
      </c>
      <c r="G440" s="29"/>
      <c r="H440" s="45" t="e">
        <f t="shared" si="144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5"/>
        <v>#DIV/0!</v>
      </c>
      <c r="V440" s="19">
        <f t="shared" si="147"/>
        <v>0</v>
      </c>
      <c r="W440" s="18">
        <f t="shared" si="146"/>
        <v>0</v>
      </c>
      <c r="X440" s="19">
        <v>0</v>
      </c>
      <c r="Y440" s="18">
        <f t="shared" si="140"/>
        <v>0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19">
        <v>275.08299999999997</v>
      </c>
      <c r="D441" s="29"/>
      <c r="E441" s="19">
        <v>135</v>
      </c>
      <c r="F441" s="45">
        <f t="shared" si="129"/>
        <v>0.49076097032532007</v>
      </c>
      <c r="G441" s="29"/>
      <c r="H441" s="45" t="e">
        <f t="shared" si="144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5"/>
        <v>#DIV/0!</v>
      </c>
      <c r="V441" s="19">
        <f t="shared" si="147"/>
        <v>4</v>
      </c>
      <c r="W441" s="18">
        <f t="shared" si="146"/>
        <v>2.9629629629629632</v>
      </c>
      <c r="X441" s="19">
        <v>4</v>
      </c>
      <c r="Y441" s="18">
        <f t="shared" si="140"/>
        <v>2.9629629629629632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19">
        <v>0</v>
      </c>
      <c r="D442" s="29"/>
      <c r="E442" s="19">
        <v>0</v>
      </c>
      <c r="F442" s="45" t="e">
        <f t="shared" si="129"/>
        <v>#DIV/0!</v>
      </c>
      <c r="G442" s="29"/>
      <c r="H442" s="45" t="e">
        <f t="shared" si="144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5"/>
        <v>#DIV/0!</v>
      </c>
      <c r="V442" s="19">
        <f t="shared" si="147"/>
        <v>0</v>
      </c>
      <c r="W442" s="18" t="e">
        <f t="shared" si="146"/>
        <v>#DIV/0!</v>
      </c>
      <c r="X442" s="19">
        <v>0</v>
      </c>
      <c r="Y442" s="18" t="e">
        <f t="shared" si="140"/>
        <v>#DIV/0!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19">
        <v>1444.3710000000001</v>
      </c>
      <c r="D443" s="29"/>
      <c r="E443" s="19">
        <v>881</v>
      </c>
      <c r="F443" s="45">
        <f t="shared" si="129"/>
        <v>0.60995409074261386</v>
      </c>
      <c r="G443" s="29"/>
      <c r="H443" s="45" t="e">
        <f t="shared" si="144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5"/>
        <v>#DIV/0!</v>
      </c>
      <c r="V443" s="19">
        <f t="shared" si="147"/>
        <v>44</v>
      </c>
      <c r="W443" s="18">
        <f t="shared" si="146"/>
        <v>4.994324631101021</v>
      </c>
      <c r="X443" s="19">
        <v>44</v>
      </c>
      <c r="Y443" s="18">
        <f t="shared" si="140"/>
        <v>4.994324631101021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3301.7829999999999</v>
      </c>
      <c r="D444" s="29">
        <f t="shared" ref="D444:E444" si="148">SUM(D434:D443)</f>
        <v>0</v>
      </c>
      <c r="E444" s="29">
        <f t="shared" si="148"/>
        <v>1202</v>
      </c>
      <c r="F444" s="46">
        <f>E444/C444</f>
        <v>0.36404572923175144</v>
      </c>
      <c r="G444" s="29">
        <f>SUM(G434:G443)</f>
        <v>0</v>
      </c>
      <c r="H444" s="46" t="e">
        <f>G444/D444*100</f>
        <v>#DIV/0!</v>
      </c>
      <c r="I444" s="29">
        <f t="shared" ref="I444:T444" si="149">SUM(I434:I443)</f>
        <v>0</v>
      </c>
      <c r="J444" s="29">
        <f t="shared" si="149"/>
        <v>0</v>
      </c>
      <c r="K444" s="29">
        <f t="shared" si="149"/>
        <v>0</v>
      </c>
      <c r="L444" s="29">
        <f t="shared" si="149"/>
        <v>0</v>
      </c>
      <c r="M444" s="29">
        <f t="shared" si="149"/>
        <v>0</v>
      </c>
      <c r="N444" s="29">
        <f t="shared" si="149"/>
        <v>0</v>
      </c>
      <c r="O444" s="29">
        <f t="shared" si="149"/>
        <v>0</v>
      </c>
      <c r="P444" s="29">
        <f t="shared" si="149"/>
        <v>0</v>
      </c>
      <c r="Q444" s="29">
        <f t="shared" si="149"/>
        <v>0</v>
      </c>
      <c r="R444" s="29">
        <f t="shared" si="149"/>
        <v>0</v>
      </c>
      <c r="S444" s="29">
        <f t="shared" si="149"/>
        <v>0</v>
      </c>
      <c r="T444" s="29">
        <f t="shared" si="149"/>
        <v>0</v>
      </c>
      <c r="U444" s="47" t="e">
        <f>O444/G444*100</f>
        <v>#DIV/0!</v>
      </c>
      <c r="V444" s="29">
        <f>SUM(V434:V443)</f>
        <v>56</v>
      </c>
      <c r="W444" s="88">
        <f>V444/E444*100</f>
        <v>4.6589018302828622</v>
      </c>
      <c r="X444" s="29">
        <f>SUM(X434:X443)</f>
        <v>56</v>
      </c>
      <c r="Y444" s="88">
        <f>X444/E444*100</f>
        <v>4.6589018302828622</v>
      </c>
      <c r="Z444" s="29">
        <f t="shared" ref="Z444:AE444" si="150">SUM(Z434:Z443)</f>
        <v>0</v>
      </c>
      <c r="AA444" s="29">
        <f t="shared" si="150"/>
        <v>0</v>
      </c>
      <c r="AB444" s="29">
        <f t="shared" si="150"/>
        <v>0</v>
      </c>
      <c r="AC444" s="29">
        <f t="shared" si="150"/>
        <v>0</v>
      </c>
      <c r="AD444" s="29">
        <f t="shared" si="150"/>
        <v>0</v>
      </c>
      <c r="AE444" s="29">
        <f t="shared" si="150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/>
      <c r="D446" s="19"/>
      <c r="E446" s="19"/>
      <c r="F446" s="45" t="e">
        <f t="shared" ref="F446:F505" si="151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2">V446/E446*100</f>
        <v>#DIV/0!</v>
      </c>
      <c r="X446" s="19"/>
      <c r="Y446" s="18" t="e">
        <f t="shared" ref="Y446:Y505" si="153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/>
      <c r="D447" s="79"/>
      <c r="E447" s="79"/>
      <c r="F447" s="45" t="e">
        <f t="shared" si="151"/>
        <v>#DIV/0!</v>
      </c>
      <c r="G447" s="79"/>
      <c r="H447" s="45" t="e">
        <f t="shared" ref="H447:H505" si="154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5">O447/G447*100</f>
        <v>#DIV/0!</v>
      </c>
      <c r="V447" s="79"/>
      <c r="W447" s="54" t="e">
        <f t="shared" si="152"/>
        <v>#DIV/0!</v>
      </c>
      <c r="X447" s="79"/>
      <c r="Y447" s="54" t="e">
        <f t="shared" si="153"/>
        <v>#DIV/0!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/>
      <c r="D448" s="19"/>
      <c r="E448" s="19"/>
      <c r="F448" s="45" t="e">
        <f t="shared" si="151"/>
        <v>#DIV/0!</v>
      </c>
      <c r="G448" s="31"/>
      <c r="H448" s="45" t="e">
        <f t="shared" si="154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5"/>
        <v>#DIV/0!</v>
      </c>
      <c r="V448" s="19"/>
      <c r="W448" s="18" t="e">
        <f t="shared" si="152"/>
        <v>#DIV/0!</v>
      </c>
      <c r="X448" s="19"/>
      <c r="Y448" s="18" t="e">
        <f t="shared" si="153"/>
        <v>#DIV/0!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/>
      <c r="D449" s="19"/>
      <c r="E449" s="19"/>
      <c r="F449" s="45" t="e">
        <f t="shared" si="151"/>
        <v>#DIV/0!</v>
      </c>
      <c r="G449" s="31"/>
      <c r="H449" s="45" t="e">
        <f t="shared" si="154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5"/>
        <v>#DIV/0!</v>
      </c>
      <c r="V449" s="19"/>
      <c r="W449" s="18" t="e">
        <f t="shared" si="152"/>
        <v>#DIV/0!</v>
      </c>
      <c r="X449" s="19"/>
      <c r="Y449" s="18" t="e">
        <f t="shared" si="153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/>
      <c r="D450" s="19"/>
      <c r="E450" s="19"/>
      <c r="F450" s="45" t="e">
        <f t="shared" si="151"/>
        <v>#DIV/0!</v>
      </c>
      <c r="G450" s="31"/>
      <c r="H450" s="45" t="e">
        <f t="shared" si="154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5"/>
        <v>#DIV/0!</v>
      </c>
      <c r="V450" s="19"/>
      <c r="W450" s="18" t="e">
        <f t="shared" si="152"/>
        <v>#DIV/0!</v>
      </c>
      <c r="X450" s="19"/>
      <c r="Y450" s="18" t="e">
        <f t="shared" si="153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/>
      <c r="D451" s="19"/>
      <c r="E451" s="19"/>
      <c r="F451" s="45" t="e">
        <f t="shared" si="151"/>
        <v>#DIV/0!</v>
      </c>
      <c r="G451" s="31"/>
      <c r="H451" s="45" t="e">
        <f t="shared" si="154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5"/>
        <v>#DIV/0!</v>
      </c>
      <c r="V451" s="19"/>
      <c r="W451" s="18" t="e">
        <f t="shared" si="152"/>
        <v>#DIV/0!</v>
      </c>
      <c r="X451" s="19"/>
      <c r="Y451" s="18" t="e">
        <f t="shared" si="153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/>
      <c r="D452" s="19"/>
      <c r="E452" s="19"/>
      <c r="F452" s="45" t="e">
        <f t="shared" si="151"/>
        <v>#DIV/0!</v>
      </c>
      <c r="G452" s="31"/>
      <c r="H452" s="45" t="e">
        <f t="shared" si="154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5"/>
        <v>#DIV/0!</v>
      </c>
      <c r="V452" s="19"/>
      <c r="W452" s="18" t="e">
        <f t="shared" si="152"/>
        <v>#DIV/0!</v>
      </c>
      <c r="X452" s="19"/>
      <c r="Y452" s="18" t="e">
        <f t="shared" si="153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/>
      <c r="D453" s="19"/>
      <c r="E453" s="19"/>
      <c r="F453" s="45" t="e">
        <f t="shared" si="151"/>
        <v>#DIV/0!</v>
      </c>
      <c r="G453" s="31"/>
      <c r="H453" s="45" t="e">
        <f t="shared" si="154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5"/>
        <v>#DIV/0!</v>
      </c>
      <c r="V453" s="19"/>
      <c r="W453" s="18" t="e">
        <f t="shared" si="152"/>
        <v>#DIV/0!</v>
      </c>
      <c r="X453" s="19"/>
      <c r="Y453" s="18" t="e">
        <f t="shared" si="153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/>
      <c r="D454" s="19"/>
      <c r="E454" s="19"/>
      <c r="F454" s="45" t="e">
        <f t="shared" si="151"/>
        <v>#DIV/0!</v>
      </c>
      <c r="G454" s="31"/>
      <c r="H454" s="45" t="e">
        <f t="shared" si="154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5"/>
        <v>#DIV/0!</v>
      </c>
      <c r="V454" s="19"/>
      <c r="W454" s="18" t="e">
        <f t="shared" si="152"/>
        <v>#DIV/0!</v>
      </c>
      <c r="X454" s="19"/>
      <c r="Y454" s="18" t="e">
        <f t="shared" si="153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/>
      <c r="D455" s="19"/>
      <c r="E455" s="19"/>
      <c r="F455" s="45" t="e">
        <f t="shared" si="151"/>
        <v>#DIV/0!</v>
      </c>
      <c r="G455" s="31"/>
      <c r="H455" s="45" t="e">
        <f t="shared" si="154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5"/>
        <v>#DIV/0!</v>
      </c>
      <c r="V455" s="19"/>
      <c r="W455" s="18" t="e">
        <f t="shared" si="152"/>
        <v>#DIV/0!</v>
      </c>
      <c r="X455" s="19"/>
      <c r="Y455" s="18" t="e">
        <f t="shared" si="153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/>
      <c r="D456" s="19"/>
      <c r="E456" s="19"/>
      <c r="F456" s="45" t="e">
        <f t="shared" si="151"/>
        <v>#DIV/0!</v>
      </c>
      <c r="G456" s="31"/>
      <c r="H456" s="45" t="e">
        <f t="shared" si="154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5"/>
        <v>#DIV/0!</v>
      </c>
      <c r="V456" s="19"/>
      <c r="W456" s="18" t="e">
        <f t="shared" si="152"/>
        <v>#DIV/0!</v>
      </c>
      <c r="X456" s="19"/>
      <c r="Y456" s="18" t="e">
        <f t="shared" si="153"/>
        <v>#DIV/0!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/>
      <c r="D457" s="19"/>
      <c r="E457" s="19"/>
      <c r="F457" s="45" t="e">
        <f t="shared" si="151"/>
        <v>#DIV/0!</v>
      </c>
      <c r="G457" s="31"/>
      <c r="H457" s="45" t="e">
        <f t="shared" si="154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5"/>
        <v>#DIV/0!</v>
      </c>
      <c r="V457" s="19"/>
      <c r="W457" s="18" t="e">
        <f t="shared" si="152"/>
        <v>#DIV/0!</v>
      </c>
      <c r="X457" s="19"/>
      <c r="Y457" s="18" t="e">
        <f t="shared" si="153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/>
      <c r="D458" s="19"/>
      <c r="E458" s="19"/>
      <c r="F458" s="45" t="e">
        <f t="shared" si="151"/>
        <v>#DIV/0!</v>
      </c>
      <c r="G458" s="31"/>
      <c r="H458" s="45" t="e">
        <f t="shared" si="154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5"/>
        <v>#DIV/0!</v>
      </c>
      <c r="V458" s="19"/>
      <c r="W458" s="18" t="e">
        <f t="shared" si="152"/>
        <v>#DIV/0!</v>
      </c>
      <c r="X458" s="19"/>
      <c r="Y458" s="18" t="e">
        <f t="shared" si="153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/>
      <c r="D459" s="19"/>
      <c r="E459" s="19"/>
      <c r="F459" s="45" t="e">
        <f t="shared" si="151"/>
        <v>#DIV/0!</v>
      </c>
      <c r="G459" s="31"/>
      <c r="H459" s="45" t="e">
        <f t="shared" si="154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5"/>
        <v>#DIV/0!</v>
      </c>
      <c r="V459" s="19"/>
      <c r="W459" s="18" t="e">
        <f t="shared" si="152"/>
        <v>#DIV/0!</v>
      </c>
      <c r="X459" s="19"/>
      <c r="Y459" s="18" t="e">
        <f t="shared" si="153"/>
        <v>#DIV/0!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/>
      <c r="D460" s="19"/>
      <c r="E460" s="19"/>
      <c r="F460" s="45" t="e">
        <f t="shared" si="151"/>
        <v>#DIV/0!</v>
      </c>
      <c r="G460" s="31"/>
      <c r="H460" s="45" t="e">
        <f t="shared" si="154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5"/>
        <v>#DIV/0!</v>
      </c>
      <c r="V460" s="19"/>
      <c r="W460" s="18" t="e">
        <f t="shared" si="152"/>
        <v>#DIV/0!</v>
      </c>
      <c r="X460" s="19"/>
      <c r="Y460" s="18" t="e">
        <f t="shared" si="153"/>
        <v>#DIV/0!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/>
      <c r="D461" s="19"/>
      <c r="E461" s="19"/>
      <c r="F461" s="45" t="e">
        <f t="shared" si="151"/>
        <v>#DIV/0!</v>
      </c>
      <c r="G461" s="31"/>
      <c r="H461" s="45" t="e">
        <f t="shared" si="154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5"/>
        <v>#DIV/0!</v>
      </c>
      <c r="V461" s="19"/>
      <c r="W461" s="18" t="e">
        <f t="shared" si="152"/>
        <v>#DIV/0!</v>
      </c>
      <c r="X461" s="19"/>
      <c r="Y461" s="18" t="e">
        <f t="shared" si="153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/>
      <c r="D462" s="19"/>
      <c r="E462" s="19"/>
      <c r="F462" s="45" t="e">
        <f t="shared" si="151"/>
        <v>#DIV/0!</v>
      </c>
      <c r="G462" s="31"/>
      <c r="H462" s="45" t="e">
        <f t="shared" si="154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5"/>
        <v>#DIV/0!</v>
      </c>
      <c r="V462" s="19"/>
      <c r="W462" s="18" t="e">
        <f t="shared" si="152"/>
        <v>#DIV/0!</v>
      </c>
      <c r="X462" s="19"/>
      <c r="Y462" s="18" t="e">
        <f t="shared" si="153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/>
      <c r="D463" s="19"/>
      <c r="E463" s="19"/>
      <c r="F463" s="45" t="e">
        <f t="shared" si="151"/>
        <v>#DIV/0!</v>
      </c>
      <c r="G463" s="31"/>
      <c r="H463" s="45" t="e">
        <f t="shared" si="154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5"/>
        <v>#DIV/0!</v>
      </c>
      <c r="V463" s="19"/>
      <c r="W463" s="18" t="e">
        <f t="shared" si="152"/>
        <v>#DIV/0!</v>
      </c>
      <c r="X463" s="19"/>
      <c r="Y463" s="18" t="e">
        <f t="shared" si="153"/>
        <v>#DIV/0!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/>
      <c r="D464" s="19"/>
      <c r="E464" s="19"/>
      <c r="F464" s="45" t="e">
        <f t="shared" si="151"/>
        <v>#DIV/0!</v>
      </c>
      <c r="G464" s="31"/>
      <c r="H464" s="45" t="e">
        <f t="shared" si="154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5"/>
        <v>#DIV/0!</v>
      </c>
      <c r="V464" s="19"/>
      <c r="W464" s="18" t="e">
        <f t="shared" si="152"/>
        <v>#DIV/0!</v>
      </c>
      <c r="X464" s="19"/>
      <c r="Y464" s="18" t="e">
        <f t="shared" si="153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/>
      <c r="D465" s="19"/>
      <c r="E465" s="19"/>
      <c r="F465" s="45" t="e">
        <f t="shared" si="151"/>
        <v>#DIV/0!</v>
      </c>
      <c r="G465" s="31"/>
      <c r="H465" s="45" t="e">
        <f t="shared" si="154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5"/>
        <v>#DIV/0!</v>
      </c>
      <c r="V465" s="19"/>
      <c r="W465" s="18" t="e">
        <f t="shared" si="152"/>
        <v>#DIV/0!</v>
      </c>
      <c r="X465" s="19"/>
      <c r="Y465" s="18" t="e">
        <f t="shared" si="153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/>
      <c r="D466" s="19"/>
      <c r="E466" s="19"/>
      <c r="F466" s="45" t="e">
        <f t="shared" si="151"/>
        <v>#DIV/0!</v>
      </c>
      <c r="G466" s="31"/>
      <c r="H466" s="45" t="e">
        <f t="shared" si="154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5"/>
        <v>#DIV/0!</v>
      </c>
      <c r="V466" s="19"/>
      <c r="W466" s="18" t="e">
        <f t="shared" si="152"/>
        <v>#DIV/0!</v>
      </c>
      <c r="X466" s="19"/>
      <c r="Y466" s="18" t="e">
        <f t="shared" si="153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/>
      <c r="D467" s="19"/>
      <c r="E467" s="19"/>
      <c r="F467" s="45" t="e">
        <f t="shared" si="151"/>
        <v>#DIV/0!</v>
      </c>
      <c r="G467" s="31"/>
      <c r="H467" s="45" t="e">
        <f t="shared" si="154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5"/>
        <v>#DIV/0!</v>
      </c>
      <c r="V467" s="19"/>
      <c r="W467" s="18" t="e">
        <f t="shared" si="152"/>
        <v>#DIV/0!</v>
      </c>
      <c r="X467" s="19"/>
      <c r="Y467" s="18" t="e">
        <f t="shared" si="153"/>
        <v>#DIV/0!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/>
      <c r="D468" s="19"/>
      <c r="E468" s="19"/>
      <c r="F468" s="45" t="e">
        <f t="shared" si="151"/>
        <v>#DIV/0!</v>
      </c>
      <c r="G468" s="31"/>
      <c r="H468" s="45" t="e">
        <f t="shared" si="154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5"/>
        <v>#DIV/0!</v>
      </c>
      <c r="V468" s="19"/>
      <c r="W468" s="18" t="e">
        <f t="shared" si="152"/>
        <v>#DIV/0!</v>
      </c>
      <c r="X468" s="19"/>
      <c r="Y468" s="18" t="e">
        <f t="shared" si="153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/>
      <c r="D469" s="19"/>
      <c r="E469" s="19"/>
      <c r="F469" s="45" t="e">
        <f t="shared" si="151"/>
        <v>#DIV/0!</v>
      </c>
      <c r="G469" s="31"/>
      <c r="H469" s="45" t="e">
        <f t="shared" si="154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5"/>
        <v>#DIV/0!</v>
      </c>
      <c r="V469" s="19"/>
      <c r="W469" s="18" t="e">
        <f t="shared" si="152"/>
        <v>#DIV/0!</v>
      </c>
      <c r="X469" s="19"/>
      <c r="Y469" s="18" t="e">
        <f t="shared" si="153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/>
      <c r="D470" s="19"/>
      <c r="E470" s="19"/>
      <c r="F470" s="45" t="e">
        <f t="shared" si="151"/>
        <v>#DIV/0!</v>
      </c>
      <c r="G470" s="31"/>
      <c r="H470" s="45" t="e">
        <f t="shared" si="154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5"/>
        <v>#DIV/0!</v>
      </c>
      <c r="V470" s="19"/>
      <c r="W470" s="18" t="e">
        <f t="shared" si="152"/>
        <v>#DIV/0!</v>
      </c>
      <c r="X470" s="19"/>
      <c r="Y470" s="18" t="e">
        <f t="shared" si="153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/>
      <c r="D471" s="19"/>
      <c r="E471" s="19"/>
      <c r="F471" s="45" t="e">
        <f t="shared" si="151"/>
        <v>#DIV/0!</v>
      </c>
      <c r="G471" s="31"/>
      <c r="H471" s="45" t="e">
        <f t="shared" si="154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5"/>
        <v>#DIV/0!</v>
      </c>
      <c r="V471" s="19"/>
      <c r="W471" s="18" t="e">
        <f t="shared" si="152"/>
        <v>#DIV/0!</v>
      </c>
      <c r="X471" s="19"/>
      <c r="Y471" s="18" t="e">
        <f t="shared" si="153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/>
      <c r="D472" s="19"/>
      <c r="E472" s="19"/>
      <c r="F472" s="45" t="e">
        <f t="shared" si="151"/>
        <v>#DIV/0!</v>
      </c>
      <c r="G472" s="31"/>
      <c r="H472" s="45" t="e">
        <f t="shared" si="154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5"/>
        <v>#DIV/0!</v>
      </c>
      <c r="V472" s="19"/>
      <c r="W472" s="18" t="e">
        <f t="shared" si="152"/>
        <v>#DIV/0!</v>
      </c>
      <c r="X472" s="19"/>
      <c r="Y472" s="18" t="e">
        <f t="shared" si="153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/>
      <c r="D473" s="19"/>
      <c r="E473" s="19"/>
      <c r="F473" s="45" t="e">
        <f t="shared" si="151"/>
        <v>#DIV/0!</v>
      </c>
      <c r="G473" s="31"/>
      <c r="H473" s="45" t="e">
        <f t="shared" si="154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5"/>
        <v>#DIV/0!</v>
      </c>
      <c r="V473" s="19"/>
      <c r="W473" s="18" t="e">
        <f t="shared" si="152"/>
        <v>#DIV/0!</v>
      </c>
      <c r="X473" s="19"/>
      <c r="Y473" s="18" t="e">
        <f t="shared" si="153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/>
      <c r="D474" s="19"/>
      <c r="E474" s="19"/>
      <c r="F474" s="45" t="e">
        <f t="shared" si="151"/>
        <v>#DIV/0!</v>
      </c>
      <c r="G474" s="31"/>
      <c r="H474" s="45" t="e">
        <f t="shared" si="154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5"/>
        <v>#DIV/0!</v>
      </c>
      <c r="V474" s="19"/>
      <c r="W474" s="18" t="e">
        <f t="shared" si="152"/>
        <v>#DIV/0!</v>
      </c>
      <c r="X474" s="19"/>
      <c r="Y474" s="18" t="e">
        <f t="shared" si="153"/>
        <v>#DIV/0!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/>
      <c r="D475" s="19"/>
      <c r="E475" s="19"/>
      <c r="F475" s="45" t="e">
        <f t="shared" si="151"/>
        <v>#DIV/0!</v>
      </c>
      <c r="G475" s="31"/>
      <c r="H475" s="45" t="e">
        <f t="shared" si="154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5"/>
        <v>#DIV/0!</v>
      </c>
      <c r="V475" s="19"/>
      <c r="W475" s="18" t="e">
        <f t="shared" si="152"/>
        <v>#DIV/0!</v>
      </c>
      <c r="X475" s="19"/>
      <c r="Y475" s="18" t="e">
        <f t="shared" si="153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/>
      <c r="D476" s="19"/>
      <c r="E476" s="19"/>
      <c r="F476" s="45" t="e">
        <f t="shared" si="151"/>
        <v>#DIV/0!</v>
      </c>
      <c r="G476" s="31"/>
      <c r="H476" s="45" t="e">
        <f t="shared" si="154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5"/>
        <v>#DIV/0!</v>
      </c>
      <c r="V476" s="19"/>
      <c r="W476" s="18" t="e">
        <f t="shared" si="152"/>
        <v>#DIV/0!</v>
      </c>
      <c r="X476" s="19"/>
      <c r="Y476" s="18" t="e">
        <f t="shared" si="153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/>
      <c r="D477" s="19"/>
      <c r="E477" s="19"/>
      <c r="F477" s="45" t="e">
        <f t="shared" si="151"/>
        <v>#DIV/0!</v>
      </c>
      <c r="G477" s="31"/>
      <c r="H477" s="45" t="e">
        <f t="shared" si="154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5"/>
        <v>#DIV/0!</v>
      </c>
      <c r="V477" s="19"/>
      <c r="W477" s="18" t="e">
        <f t="shared" si="152"/>
        <v>#DIV/0!</v>
      </c>
      <c r="X477" s="19"/>
      <c r="Y477" s="18" t="e">
        <f t="shared" si="153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/>
      <c r="D478" s="19"/>
      <c r="E478" s="19"/>
      <c r="F478" s="45" t="e">
        <f t="shared" si="151"/>
        <v>#DIV/0!</v>
      </c>
      <c r="G478" s="31"/>
      <c r="H478" s="45" t="e">
        <f t="shared" si="154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5"/>
        <v>#DIV/0!</v>
      </c>
      <c r="V478" s="19"/>
      <c r="W478" s="18" t="e">
        <f t="shared" si="152"/>
        <v>#DIV/0!</v>
      </c>
      <c r="X478" s="19"/>
      <c r="Y478" s="18" t="e">
        <f t="shared" si="153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/>
      <c r="D479" s="19"/>
      <c r="E479" s="19"/>
      <c r="F479" s="45" t="e">
        <f t="shared" si="151"/>
        <v>#DIV/0!</v>
      </c>
      <c r="G479" s="31"/>
      <c r="H479" s="45" t="e">
        <f t="shared" si="154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5"/>
        <v>#DIV/0!</v>
      </c>
      <c r="V479" s="19"/>
      <c r="W479" s="18" t="e">
        <f t="shared" si="152"/>
        <v>#DIV/0!</v>
      </c>
      <c r="X479" s="19"/>
      <c r="Y479" s="18" t="e">
        <f t="shared" si="153"/>
        <v>#DIV/0!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/>
      <c r="D480" s="19"/>
      <c r="E480" s="19"/>
      <c r="F480" s="45" t="e">
        <f t="shared" si="151"/>
        <v>#DIV/0!</v>
      </c>
      <c r="G480" s="31"/>
      <c r="H480" s="45" t="e">
        <f t="shared" si="154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5"/>
        <v>#DIV/0!</v>
      </c>
      <c r="V480" s="19"/>
      <c r="W480" s="18" t="e">
        <f t="shared" si="152"/>
        <v>#DIV/0!</v>
      </c>
      <c r="X480" s="19"/>
      <c r="Y480" s="18" t="e">
        <f t="shared" si="153"/>
        <v>#DIV/0!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/>
      <c r="D481" s="19"/>
      <c r="E481" s="19"/>
      <c r="F481" s="45" t="e">
        <f t="shared" si="151"/>
        <v>#DIV/0!</v>
      </c>
      <c r="G481" s="31"/>
      <c r="H481" s="45" t="e">
        <f t="shared" si="154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5"/>
        <v>#DIV/0!</v>
      </c>
      <c r="V481" s="19"/>
      <c r="W481" s="18" t="e">
        <f t="shared" si="152"/>
        <v>#DIV/0!</v>
      </c>
      <c r="X481" s="19"/>
      <c r="Y481" s="18" t="e">
        <f t="shared" si="153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0</v>
      </c>
      <c r="D482" s="29">
        <f t="shared" ref="D482:E482" si="156">SUM(D446:D481)</f>
        <v>0</v>
      </c>
      <c r="E482" s="29">
        <f t="shared" si="156"/>
        <v>0</v>
      </c>
      <c r="F482" s="46" t="e">
        <f t="shared" si="151"/>
        <v>#DIV/0!</v>
      </c>
      <c r="G482" s="29">
        <f>SUM(G446:G481)</f>
        <v>0</v>
      </c>
      <c r="H482" s="46" t="e">
        <f t="shared" si="154"/>
        <v>#DIV/0!</v>
      </c>
      <c r="I482" s="29">
        <f t="shared" ref="I482:T482" si="157">SUM(I446:I481)</f>
        <v>0</v>
      </c>
      <c r="J482" s="29">
        <f t="shared" si="157"/>
        <v>0</v>
      </c>
      <c r="K482" s="29">
        <f t="shared" si="157"/>
        <v>0</v>
      </c>
      <c r="L482" s="29">
        <f t="shared" si="157"/>
        <v>0</v>
      </c>
      <c r="M482" s="29">
        <f t="shared" si="157"/>
        <v>0</v>
      </c>
      <c r="N482" s="29">
        <f t="shared" si="157"/>
        <v>0</v>
      </c>
      <c r="O482" s="29">
        <f t="shared" si="157"/>
        <v>0</v>
      </c>
      <c r="P482" s="29">
        <f t="shared" si="157"/>
        <v>0</v>
      </c>
      <c r="Q482" s="29">
        <f t="shared" si="157"/>
        <v>0</v>
      </c>
      <c r="R482" s="29">
        <f t="shared" si="157"/>
        <v>0</v>
      </c>
      <c r="S482" s="29">
        <f t="shared" si="157"/>
        <v>0</v>
      </c>
      <c r="T482" s="29">
        <f t="shared" si="157"/>
        <v>0</v>
      </c>
      <c r="U482" s="47" t="e">
        <f t="shared" si="155"/>
        <v>#DIV/0!</v>
      </c>
      <c r="V482" s="29">
        <f>SUM(V446:V481)</f>
        <v>0</v>
      </c>
      <c r="W482" s="88" t="e">
        <f>V482/E482*100</f>
        <v>#DIV/0!</v>
      </c>
      <c r="X482" s="29">
        <f>SUM(X446:X481)</f>
        <v>0</v>
      </c>
      <c r="Y482" s="88" t="e">
        <f t="shared" si="153"/>
        <v>#DIV/0!</v>
      </c>
      <c r="Z482" s="29">
        <f t="shared" ref="Z482:AE482" si="158">SUM(Z446:Z481)</f>
        <v>0</v>
      </c>
      <c r="AA482" s="29">
        <f t="shared" si="158"/>
        <v>0</v>
      </c>
      <c r="AB482" s="29">
        <f t="shared" si="158"/>
        <v>0</v>
      </c>
      <c r="AC482" s="29">
        <f t="shared" si="158"/>
        <v>0</v>
      </c>
      <c r="AD482" s="29">
        <f t="shared" si="158"/>
        <v>0</v>
      </c>
      <c r="AE482" s="29">
        <f t="shared" si="158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0</v>
      </c>
      <c r="D484" s="19"/>
      <c r="E484" s="19">
        <v>0</v>
      </c>
      <c r="F484" s="45" t="e">
        <f t="shared" ref="F484:F504" si="159">E484/C484</f>
        <v>#DIV/0!</v>
      </c>
      <c r="G484" s="31"/>
      <c r="H484" s="45" t="e">
        <f t="shared" ref="H484:H504" si="160">G484/D484*100</f>
        <v>#DIV/0!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61">O484/G484*100</f>
        <v>#DIV/0!</v>
      </c>
      <c r="V484" s="19">
        <f>X484</f>
        <v>0</v>
      </c>
      <c r="W484" s="18" t="e">
        <f t="shared" ref="W484:W504" si="162">V484/E484*100</f>
        <v>#DIV/0!</v>
      </c>
      <c r="X484" s="19">
        <v>0</v>
      </c>
      <c r="Y484" s="18" t="e">
        <f t="shared" ref="Y484:Y504" si="163">X484/E484*100</f>
        <v>#DIV/0!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/>
      <c r="E485" s="19">
        <v>1167</v>
      </c>
      <c r="F485" s="45">
        <f t="shared" si="159"/>
        <v>0.62984051596189661</v>
      </c>
      <c r="G485" s="31"/>
      <c r="H485" s="45" t="e">
        <f t="shared" si="160"/>
        <v>#DIV/0!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61"/>
        <v>#DIV/0!</v>
      </c>
      <c r="V485" s="19">
        <f t="shared" ref="V485:V487" si="164">X485</f>
        <v>58</v>
      </c>
      <c r="W485" s="18">
        <f t="shared" si="162"/>
        <v>4.9700085689802913</v>
      </c>
      <c r="X485" s="19">
        <v>58</v>
      </c>
      <c r="Y485" s="18">
        <f t="shared" si="163"/>
        <v>4.9700085689802913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/>
      <c r="E486" s="19">
        <v>24</v>
      </c>
      <c r="F486" s="45">
        <f t="shared" si="159"/>
        <v>0.3</v>
      </c>
      <c r="G486" s="31"/>
      <c r="H486" s="45" t="e">
        <f t="shared" si="160"/>
        <v>#DIV/0!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61"/>
        <v>#DIV/0!</v>
      </c>
      <c r="V486" s="19">
        <f t="shared" si="164"/>
        <v>1</v>
      </c>
      <c r="W486" s="18">
        <f t="shared" si="162"/>
        <v>4.1666666666666661</v>
      </c>
      <c r="X486" s="19">
        <v>1</v>
      </c>
      <c r="Y486" s="18">
        <f t="shared" si="163"/>
        <v>4.1666666666666661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0</v>
      </c>
      <c r="D487" s="19"/>
      <c r="E487" s="19">
        <v>0</v>
      </c>
      <c r="F487" s="45" t="e">
        <f t="shared" si="159"/>
        <v>#DIV/0!</v>
      </c>
      <c r="G487" s="31"/>
      <c r="H487" s="45" t="e">
        <f t="shared" si="160"/>
        <v>#DIV/0!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61"/>
        <v>#DIV/0!</v>
      </c>
      <c r="V487" s="19">
        <f t="shared" si="164"/>
        <v>0</v>
      </c>
      <c r="W487" s="18" t="e">
        <f t="shared" si="162"/>
        <v>#DIV/0!</v>
      </c>
      <c r="X487" s="19">
        <v>0</v>
      </c>
      <c r="Y487" s="18" t="e">
        <f t="shared" si="163"/>
        <v>#DIV/0!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/>
      <c r="E488" s="19">
        <v>426</v>
      </c>
      <c r="F488" s="45">
        <f t="shared" si="159"/>
        <v>0.22905196145905021</v>
      </c>
      <c r="G488" s="31"/>
      <c r="H488" s="45" t="e">
        <f t="shared" si="160"/>
        <v>#DIV/0!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61"/>
        <v>#DIV/0!</v>
      </c>
      <c r="V488" s="19">
        <v>21</v>
      </c>
      <c r="W488" s="18">
        <f t="shared" si="162"/>
        <v>4.929577464788732</v>
      </c>
      <c r="X488" s="19">
        <v>17</v>
      </c>
      <c r="Y488" s="18">
        <f t="shared" si="163"/>
        <v>3.9906103286384975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/>
      <c r="E489" s="19">
        <v>987</v>
      </c>
      <c r="F489" s="45">
        <f t="shared" si="159"/>
        <v>0.87453482190324305</v>
      </c>
      <c r="G489" s="31"/>
      <c r="H489" s="45" t="e">
        <f t="shared" si="160"/>
        <v>#DIV/0!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61"/>
        <v>#DIV/0!</v>
      </c>
      <c r="V489" s="19">
        <v>49</v>
      </c>
      <c r="W489" s="18">
        <f t="shared" si="162"/>
        <v>4.9645390070921991</v>
      </c>
      <c r="X489" s="19">
        <v>49</v>
      </c>
      <c r="Y489" s="18">
        <f t="shared" si="163"/>
        <v>4.9645390070921991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0</v>
      </c>
      <c r="D490" s="19"/>
      <c r="E490" s="19">
        <v>0</v>
      </c>
      <c r="F490" s="45" t="e">
        <f t="shared" si="159"/>
        <v>#DIV/0!</v>
      </c>
      <c r="G490" s="31"/>
      <c r="H490" s="45" t="e">
        <f t="shared" si="160"/>
        <v>#DIV/0!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61"/>
        <v>#DIV/0!</v>
      </c>
      <c r="V490" s="19">
        <f>X490</f>
        <v>0</v>
      </c>
      <c r="W490" s="18" t="e">
        <f t="shared" si="162"/>
        <v>#DIV/0!</v>
      </c>
      <c r="X490" s="19">
        <v>0</v>
      </c>
      <c r="Y490" s="18" t="e">
        <f t="shared" si="163"/>
        <v>#DIV/0!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515.17999999999995</v>
      </c>
      <c r="D491" s="19"/>
      <c r="E491" s="19">
        <v>67</v>
      </c>
      <c r="F491" s="45">
        <f t="shared" si="159"/>
        <v>0.1300516324391475</v>
      </c>
      <c r="G491" s="31"/>
      <c r="H491" s="45" t="e">
        <f t="shared" si="160"/>
        <v>#DIV/0!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61"/>
        <v>#DIV/0!</v>
      </c>
      <c r="V491" s="19">
        <f t="shared" ref="V491:V496" si="165">X491</f>
        <v>3</v>
      </c>
      <c r="W491" s="18">
        <f t="shared" si="162"/>
        <v>4.4776119402985071</v>
      </c>
      <c r="X491" s="19">
        <v>3</v>
      </c>
      <c r="Y491" s="18">
        <f t="shared" si="163"/>
        <v>4.4776119402985071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/>
      <c r="E492" s="19">
        <v>28</v>
      </c>
      <c r="F492" s="45">
        <f t="shared" si="159"/>
        <v>8.0749819754866614E-2</v>
      </c>
      <c r="G492" s="31"/>
      <c r="H492" s="45" t="e">
        <f t="shared" si="160"/>
        <v>#DIV/0!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61"/>
        <v>#DIV/0!</v>
      </c>
      <c r="V492" s="19">
        <f t="shared" si="165"/>
        <v>1</v>
      </c>
      <c r="W492" s="18">
        <f t="shared" si="162"/>
        <v>3.5714285714285712</v>
      </c>
      <c r="X492" s="19">
        <v>1</v>
      </c>
      <c r="Y492" s="18">
        <f t="shared" si="163"/>
        <v>3.5714285714285712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0</v>
      </c>
      <c r="D493" s="19"/>
      <c r="E493" s="19">
        <v>0</v>
      </c>
      <c r="F493" s="45" t="e">
        <f t="shared" si="159"/>
        <v>#DIV/0!</v>
      </c>
      <c r="G493" s="31"/>
      <c r="H493" s="45" t="e">
        <f t="shared" si="160"/>
        <v>#DIV/0!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61"/>
        <v>#DIV/0!</v>
      </c>
      <c r="V493" s="19">
        <f t="shared" si="165"/>
        <v>0</v>
      </c>
      <c r="W493" s="18" t="e">
        <f t="shared" si="162"/>
        <v>#DIV/0!</v>
      </c>
      <c r="X493" s="19">
        <v>0</v>
      </c>
      <c r="Y493" s="18" t="e">
        <f t="shared" si="163"/>
        <v>#DIV/0!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0</v>
      </c>
      <c r="D494" s="19"/>
      <c r="E494" s="19">
        <v>0</v>
      </c>
      <c r="F494" s="45" t="e">
        <f t="shared" si="159"/>
        <v>#DIV/0!</v>
      </c>
      <c r="G494" s="31"/>
      <c r="H494" s="45" t="e">
        <f t="shared" si="160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61"/>
        <v>#DIV/0!</v>
      </c>
      <c r="V494" s="19">
        <f t="shared" si="165"/>
        <v>0</v>
      </c>
      <c r="W494" s="18" t="e">
        <f t="shared" si="162"/>
        <v>#DIV/0!</v>
      </c>
      <c r="X494" s="19">
        <v>0</v>
      </c>
      <c r="Y494" s="18" t="e">
        <f t="shared" si="163"/>
        <v>#DIV/0!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0</v>
      </c>
      <c r="D495" s="19"/>
      <c r="E495" s="19">
        <v>0</v>
      </c>
      <c r="F495" s="45" t="e">
        <f t="shared" si="159"/>
        <v>#DIV/0!</v>
      </c>
      <c r="G495" s="31"/>
      <c r="H495" s="45" t="e">
        <f t="shared" si="160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61"/>
        <v>#DIV/0!</v>
      </c>
      <c r="V495" s="19">
        <f t="shared" si="165"/>
        <v>0</v>
      </c>
      <c r="W495" s="18" t="e">
        <f t="shared" si="162"/>
        <v>#DIV/0!</v>
      </c>
      <c r="X495" s="19">
        <v>0</v>
      </c>
      <c r="Y495" s="18" t="e">
        <f t="shared" si="163"/>
        <v>#DIV/0!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0</v>
      </c>
      <c r="D496" s="19"/>
      <c r="E496" s="19">
        <v>0</v>
      </c>
      <c r="F496" s="45" t="e">
        <f t="shared" si="159"/>
        <v>#DIV/0!</v>
      </c>
      <c r="G496" s="31"/>
      <c r="H496" s="45" t="e">
        <f t="shared" si="160"/>
        <v>#DIV/0!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61"/>
        <v>#DIV/0!</v>
      </c>
      <c r="V496" s="19">
        <f t="shared" si="165"/>
        <v>0</v>
      </c>
      <c r="W496" s="18" t="e">
        <f t="shared" si="162"/>
        <v>#DIV/0!</v>
      </c>
      <c r="X496" s="19">
        <v>0</v>
      </c>
      <c r="Y496" s="18" t="e">
        <f t="shared" si="163"/>
        <v>#DIV/0!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1113.1500000000001</v>
      </c>
      <c r="D497" s="19"/>
      <c r="E497" s="19">
        <v>126</v>
      </c>
      <c r="F497" s="45">
        <f t="shared" si="159"/>
        <v>0.11319229214391591</v>
      </c>
      <c r="G497" s="31"/>
      <c r="H497" s="45" t="e">
        <f t="shared" si="160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61"/>
        <v>#DIV/0!</v>
      </c>
      <c r="V497" s="19">
        <v>6</v>
      </c>
      <c r="W497" s="18">
        <f t="shared" si="162"/>
        <v>4.7619047619047619</v>
      </c>
      <c r="X497" s="19">
        <v>4</v>
      </c>
      <c r="Y497" s="18">
        <f t="shared" si="163"/>
        <v>3.1746031746031744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372.57</v>
      </c>
      <c r="D498" s="19"/>
      <c r="E498" s="19">
        <v>81</v>
      </c>
      <c r="F498" s="45">
        <f t="shared" si="159"/>
        <v>0.21740880908285692</v>
      </c>
      <c r="G498" s="31"/>
      <c r="H498" s="45" t="e">
        <f t="shared" si="160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61"/>
        <v>#DIV/0!</v>
      </c>
      <c r="V498" s="19">
        <v>4</v>
      </c>
      <c r="W498" s="18">
        <f t="shared" si="162"/>
        <v>4.9382716049382713</v>
      </c>
      <c r="X498" s="19">
        <v>4</v>
      </c>
      <c r="Y498" s="18">
        <f t="shared" si="163"/>
        <v>4.9382716049382713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146.416</v>
      </c>
      <c r="D499" s="19"/>
      <c r="E499" s="19">
        <v>19</v>
      </c>
      <c r="F499" s="45">
        <f t="shared" si="159"/>
        <v>0.12976723855316361</v>
      </c>
      <c r="G499" s="31"/>
      <c r="H499" s="45" t="e">
        <f t="shared" si="160"/>
        <v>#DIV/0!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61"/>
        <v>#DIV/0!</v>
      </c>
      <c r="V499" s="19">
        <f t="shared" ref="V499:V500" si="166">X499</f>
        <v>0</v>
      </c>
      <c r="W499" s="18">
        <f t="shared" si="162"/>
        <v>0</v>
      </c>
      <c r="X499" s="19">
        <v>0</v>
      </c>
      <c r="Y499" s="18">
        <f t="shared" si="163"/>
        <v>0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>
        <v>0</v>
      </c>
      <c r="F500" s="45" t="e">
        <f t="shared" si="159"/>
        <v>#DIV/0!</v>
      </c>
      <c r="G500" s="31"/>
      <c r="H500" s="45" t="e">
        <f t="shared" si="160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61"/>
        <v>#DIV/0!</v>
      </c>
      <c r="V500" s="19">
        <f t="shared" si="166"/>
        <v>0</v>
      </c>
      <c r="W500" s="18" t="e">
        <f t="shared" si="162"/>
        <v>#DIV/0!</v>
      </c>
      <c r="X500" s="19">
        <v>0</v>
      </c>
      <c r="Y500" s="18" t="e">
        <f t="shared" si="163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>
        <v>960</v>
      </c>
      <c r="F501" s="45">
        <f t="shared" si="159"/>
        <v>0.95538548809251311</v>
      </c>
      <c r="G501" s="31"/>
      <c r="H501" s="45" t="e">
        <f t="shared" si="160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61"/>
        <v>#DIV/0!</v>
      </c>
      <c r="V501" s="19">
        <f>X501</f>
        <v>48</v>
      </c>
      <c r="W501" s="18">
        <f t="shared" si="162"/>
        <v>5</v>
      </c>
      <c r="X501" s="27">
        <v>48</v>
      </c>
      <c r="Y501" s="18">
        <f t="shared" si="163"/>
        <v>5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>
        <v>0</v>
      </c>
      <c r="F502" s="45" t="e">
        <f t="shared" si="159"/>
        <v>#DIV/0!</v>
      </c>
      <c r="G502" s="31"/>
      <c r="H502" s="45" t="e">
        <f t="shared" si="160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61"/>
        <v>#DIV/0!</v>
      </c>
      <c r="V502" s="19">
        <f t="shared" ref="V502:V504" si="167">X502</f>
        <v>0</v>
      </c>
      <c r="W502" s="18" t="e">
        <f t="shared" si="162"/>
        <v>#DIV/0!</v>
      </c>
      <c r="X502" s="19">
        <v>0</v>
      </c>
      <c r="Y502" s="18" t="e">
        <f t="shared" si="163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>
        <v>0</v>
      </c>
      <c r="F503" s="45" t="e">
        <f t="shared" si="159"/>
        <v>#DIV/0!</v>
      </c>
      <c r="G503" s="31"/>
      <c r="H503" s="45" t="e">
        <f t="shared" si="160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61"/>
        <v>#DIV/0!</v>
      </c>
      <c r="V503" s="19">
        <f t="shared" si="167"/>
        <v>0</v>
      </c>
      <c r="W503" s="18" t="e">
        <f t="shared" si="162"/>
        <v>#DIV/0!</v>
      </c>
      <c r="X503" s="19">
        <v>0</v>
      </c>
      <c r="Y503" s="18" t="e">
        <f t="shared" si="163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>
        <v>193</v>
      </c>
      <c r="F504" s="45">
        <f t="shared" si="159"/>
        <v>0.22995791650978689</v>
      </c>
      <c r="G504" s="31"/>
      <c r="H504" s="45" t="e">
        <f t="shared" si="160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61"/>
        <v>#DIV/0!</v>
      </c>
      <c r="V504" s="19">
        <f t="shared" si="167"/>
        <v>9</v>
      </c>
      <c r="W504" s="18">
        <f t="shared" si="162"/>
        <v>4.6632124352331603</v>
      </c>
      <c r="X504" s="19">
        <v>9</v>
      </c>
      <c r="Y504" s="18">
        <f t="shared" si="163"/>
        <v>4.6632124352331603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9259.4700000000012</v>
      </c>
      <c r="D505" s="29">
        <f t="shared" ref="D505:E505" si="168">SUM(D484:D504)</f>
        <v>0</v>
      </c>
      <c r="E505" s="29">
        <f t="shared" si="168"/>
        <v>4078</v>
      </c>
      <c r="F505" s="46">
        <f t="shared" si="151"/>
        <v>0.44041397617790212</v>
      </c>
      <c r="G505" s="29">
        <f>SUM(G484:G504)</f>
        <v>0</v>
      </c>
      <c r="H505" s="46" t="e">
        <f t="shared" si="154"/>
        <v>#DIV/0!</v>
      </c>
      <c r="I505" s="29">
        <f t="shared" ref="I505:T505" si="169">SUM(I484:I504)</f>
        <v>0</v>
      </c>
      <c r="J505" s="29">
        <f t="shared" si="169"/>
        <v>0</v>
      </c>
      <c r="K505" s="29">
        <f t="shared" si="169"/>
        <v>0</v>
      </c>
      <c r="L505" s="29">
        <f t="shared" si="169"/>
        <v>0</v>
      </c>
      <c r="M505" s="29">
        <f t="shared" si="169"/>
        <v>0</v>
      </c>
      <c r="N505" s="29">
        <f t="shared" si="169"/>
        <v>0</v>
      </c>
      <c r="O505" s="29">
        <f t="shared" si="169"/>
        <v>0</v>
      </c>
      <c r="P505" s="29">
        <f t="shared" si="169"/>
        <v>0</v>
      </c>
      <c r="Q505" s="29">
        <f t="shared" si="169"/>
        <v>0</v>
      </c>
      <c r="R505" s="29">
        <f t="shared" si="169"/>
        <v>0</v>
      </c>
      <c r="S505" s="29">
        <f t="shared" si="169"/>
        <v>0</v>
      </c>
      <c r="T505" s="29">
        <f t="shared" si="169"/>
        <v>0</v>
      </c>
      <c r="U505" s="47" t="e">
        <f t="shared" si="155"/>
        <v>#DIV/0!</v>
      </c>
      <c r="V505" s="29">
        <f>SUM(V484:V504)</f>
        <v>200</v>
      </c>
      <c r="W505" s="88">
        <f>V505/E505*100</f>
        <v>4.9043648847474248</v>
      </c>
      <c r="X505" s="29">
        <f>SUM(X484:X504)</f>
        <v>194</v>
      </c>
      <c r="Y505" s="88">
        <f t="shared" si="153"/>
        <v>4.757233938205002</v>
      </c>
      <c r="Z505" s="29">
        <f t="shared" ref="Z505:AE505" si="170">SUM(Z484:Z504)</f>
        <v>0</v>
      </c>
      <c r="AA505" s="29">
        <f t="shared" si="170"/>
        <v>0</v>
      </c>
      <c r="AB505" s="29">
        <f t="shared" si="170"/>
        <v>0</v>
      </c>
      <c r="AC505" s="29">
        <f t="shared" si="170"/>
        <v>0</v>
      </c>
      <c r="AD505" s="29">
        <f t="shared" si="170"/>
        <v>0</v>
      </c>
      <c r="AE505" s="29">
        <f t="shared" si="170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/>
      <c r="D507" s="19"/>
      <c r="E507" s="19"/>
      <c r="F507" s="45" t="e">
        <f>E507/C507</f>
        <v>#DIV/0!</v>
      </c>
      <c r="G507" s="31"/>
      <c r="H507" s="45" t="e">
        <f t="shared" ref="H507:H565" si="171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 t="e">
        <f t="shared" ref="W507:W530" si="172">V507/E507*100</f>
        <v>#DIV/0!</v>
      </c>
      <c r="X507" s="19"/>
      <c r="Y507" s="18" t="e">
        <f t="shared" ref="Y507:Y531" si="173">X507/E507*100</f>
        <v>#DIV/0!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/>
      <c r="D508" s="19"/>
      <c r="E508" s="19"/>
      <c r="F508" s="45" t="e">
        <f>E508/C508</f>
        <v>#DIV/0!</v>
      </c>
      <c r="G508" s="31"/>
      <c r="H508" s="45" t="e">
        <f t="shared" si="171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/>
      <c r="W508" s="18" t="e">
        <f t="shared" si="172"/>
        <v>#DIV/0!</v>
      </c>
      <c r="X508" s="19"/>
      <c r="Y508" s="18" t="e">
        <f t="shared" si="173"/>
        <v>#DIV/0!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/>
      <c r="D509" s="19"/>
      <c r="E509" s="19"/>
      <c r="F509" s="45" t="e">
        <f>E509/C509</f>
        <v>#DIV/0!</v>
      </c>
      <c r="G509" s="31"/>
      <c r="H509" s="45" t="e">
        <f t="shared" si="171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/>
      <c r="W509" s="18" t="e">
        <f t="shared" si="172"/>
        <v>#DIV/0!</v>
      </c>
      <c r="X509" s="19"/>
      <c r="Y509" s="18" t="e">
        <f t="shared" si="173"/>
        <v>#DIV/0!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/>
      <c r="D510" s="19"/>
      <c r="E510" s="19"/>
      <c r="F510" s="45" t="e">
        <f>E510/C510</f>
        <v>#DIV/0!</v>
      </c>
      <c r="G510" s="31"/>
      <c r="H510" s="45" t="e">
        <f t="shared" si="171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/>
      <c r="W510" s="18" t="e">
        <f t="shared" si="172"/>
        <v>#DIV/0!</v>
      </c>
      <c r="X510" s="19"/>
      <c r="Y510" s="18" t="e">
        <f t="shared" si="173"/>
        <v>#DIV/0!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0</v>
      </c>
      <c r="D511" s="19">
        <f t="shared" ref="D511:E511" si="174">D507+D508+D509+D510</f>
        <v>0</v>
      </c>
      <c r="E511" s="19">
        <f t="shared" si="174"/>
        <v>0</v>
      </c>
      <c r="F511" s="45" t="e">
        <f>E511/C511</f>
        <v>#DIV/0!</v>
      </c>
      <c r="G511" s="31">
        <f>G507+G508+G509+G510</f>
        <v>0</v>
      </c>
      <c r="H511" s="45" t="e">
        <f t="shared" si="171"/>
        <v>#DIV/0!</v>
      </c>
      <c r="I511" s="31">
        <f t="shared" ref="I511:T511" si="175">I507+I508+I509+I510</f>
        <v>0</v>
      </c>
      <c r="J511" s="31">
        <f t="shared" si="175"/>
        <v>0</v>
      </c>
      <c r="K511" s="31">
        <f t="shared" si="175"/>
        <v>0</v>
      </c>
      <c r="L511" s="31">
        <f t="shared" si="175"/>
        <v>0</v>
      </c>
      <c r="M511" s="31">
        <f t="shared" si="175"/>
        <v>0</v>
      </c>
      <c r="N511" s="31">
        <f t="shared" si="175"/>
        <v>0</v>
      </c>
      <c r="O511" s="19">
        <f t="shared" si="175"/>
        <v>0</v>
      </c>
      <c r="P511" s="19">
        <f t="shared" si="175"/>
        <v>0</v>
      </c>
      <c r="Q511" s="19">
        <f t="shared" si="175"/>
        <v>0</v>
      </c>
      <c r="R511" s="19">
        <f t="shared" si="175"/>
        <v>0</v>
      </c>
      <c r="S511" s="19">
        <f t="shared" si="175"/>
        <v>0</v>
      </c>
      <c r="T511" s="19">
        <f t="shared" si="175"/>
        <v>0</v>
      </c>
      <c r="U511" s="54" t="e">
        <f>O511/G511*100</f>
        <v>#DIV/0!</v>
      </c>
      <c r="V511" s="19">
        <f>V507+V508+V509+V510</f>
        <v>0</v>
      </c>
      <c r="W511" s="18" t="e">
        <f t="shared" si="172"/>
        <v>#DIV/0!</v>
      </c>
      <c r="X511" s="19">
        <f>X507+X508+X509+X510</f>
        <v>0</v>
      </c>
      <c r="Y511" s="18" t="e">
        <f t="shared" si="173"/>
        <v>#DIV/0!</v>
      </c>
      <c r="Z511" s="19">
        <f t="shared" ref="Z511:AE511" si="176">Z507+Z508+Z509+Z510</f>
        <v>0</v>
      </c>
      <c r="AA511" s="19">
        <f t="shared" si="176"/>
        <v>0</v>
      </c>
      <c r="AB511" s="19">
        <f t="shared" si="176"/>
        <v>0</v>
      </c>
      <c r="AC511" s="19">
        <f t="shared" si="176"/>
        <v>0</v>
      </c>
      <c r="AD511" s="19">
        <f t="shared" si="176"/>
        <v>0</v>
      </c>
      <c r="AE511" s="19">
        <f t="shared" si="176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/>
      <c r="D513" s="19"/>
      <c r="E513" s="19"/>
      <c r="F513" s="45" t="e">
        <f t="shared" ref="F513:F529" si="177">E513/C513</f>
        <v>#DIV/0!</v>
      </c>
      <c r="G513" s="31"/>
      <c r="H513" s="45" t="e">
        <f t="shared" si="171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8">O513/G513*100</f>
        <v>#DIV/0!</v>
      </c>
      <c r="V513" s="19"/>
      <c r="W513" s="18" t="e">
        <f t="shared" si="172"/>
        <v>#DIV/0!</v>
      </c>
      <c r="X513" s="19"/>
      <c r="Y513" s="18" t="e">
        <f t="shared" si="173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/>
      <c r="D514" s="19"/>
      <c r="E514" s="19"/>
      <c r="F514" s="45" t="e">
        <f t="shared" si="177"/>
        <v>#DIV/0!</v>
      </c>
      <c r="G514" s="31"/>
      <c r="H514" s="45" t="e">
        <f t="shared" si="171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8"/>
        <v>#DIV/0!</v>
      </c>
      <c r="V514" s="19"/>
      <c r="W514" s="18" t="e">
        <f t="shared" si="172"/>
        <v>#DIV/0!</v>
      </c>
      <c r="X514" s="19"/>
      <c r="Y514" s="18" t="e">
        <f t="shared" si="173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/>
      <c r="D515" s="19"/>
      <c r="E515" s="19"/>
      <c r="F515" s="45" t="e">
        <f t="shared" si="177"/>
        <v>#DIV/0!</v>
      </c>
      <c r="G515" s="31"/>
      <c r="H515" s="45" t="e">
        <f t="shared" si="171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8"/>
        <v>#DIV/0!</v>
      </c>
      <c r="V515" s="19"/>
      <c r="W515" s="18" t="e">
        <f t="shared" si="172"/>
        <v>#DIV/0!</v>
      </c>
      <c r="X515" s="19"/>
      <c r="Y515" s="18" t="e">
        <f t="shared" si="173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/>
      <c r="D516" s="19"/>
      <c r="E516" s="19"/>
      <c r="F516" s="45" t="e">
        <f t="shared" si="177"/>
        <v>#DIV/0!</v>
      </c>
      <c r="G516" s="31"/>
      <c r="H516" s="45" t="e">
        <f t="shared" si="171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8"/>
        <v>#DIV/0!</v>
      </c>
      <c r="V516" s="19"/>
      <c r="W516" s="18" t="e">
        <f t="shared" si="172"/>
        <v>#DIV/0!</v>
      </c>
      <c r="X516" s="19"/>
      <c r="Y516" s="18" t="e">
        <f t="shared" si="173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/>
      <c r="D517" s="19"/>
      <c r="E517" s="19"/>
      <c r="F517" s="45" t="e">
        <f t="shared" si="177"/>
        <v>#DIV/0!</v>
      </c>
      <c r="G517" s="31"/>
      <c r="H517" s="45" t="e">
        <f t="shared" si="171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8"/>
        <v>#DIV/0!</v>
      </c>
      <c r="V517" s="19"/>
      <c r="W517" s="18" t="e">
        <f t="shared" si="172"/>
        <v>#DIV/0!</v>
      </c>
      <c r="X517" s="19"/>
      <c r="Y517" s="18" t="e">
        <f t="shared" si="173"/>
        <v>#DIV/0!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/>
      <c r="D518" s="19"/>
      <c r="E518" s="19"/>
      <c r="F518" s="45" t="e">
        <f t="shared" si="177"/>
        <v>#DIV/0!</v>
      </c>
      <c r="G518" s="31"/>
      <c r="H518" s="45" t="e">
        <f t="shared" si="171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8"/>
        <v>#DIV/0!</v>
      </c>
      <c r="V518" s="19"/>
      <c r="W518" s="18" t="e">
        <f t="shared" si="172"/>
        <v>#DIV/0!</v>
      </c>
      <c r="X518" s="19"/>
      <c r="Y518" s="18" t="e">
        <f t="shared" si="173"/>
        <v>#DIV/0!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/>
      <c r="D519" s="19"/>
      <c r="E519" s="19"/>
      <c r="F519" s="45" t="e">
        <f t="shared" si="177"/>
        <v>#DIV/0!</v>
      </c>
      <c r="G519" s="31"/>
      <c r="H519" s="45" t="e">
        <f t="shared" si="171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8"/>
        <v>#DIV/0!</v>
      </c>
      <c r="V519" s="19"/>
      <c r="W519" s="18" t="e">
        <f t="shared" si="172"/>
        <v>#DIV/0!</v>
      </c>
      <c r="X519" s="19"/>
      <c r="Y519" s="18" t="e">
        <f t="shared" si="173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/>
      <c r="D520" s="19"/>
      <c r="E520" s="19"/>
      <c r="F520" s="45" t="e">
        <f t="shared" si="177"/>
        <v>#DIV/0!</v>
      </c>
      <c r="G520" s="31"/>
      <c r="H520" s="45" t="e">
        <f t="shared" si="171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8"/>
        <v>#DIV/0!</v>
      </c>
      <c r="V520" s="19"/>
      <c r="W520" s="18" t="e">
        <f t="shared" si="172"/>
        <v>#DIV/0!</v>
      </c>
      <c r="X520" s="19"/>
      <c r="Y520" s="18" t="e">
        <f t="shared" si="173"/>
        <v>#DIV/0!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/>
      <c r="D521" s="19"/>
      <c r="E521" s="19"/>
      <c r="F521" s="45" t="e">
        <f t="shared" si="177"/>
        <v>#DIV/0!</v>
      </c>
      <c r="G521" s="31"/>
      <c r="H521" s="45" t="e">
        <f t="shared" si="171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8"/>
        <v>#DIV/0!</v>
      </c>
      <c r="V521" s="19"/>
      <c r="W521" s="18" t="e">
        <f t="shared" si="172"/>
        <v>#DIV/0!</v>
      </c>
      <c r="X521" s="19"/>
      <c r="Y521" s="18" t="e">
        <f t="shared" si="173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/>
      <c r="D522" s="19"/>
      <c r="E522" s="19"/>
      <c r="F522" s="45" t="e">
        <f t="shared" si="177"/>
        <v>#DIV/0!</v>
      </c>
      <c r="G522" s="31"/>
      <c r="H522" s="45" t="e">
        <f t="shared" si="171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8"/>
        <v>#DIV/0!</v>
      </c>
      <c r="V522" s="19"/>
      <c r="W522" s="18" t="e">
        <f t="shared" si="172"/>
        <v>#DIV/0!</v>
      </c>
      <c r="X522" s="19"/>
      <c r="Y522" s="18" t="e">
        <f t="shared" si="173"/>
        <v>#DIV/0!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/>
      <c r="D523" s="19"/>
      <c r="E523" s="19"/>
      <c r="F523" s="45" t="e">
        <f t="shared" si="177"/>
        <v>#DIV/0!</v>
      </c>
      <c r="G523" s="31"/>
      <c r="H523" s="45" t="e">
        <f t="shared" si="171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8"/>
        <v>#DIV/0!</v>
      </c>
      <c r="V523" s="19"/>
      <c r="W523" s="18" t="e">
        <f t="shared" si="172"/>
        <v>#DIV/0!</v>
      </c>
      <c r="X523" s="19"/>
      <c r="Y523" s="18" t="e">
        <f t="shared" si="173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/>
      <c r="D524" s="19"/>
      <c r="E524" s="19"/>
      <c r="F524" s="45" t="e">
        <f t="shared" si="177"/>
        <v>#DIV/0!</v>
      </c>
      <c r="G524" s="31"/>
      <c r="H524" s="45" t="e">
        <f t="shared" si="171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8"/>
        <v>#DIV/0!</v>
      </c>
      <c r="V524" s="19"/>
      <c r="W524" s="18" t="e">
        <f t="shared" si="172"/>
        <v>#DIV/0!</v>
      </c>
      <c r="X524" s="19"/>
      <c r="Y524" s="18" t="e">
        <f t="shared" si="173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/>
      <c r="D525" s="19"/>
      <c r="E525" s="19"/>
      <c r="F525" s="45" t="e">
        <f t="shared" si="177"/>
        <v>#DIV/0!</v>
      </c>
      <c r="G525" s="31"/>
      <c r="H525" s="45" t="e">
        <f t="shared" si="171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8"/>
        <v>#DIV/0!</v>
      </c>
      <c r="V525" s="19"/>
      <c r="W525" s="18" t="e">
        <f t="shared" si="172"/>
        <v>#DIV/0!</v>
      </c>
      <c r="X525" s="19"/>
      <c r="Y525" s="18" t="e">
        <f t="shared" si="173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/>
      <c r="D526" s="19"/>
      <c r="E526" s="19"/>
      <c r="F526" s="45" t="e">
        <f t="shared" si="177"/>
        <v>#DIV/0!</v>
      </c>
      <c r="G526" s="31"/>
      <c r="H526" s="45" t="e">
        <f t="shared" si="171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8"/>
        <v>#DIV/0!</v>
      </c>
      <c r="V526" s="19"/>
      <c r="W526" s="18" t="e">
        <f t="shared" si="172"/>
        <v>#DIV/0!</v>
      </c>
      <c r="X526" s="19"/>
      <c r="Y526" s="18" t="e">
        <f t="shared" si="173"/>
        <v>#DIV/0!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/>
      <c r="D527" s="19"/>
      <c r="E527" s="19"/>
      <c r="F527" s="45" t="e">
        <f t="shared" si="177"/>
        <v>#DIV/0!</v>
      </c>
      <c r="G527" s="31"/>
      <c r="H527" s="45" t="e">
        <f t="shared" si="171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8"/>
        <v>#DIV/0!</v>
      </c>
      <c r="V527" s="19"/>
      <c r="W527" s="18" t="e">
        <f t="shared" si="172"/>
        <v>#DIV/0!</v>
      </c>
      <c r="X527" s="19"/>
      <c r="Y527" s="18" t="e">
        <f t="shared" si="173"/>
        <v>#DIV/0!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/>
      <c r="D528" s="19"/>
      <c r="E528" s="19"/>
      <c r="F528" s="45" t="e">
        <f t="shared" si="177"/>
        <v>#DIV/0!</v>
      </c>
      <c r="G528" s="31"/>
      <c r="H528" s="45" t="e">
        <f t="shared" si="171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8"/>
        <v>#DIV/0!</v>
      </c>
      <c r="V528" s="19"/>
      <c r="W528" s="18" t="e">
        <f t="shared" si="172"/>
        <v>#DIV/0!</v>
      </c>
      <c r="X528" s="19"/>
      <c r="Y528" s="18" t="e">
        <f t="shared" si="173"/>
        <v>#DIV/0!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/>
      <c r="D529" s="19"/>
      <c r="E529" s="19"/>
      <c r="F529" s="45" t="e">
        <f t="shared" si="177"/>
        <v>#DIV/0!</v>
      </c>
      <c r="G529" s="31"/>
      <c r="H529" s="45" t="e">
        <f t="shared" si="171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8"/>
        <v>#DIV/0!</v>
      </c>
      <c r="V529" s="19"/>
      <c r="W529" s="18" t="e">
        <f t="shared" si="172"/>
        <v>#DIV/0!</v>
      </c>
      <c r="X529" s="19"/>
      <c r="Y529" s="18" t="e">
        <f t="shared" si="173"/>
        <v>#DIV/0!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/>
      <c r="D530" s="19"/>
      <c r="E530" s="19"/>
      <c r="F530" s="45" t="e">
        <f>E530/C530</f>
        <v>#DIV/0!</v>
      </c>
      <c r="G530" s="31"/>
      <c r="H530" s="45" t="e">
        <f t="shared" si="171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/>
      <c r="W530" s="18" t="e">
        <f t="shared" si="172"/>
        <v>#DIV/0!</v>
      </c>
      <c r="X530" s="19"/>
      <c r="Y530" s="18" t="e">
        <f t="shared" si="173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0</v>
      </c>
      <c r="D531" s="29">
        <f t="shared" ref="D531:E531" si="179">SUM(D513:D530)</f>
        <v>0</v>
      </c>
      <c r="E531" s="29">
        <f t="shared" si="179"/>
        <v>0</v>
      </c>
      <c r="F531" s="46" t="e">
        <f t="shared" ref="F531:F585" si="180">E531/C531</f>
        <v>#DIV/0!</v>
      </c>
      <c r="G531" s="29">
        <f>SUM(G513:G530)</f>
        <v>0</v>
      </c>
      <c r="H531" s="46" t="e">
        <f t="shared" si="171"/>
        <v>#DIV/0!</v>
      </c>
      <c r="I531" s="29">
        <f t="shared" ref="I531:T531" si="181">SUM(I513:I530)</f>
        <v>0</v>
      </c>
      <c r="J531" s="29">
        <f t="shared" si="181"/>
        <v>0</v>
      </c>
      <c r="K531" s="29">
        <f t="shared" si="181"/>
        <v>0</v>
      </c>
      <c r="L531" s="29">
        <f t="shared" si="181"/>
        <v>0</v>
      </c>
      <c r="M531" s="29">
        <f t="shared" si="181"/>
        <v>0</v>
      </c>
      <c r="N531" s="29">
        <f t="shared" si="181"/>
        <v>0</v>
      </c>
      <c r="O531" s="29">
        <f t="shared" si="181"/>
        <v>0</v>
      </c>
      <c r="P531" s="29">
        <f t="shared" si="181"/>
        <v>0</v>
      </c>
      <c r="Q531" s="29">
        <f t="shared" si="181"/>
        <v>0</v>
      </c>
      <c r="R531" s="29">
        <f t="shared" si="181"/>
        <v>0</v>
      </c>
      <c r="S531" s="29">
        <f t="shared" si="181"/>
        <v>0</v>
      </c>
      <c r="T531" s="29">
        <f t="shared" si="181"/>
        <v>0</v>
      </c>
      <c r="U531" s="47" t="e">
        <f t="shared" ref="U531" si="182">O531/G531*100</f>
        <v>#DIV/0!</v>
      </c>
      <c r="V531" s="29">
        <f>SUM(V513:V530)</f>
        <v>0</v>
      </c>
      <c r="W531" s="88" t="e">
        <f>V531/E531*100</f>
        <v>#DIV/0!</v>
      </c>
      <c r="X531" s="29">
        <f>SUM(X513:X530)</f>
        <v>0</v>
      </c>
      <c r="Y531" s="88" t="e">
        <f t="shared" si="173"/>
        <v>#DIV/0!</v>
      </c>
      <c r="Z531" s="29">
        <f t="shared" ref="Z531:AE531" si="183">SUM(Z513:Z530)</f>
        <v>0</v>
      </c>
      <c r="AA531" s="29">
        <f t="shared" si="183"/>
        <v>0</v>
      </c>
      <c r="AB531" s="29">
        <f t="shared" si="183"/>
        <v>0</v>
      </c>
      <c r="AC531" s="29">
        <f t="shared" si="183"/>
        <v>0</v>
      </c>
      <c r="AD531" s="29">
        <f t="shared" si="183"/>
        <v>0</v>
      </c>
      <c r="AE531" s="29">
        <f t="shared" si="183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>
        <v>0</v>
      </c>
      <c r="D533" s="62"/>
      <c r="E533" s="62">
        <v>0</v>
      </c>
      <c r="F533" s="45" t="e">
        <f t="shared" ref="F533:F551" si="184">E533/C533</f>
        <v>#DIV/0!</v>
      </c>
      <c r="G533" s="31"/>
      <c r="H533" s="45" t="e">
        <f t="shared" ref="H533:H551" si="185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6">O533/G533*100</f>
        <v>#DIV/0!</v>
      </c>
      <c r="V533" s="19">
        <f>X533</f>
        <v>0</v>
      </c>
      <c r="W533" s="18" t="e">
        <f t="shared" ref="W533:W551" si="187">V533/E533*100</f>
        <v>#DIV/0!</v>
      </c>
      <c r="X533" s="19">
        <v>0</v>
      </c>
      <c r="Y533" s="18" t="e">
        <f t="shared" ref="Y533:Y552" si="188">X533/E533*100</f>
        <v>#DIV/0!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>
        <v>0</v>
      </c>
      <c r="D534" s="62"/>
      <c r="E534" s="62">
        <v>0</v>
      </c>
      <c r="F534" s="45" t="e">
        <f t="shared" si="184"/>
        <v>#DIV/0!</v>
      </c>
      <c r="G534" s="31"/>
      <c r="H534" s="45" t="e">
        <f t="shared" si="185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6"/>
        <v>#DIV/0!</v>
      </c>
      <c r="V534" s="19">
        <f t="shared" ref="V534:V543" si="189">X534</f>
        <v>0</v>
      </c>
      <c r="W534" s="18" t="e">
        <f t="shared" si="187"/>
        <v>#DIV/0!</v>
      </c>
      <c r="X534" s="19">
        <v>0</v>
      </c>
      <c r="Y534" s="18" t="e">
        <f t="shared" si="188"/>
        <v>#DIV/0!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>
        <v>0</v>
      </c>
      <c r="D535" s="62"/>
      <c r="E535" s="62">
        <v>0</v>
      </c>
      <c r="F535" s="45" t="e">
        <f t="shared" si="184"/>
        <v>#DIV/0!</v>
      </c>
      <c r="G535" s="31"/>
      <c r="H535" s="45" t="e">
        <f t="shared" si="185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6"/>
        <v>#DIV/0!</v>
      </c>
      <c r="V535" s="19">
        <f t="shared" si="189"/>
        <v>0</v>
      </c>
      <c r="W535" s="18" t="e">
        <f t="shared" si="187"/>
        <v>#DIV/0!</v>
      </c>
      <c r="X535" s="19">
        <v>0</v>
      </c>
      <c r="Y535" s="18" t="e">
        <f t="shared" si="188"/>
        <v>#DIV/0!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>
        <v>0</v>
      </c>
      <c r="D536" s="62"/>
      <c r="E536" s="62">
        <v>0</v>
      </c>
      <c r="F536" s="45" t="e">
        <f t="shared" si="184"/>
        <v>#DIV/0!</v>
      </c>
      <c r="G536" s="31"/>
      <c r="H536" s="45" t="e">
        <f t="shared" si="185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6"/>
        <v>#DIV/0!</v>
      </c>
      <c r="V536" s="19">
        <f t="shared" si="189"/>
        <v>0</v>
      </c>
      <c r="W536" s="18" t="e">
        <f t="shared" si="187"/>
        <v>#DIV/0!</v>
      </c>
      <c r="X536" s="19">
        <v>0</v>
      </c>
      <c r="Y536" s="18" t="e">
        <f t="shared" si="188"/>
        <v>#DIV/0!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>
        <v>0</v>
      </c>
      <c r="D537" s="62"/>
      <c r="E537" s="62">
        <v>0</v>
      </c>
      <c r="F537" s="45" t="e">
        <f t="shared" si="184"/>
        <v>#DIV/0!</v>
      </c>
      <c r="G537" s="31"/>
      <c r="H537" s="45" t="e">
        <f t="shared" si="185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6"/>
        <v>#DIV/0!</v>
      </c>
      <c r="V537" s="19">
        <f t="shared" si="189"/>
        <v>0</v>
      </c>
      <c r="W537" s="18" t="e">
        <f t="shared" si="187"/>
        <v>#DIV/0!</v>
      </c>
      <c r="X537" s="19">
        <v>0</v>
      </c>
      <c r="Y537" s="18" t="e">
        <f t="shared" si="188"/>
        <v>#DIV/0!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>
        <v>49.7</v>
      </c>
      <c r="D538" s="62"/>
      <c r="E538" s="62">
        <v>7</v>
      </c>
      <c r="F538" s="45">
        <f t="shared" si="184"/>
        <v>0.14084507042253519</v>
      </c>
      <c r="G538" s="31"/>
      <c r="H538" s="45" t="e">
        <f t="shared" si="185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6"/>
        <v>#DIV/0!</v>
      </c>
      <c r="V538" s="19">
        <f t="shared" si="189"/>
        <v>0</v>
      </c>
      <c r="W538" s="18">
        <f t="shared" si="187"/>
        <v>0</v>
      </c>
      <c r="X538" s="19">
        <v>0</v>
      </c>
      <c r="Y538" s="18">
        <f t="shared" si="188"/>
        <v>0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>
        <v>250.04</v>
      </c>
      <c r="D539" s="62"/>
      <c r="E539" s="62">
        <v>67</v>
      </c>
      <c r="F539" s="45">
        <f t="shared" si="184"/>
        <v>0.26795712685970247</v>
      </c>
      <c r="G539" s="31"/>
      <c r="H539" s="45" t="e">
        <f t="shared" si="185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6"/>
        <v>#DIV/0!</v>
      </c>
      <c r="V539" s="19">
        <f t="shared" si="189"/>
        <v>3</v>
      </c>
      <c r="W539" s="18">
        <f t="shared" si="187"/>
        <v>4.4776119402985071</v>
      </c>
      <c r="X539" s="19">
        <v>3</v>
      </c>
      <c r="Y539" s="18">
        <f t="shared" si="188"/>
        <v>4.4776119402985071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>
        <v>728.4</v>
      </c>
      <c r="D540" s="62"/>
      <c r="E540" s="62">
        <v>120</v>
      </c>
      <c r="F540" s="45">
        <f t="shared" si="184"/>
        <v>0.16474464579901155</v>
      </c>
      <c r="G540" s="31"/>
      <c r="H540" s="45" t="e">
        <f t="shared" si="185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6"/>
        <v>#DIV/0!</v>
      </c>
      <c r="V540" s="19">
        <f t="shared" si="189"/>
        <v>6</v>
      </c>
      <c r="W540" s="18">
        <f t="shared" si="187"/>
        <v>5</v>
      </c>
      <c r="X540" s="19">
        <v>6</v>
      </c>
      <c r="Y540" s="18">
        <f t="shared" si="188"/>
        <v>5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>
        <v>0</v>
      </c>
      <c r="D541" s="62"/>
      <c r="E541" s="62">
        <v>0</v>
      </c>
      <c r="F541" s="45" t="e">
        <f t="shared" si="184"/>
        <v>#DIV/0!</v>
      </c>
      <c r="G541" s="31"/>
      <c r="H541" s="45" t="e">
        <f t="shared" si="185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6"/>
        <v>#DIV/0!</v>
      </c>
      <c r="V541" s="19">
        <f t="shared" si="189"/>
        <v>0</v>
      </c>
      <c r="W541" s="18" t="e">
        <f t="shared" si="187"/>
        <v>#DIV/0!</v>
      </c>
      <c r="X541" s="19">
        <v>0</v>
      </c>
      <c r="Y541" s="18" t="e">
        <f t="shared" si="188"/>
        <v>#DIV/0!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>
        <v>0</v>
      </c>
      <c r="D542" s="62"/>
      <c r="E542" s="62">
        <v>0</v>
      </c>
      <c r="F542" s="45" t="e">
        <f t="shared" si="184"/>
        <v>#DIV/0!</v>
      </c>
      <c r="G542" s="31"/>
      <c r="H542" s="45" t="e">
        <f t="shared" si="185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6"/>
        <v>#DIV/0!</v>
      </c>
      <c r="V542" s="19">
        <f t="shared" si="189"/>
        <v>0</v>
      </c>
      <c r="W542" s="18" t="e">
        <f t="shared" si="187"/>
        <v>#DIV/0!</v>
      </c>
      <c r="X542" s="19">
        <v>0</v>
      </c>
      <c r="Y542" s="18" t="e">
        <f t="shared" si="188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>
        <v>161.72</v>
      </c>
      <c r="D543" s="62"/>
      <c r="E543" s="62">
        <v>42</v>
      </c>
      <c r="F543" s="45">
        <f t="shared" si="184"/>
        <v>0.25970813752164235</v>
      </c>
      <c r="G543" s="31"/>
      <c r="H543" s="45" t="e">
        <f t="shared" si="185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6"/>
        <v>#DIV/0!</v>
      </c>
      <c r="V543" s="19">
        <f t="shared" si="189"/>
        <v>2</v>
      </c>
      <c r="W543" s="18">
        <f t="shared" si="187"/>
        <v>4.7619047619047619</v>
      </c>
      <c r="X543" s="19">
        <v>2</v>
      </c>
      <c r="Y543" s="18">
        <f t="shared" si="188"/>
        <v>4.7619047619047619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>
        <v>546</v>
      </c>
      <c r="D544" s="62"/>
      <c r="E544" s="62">
        <v>236</v>
      </c>
      <c r="F544" s="45">
        <f t="shared" si="184"/>
        <v>0.43223443223443225</v>
      </c>
      <c r="G544" s="31"/>
      <c r="H544" s="45" t="e">
        <f t="shared" si="185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6"/>
        <v>#DIV/0!</v>
      </c>
      <c r="V544" s="19">
        <v>11</v>
      </c>
      <c r="W544" s="18">
        <f t="shared" si="187"/>
        <v>4.6610169491525424</v>
      </c>
      <c r="X544" s="19">
        <v>11</v>
      </c>
      <c r="Y544" s="18">
        <f t="shared" si="188"/>
        <v>4.6610169491525424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>
        <v>193.37</v>
      </c>
      <c r="D545" s="62"/>
      <c r="E545" s="62">
        <v>82</v>
      </c>
      <c r="F545" s="45">
        <f t="shared" si="184"/>
        <v>0.42405750633500544</v>
      </c>
      <c r="G545" s="31"/>
      <c r="H545" s="45" t="e">
        <f t="shared" si="185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6"/>
        <v>#DIV/0!</v>
      </c>
      <c r="V545" s="19">
        <v>4</v>
      </c>
      <c r="W545" s="18">
        <f t="shared" si="187"/>
        <v>4.8780487804878048</v>
      </c>
      <c r="X545" s="19">
        <v>2</v>
      </c>
      <c r="Y545" s="18">
        <f t="shared" si="188"/>
        <v>2.4390243902439024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>
        <v>0</v>
      </c>
      <c r="D546" s="62"/>
      <c r="E546" s="62">
        <v>0</v>
      </c>
      <c r="F546" s="45" t="e">
        <f t="shared" si="184"/>
        <v>#DIV/0!</v>
      </c>
      <c r="G546" s="31"/>
      <c r="H546" s="45" t="e">
        <f t="shared" si="185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6"/>
        <v>#DIV/0!</v>
      </c>
      <c r="V546" s="19">
        <f t="shared" ref="V546:V551" si="190">X546</f>
        <v>0</v>
      </c>
      <c r="W546" s="18" t="e">
        <f t="shared" si="187"/>
        <v>#DIV/0!</v>
      </c>
      <c r="X546" s="19">
        <v>0</v>
      </c>
      <c r="Y546" s="18" t="e">
        <f t="shared" si="188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>
        <v>0</v>
      </c>
      <c r="D547" s="62"/>
      <c r="E547" s="62">
        <v>0</v>
      </c>
      <c r="F547" s="45" t="e">
        <f t="shared" si="184"/>
        <v>#DIV/0!</v>
      </c>
      <c r="G547" s="31"/>
      <c r="H547" s="45" t="e">
        <f t="shared" si="185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6"/>
        <v>#DIV/0!</v>
      </c>
      <c r="V547" s="19">
        <f t="shared" si="190"/>
        <v>0</v>
      </c>
      <c r="W547" s="18" t="e">
        <f t="shared" si="187"/>
        <v>#DIV/0!</v>
      </c>
      <c r="X547" s="19">
        <v>0</v>
      </c>
      <c r="Y547" s="18" t="e">
        <f t="shared" si="188"/>
        <v>#DIV/0!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>
        <v>0</v>
      </c>
      <c r="D548" s="62"/>
      <c r="E548" s="62">
        <v>0</v>
      </c>
      <c r="F548" s="45" t="e">
        <f t="shared" si="184"/>
        <v>#DIV/0!</v>
      </c>
      <c r="G548" s="31"/>
      <c r="H548" s="45" t="e">
        <f t="shared" si="185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6"/>
        <v>#DIV/0!</v>
      </c>
      <c r="V548" s="19">
        <f t="shared" si="190"/>
        <v>0</v>
      </c>
      <c r="W548" s="18" t="e">
        <f t="shared" si="187"/>
        <v>#DIV/0!</v>
      </c>
      <c r="X548" s="19">
        <v>0</v>
      </c>
      <c r="Y548" s="18" t="e">
        <f t="shared" si="188"/>
        <v>#DIV/0!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>
        <v>0</v>
      </c>
      <c r="D549" s="62"/>
      <c r="E549" s="62">
        <v>0</v>
      </c>
      <c r="F549" s="45" t="e">
        <f t="shared" si="184"/>
        <v>#DIV/0!</v>
      </c>
      <c r="G549" s="31"/>
      <c r="H549" s="45" t="e">
        <f t="shared" si="185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6"/>
        <v>#DIV/0!</v>
      </c>
      <c r="V549" s="19">
        <f t="shared" si="190"/>
        <v>0</v>
      </c>
      <c r="W549" s="18" t="e">
        <f t="shared" si="187"/>
        <v>#DIV/0!</v>
      </c>
      <c r="X549" s="19">
        <v>0</v>
      </c>
      <c r="Y549" s="18" t="e">
        <f t="shared" si="188"/>
        <v>#DIV/0!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>
        <v>1325.902</v>
      </c>
      <c r="D550" s="62"/>
      <c r="E550" s="62">
        <v>503</v>
      </c>
      <c r="F550" s="45">
        <f t="shared" si="184"/>
        <v>0.37936438741324774</v>
      </c>
      <c r="G550" s="31"/>
      <c r="H550" s="45" t="e">
        <f t="shared" si="185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6"/>
        <v>#DIV/0!</v>
      </c>
      <c r="V550" s="19">
        <f t="shared" si="190"/>
        <v>25</v>
      </c>
      <c r="W550" s="18">
        <f t="shared" si="187"/>
        <v>4.9701789264413518</v>
      </c>
      <c r="X550" s="19">
        <v>25</v>
      </c>
      <c r="Y550" s="18">
        <f t="shared" si="188"/>
        <v>4.9701789264413518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>
        <v>0</v>
      </c>
      <c r="D551" s="62"/>
      <c r="E551" s="62">
        <v>0</v>
      </c>
      <c r="F551" s="45" t="e">
        <f t="shared" si="184"/>
        <v>#DIV/0!</v>
      </c>
      <c r="G551" s="31"/>
      <c r="H551" s="45" t="e">
        <f t="shared" si="185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6"/>
        <v>#DIV/0!</v>
      </c>
      <c r="V551" s="19">
        <f t="shared" si="190"/>
        <v>0</v>
      </c>
      <c r="W551" s="18" t="e">
        <f t="shared" si="187"/>
        <v>#DIV/0!</v>
      </c>
      <c r="X551" s="19">
        <v>0</v>
      </c>
      <c r="Y551" s="18" t="e">
        <f t="shared" si="188"/>
        <v>#DIV/0!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3255.1320000000001</v>
      </c>
      <c r="D552" s="102">
        <f t="shared" ref="D552:E552" si="191">SUM(D533:D551)</f>
        <v>0</v>
      </c>
      <c r="E552" s="102">
        <f t="shared" si="191"/>
        <v>1057</v>
      </c>
      <c r="F552" s="46">
        <f t="shared" si="180"/>
        <v>0.324718014507553</v>
      </c>
      <c r="G552" s="29">
        <f>SUM(G533:G551)</f>
        <v>0</v>
      </c>
      <c r="H552" s="46" t="e">
        <f t="shared" si="171"/>
        <v>#DIV/0!</v>
      </c>
      <c r="I552" s="29">
        <f t="shared" ref="I552:T552" si="192">SUM(I533:I551)</f>
        <v>0</v>
      </c>
      <c r="J552" s="29">
        <f t="shared" si="192"/>
        <v>0</v>
      </c>
      <c r="K552" s="29">
        <f t="shared" si="192"/>
        <v>0</v>
      </c>
      <c r="L552" s="29">
        <f t="shared" si="192"/>
        <v>0</v>
      </c>
      <c r="M552" s="29">
        <f t="shared" si="192"/>
        <v>0</v>
      </c>
      <c r="N552" s="29">
        <f t="shared" si="192"/>
        <v>0</v>
      </c>
      <c r="O552" s="29">
        <f t="shared" si="192"/>
        <v>0</v>
      </c>
      <c r="P552" s="29">
        <f t="shared" si="192"/>
        <v>0</v>
      </c>
      <c r="Q552" s="29">
        <f t="shared" si="192"/>
        <v>0</v>
      </c>
      <c r="R552" s="29">
        <f t="shared" si="192"/>
        <v>0</v>
      </c>
      <c r="S552" s="29">
        <f t="shared" si="192"/>
        <v>0</v>
      </c>
      <c r="T552" s="29">
        <f t="shared" si="192"/>
        <v>0</v>
      </c>
      <c r="U552" s="47" t="e">
        <f t="shared" si="186"/>
        <v>#DIV/0!</v>
      </c>
      <c r="V552" s="29">
        <f>SUM(V533:V551)</f>
        <v>51</v>
      </c>
      <c r="W552" s="88">
        <f>V552/E552*100</f>
        <v>4.8249763481551566</v>
      </c>
      <c r="X552" s="29">
        <f>SUM(X533:X551)</f>
        <v>49</v>
      </c>
      <c r="Y552" s="88">
        <f t="shared" si="188"/>
        <v>4.6357615894039732</v>
      </c>
      <c r="Z552" s="29">
        <f t="shared" ref="Z552:AE552" si="193">SUM(Z533:Z551)</f>
        <v>0</v>
      </c>
      <c r="AA552" s="29">
        <f t="shared" si="193"/>
        <v>0</v>
      </c>
      <c r="AB552" s="29">
        <f t="shared" si="193"/>
        <v>0</v>
      </c>
      <c r="AC552" s="29">
        <f t="shared" si="193"/>
        <v>0</v>
      </c>
      <c r="AD552" s="29">
        <f t="shared" si="193"/>
        <v>0</v>
      </c>
      <c r="AE552" s="29">
        <f t="shared" si="193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41.900000000000006</v>
      </c>
      <c r="D554" s="62"/>
      <c r="E554" s="27">
        <v>76</v>
      </c>
      <c r="F554" s="45">
        <f>E554/C554</f>
        <v>1.8138424821002384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>
        <v>6</v>
      </c>
      <c r="W554" s="18">
        <f>V554/E554*100</f>
        <v>7.8947368421052628</v>
      </c>
      <c r="X554" s="19">
        <v>6</v>
      </c>
      <c r="Y554" s="18">
        <f>X554/E554*100</f>
        <v>7.8947368421052628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114.8</v>
      </c>
      <c r="D555" s="62"/>
      <c r="E555" s="27">
        <v>84</v>
      </c>
      <c r="F555" s="45">
        <f>E555/C555</f>
        <v>0.73170731707317072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>
        <v>4</v>
      </c>
      <c r="W555" s="18">
        <f>V555/E555*100</f>
        <v>4.7619047619047619</v>
      </c>
      <c r="X555" s="19">
        <v>4</v>
      </c>
      <c r="Y555" s="18">
        <f>X555/E555*100</f>
        <v>4.7619047619047619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48.900000000000006</v>
      </c>
      <c r="D556" s="62"/>
      <c r="E556" s="27">
        <v>79</v>
      </c>
      <c r="F556" s="45">
        <f>E556/C556</f>
        <v>1.6155419222903884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>
        <v>6</v>
      </c>
      <c r="W556" s="18">
        <f>V556/E556*100</f>
        <v>7.59493670886076</v>
      </c>
      <c r="X556" s="19">
        <v>6</v>
      </c>
      <c r="Y556" s="18">
        <f>X556/E556*100</f>
        <v>7.59493670886076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90.03</v>
      </c>
      <c r="D557" s="62"/>
      <c r="E557" s="27">
        <v>226</v>
      </c>
      <c r="F557" s="45">
        <f t="shared" ref="F557:F563" si="194">E557/C557</f>
        <v>2.5102743529934468</v>
      </c>
      <c r="G557" s="31"/>
      <c r="H557" s="45" t="e">
        <f t="shared" ref="H557:H563" si="195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96">O557/G557*100</f>
        <v>#DIV/0!</v>
      </c>
      <c r="V557" s="19">
        <v>18</v>
      </c>
      <c r="W557" s="18">
        <f t="shared" ref="W557:W563" si="197">V557/E557*100</f>
        <v>7.9646017699115044</v>
      </c>
      <c r="X557" s="19">
        <v>17</v>
      </c>
      <c r="Y557" s="18">
        <f t="shared" ref="Y557:Y563" si="198">X557/E557*100</f>
        <v>7.5221238938053103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141.19999999999999</v>
      </c>
      <c r="D558" s="62"/>
      <c r="E558" s="27">
        <v>380</v>
      </c>
      <c r="F558" s="45">
        <f t="shared" si="194"/>
        <v>2.6912181303116149</v>
      </c>
      <c r="G558" s="31"/>
      <c r="H558" s="45" t="e">
        <f t="shared" si="195"/>
        <v>#DIV/0!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96"/>
        <v>#DIV/0!</v>
      </c>
      <c r="V558" s="19">
        <v>30</v>
      </c>
      <c r="W558" s="18">
        <f t="shared" si="197"/>
        <v>7.8947368421052628</v>
      </c>
      <c r="X558" s="19">
        <v>30</v>
      </c>
      <c r="Y558" s="18">
        <f t="shared" si="198"/>
        <v>7.8947368421052628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123.60299999999999</v>
      </c>
      <c r="D559" s="62"/>
      <c r="E559" s="27">
        <v>140</v>
      </c>
      <c r="F559" s="45">
        <f t="shared" si="194"/>
        <v>1.1326585924289865</v>
      </c>
      <c r="G559" s="31"/>
      <c r="H559" s="45" t="e">
        <f t="shared" si="195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96"/>
        <v>#DIV/0!</v>
      </c>
      <c r="V559" s="19">
        <v>11</v>
      </c>
      <c r="W559" s="18">
        <f t="shared" si="197"/>
        <v>7.8571428571428568</v>
      </c>
      <c r="X559" s="19">
        <v>4</v>
      </c>
      <c r="Y559" s="18">
        <f t="shared" si="198"/>
        <v>2.8571428571428572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/>
      <c r="E560" s="27">
        <v>366</v>
      </c>
      <c r="F560" s="45">
        <f t="shared" si="194"/>
        <v>0.61585679815041039</v>
      </c>
      <c r="G560" s="31"/>
      <c r="H560" s="45" t="e">
        <f t="shared" si="195"/>
        <v>#DIV/0!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96"/>
        <v>#DIV/0!</v>
      </c>
      <c r="V560" s="19">
        <v>18</v>
      </c>
      <c r="W560" s="18">
        <f t="shared" si="197"/>
        <v>4.918032786885246</v>
      </c>
      <c r="X560" s="19">
        <v>7</v>
      </c>
      <c r="Y560" s="18">
        <f t="shared" si="198"/>
        <v>1.9125683060109291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13.658999999999999</v>
      </c>
      <c r="D561" s="62"/>
      <c r="E561" s="27">
        <v>13</v>
      </c>
      <c r="F561" s="45">
        <f t="shared" si="194"/>
        <v>0.95175342265173157</v>
      </c>
      <c r="G561" s="31"/>
      <c r="H561" s="45" t="e">
        <f t="shared" si="195"/>
        <v>#DIV/0!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96"/>
        <v>#DIV/0!</v>
      </c>
      <c r="V561" s="19"/>
      <c r="W561" s="18">
        <f t="shared" si="197"/>
        <v>0</v>
      </c>
      <c r="X561" s="19">
        <v>0</v>
      </c>
      <c r="Y561" s="18">
        <f t="shared" si="198"/>
        <v>0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13.767000000000001</v>
      </c>
      <c r="D562" s="62"/>
      <c r="E562" s="27">
        <v>12</v>
      </c>
      <c r="F562" s="45">
        <f t="shared" si="194"/>
        <v>0.87164959686206134</v>
      </c>
      <c r="G562" s="31"/>
      <c r="H562" s="45" t="e">
        <f t="shared" si="195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96"/>
        <v>#DIV/0!</v>
      </c>
      <c r="V562" s="19"/>
      <c r="W562" s="18">
        <f t="shared" si="197"/>
        <v>0</v>
      </c>
      <c r="X562" s="19">
        <v>0</v>
      </c>
      <c r="Y562" s="18">
        <f t="shared" si="198"/>
        <v>0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31.899000000000001</v>
      </c>
      <c r="D563" s="62"/>
      <c r="E563" s="27">
        <v>84</v>
      </c>
      <c r="F563" s="45">
        <f t="shared" si="194"/>
        <v>2.6333113890717579</v>
      </c>
      <c r="G563" s="31"/>
      <c r="H563" s="45" t="e">
        <f t="shared" si="195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96"/>
        <v>#DIV/0!</v>
      </c>
      <c r="V563" s="19">
        <v>6</v>
      </c>
      <c r="W563" s="18">
        <f t="shared" si="197"/>
        <v>7.1428571428571423</v>
      </c>
      <c r="X563" s="19">
        <v>6</v>
      </c>
      <c r="Y563" s="18">
        <f t="shared" si="198"/>
        <v>7.1428571428571423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629.51</v>
      </c>
      <c r="D564" s="62"/>
      <c r="E564" s="27">
        <v>1352</v>
      </c>
      <c r="F564" s="45">
        <f>E564/C564</f>
        <v>2.1477021810614607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>
        <v>108</v>
      </c>
      <c r="W564" s="18">
        <f>V564/E564*100</f>
        <v>7.9881656804733732</v>
      </c>
      <c r="X564" s="19">
        <v>108</v>
      </c>
      <c r="Y564" s="18">
        <f>X564/E564*100</f>
        <v>7.9881656804733732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1843.5620000000001</v>
      </c>
      <c r="D565" s="102">
        <f t="shared" ref="D565:E565" si="199">SUM(D554:D564)</f>
        <v>0</v>
      </c>
      <c r="E565" s="97">
        <f t="shared" si="199"/>
        <v>2812</v>
      </c>
      <c r="F565" s="46">
        <f t="shared" si="180"/>
        <v>1.525308072090876</v>
      </c>
      <c r="G565" s="97">
        <f>SUM(G554:G564)</f>
        <v>0</v>
      </c>
      <c r="H565" s="46" t="e">
        <f t="shared" si="171"/>
        <v>#DIV/0!</v>
      </c>
      <c r="I565" s="97">
        <f t="shared" ref="I565:T565" si="200">SUM(I554:I564)</f>
        <v>0</v>
      </c>
      <c r="J565" s="97">
        <f t="shared" si="200"/>
        <v>0</v>
      </c>
      <c r="K565" s="97">
        <f t="shared" si="200"/>
        <v>0</v>
      </c>
      <c r="L565" s="97">
        <f t="shared" si="200"/>
        <v>0</v>
      </c>
      <c r="M565" s="97">
        <f t="shared" si="200"/>
        <v>0</v>
      </c>
      <c r="N565" s="97">
        <f t="shared" si="200"/>
        <v>0</v>
      </c>
      <c r="O565" s="97">
        <f t="shared" si="200"/>
        <v>0</v>
      </c>
      <c r="P565" s="97">
        <f t="shared" si="200"/>
        <v>0</v>
      </c>
      <c r="Q565" s="97">
        <f t="shared" si="200"/>
        <v>0</v>
      </c>
      <c r="R565" s="97">
        <f t="shared" si="200"/>
        <v>0</v>
      </c>
      <c r="S565" s="97">
        <f t="shared" si="200"/>
        <v>0</v>
      </c>
      <c r="T565" s="97">
        <f t="shared" si="200"/>
        <v>0</v>
      </c>
      <c r="U565" s="97" t="e">
        <f>SUM(U554:U564)</f>
        <v>#DIV/0!</v>
      </c>
      <c r="V565" s="97">
        <f>SUM(V554:V564)</f>
        <v>207</v>
      </c>
      <c r="W565" s="88">
        <f>V565/E565*100</f>
        <v>7.3613086770981511</v>
      </c>
      <c r="X565" s="97">
        <f>SUM(X554:X564)</f>
        <v>188</v>
      </c>
      <c r="Y565" s="88">
        <f t="shared" ref="Y565:Y620" si="201">X565/E565*100</f>
        <v>6.6856330014224756</v>
      </c>
      <c r="Z565" s="97">
        <f t="shared" ref="Z565:AE565" si="202">SUM(Z554:Z564)</f>
        <v>0</v>
      </c>
      <c r="AA565" s="97">
        <f t="shared" si="202"/>
        <v>0</v>
      </c>
      <c r="AB565" s="97">
        <f t="shared" si="202"/>
        <v>0</v>
      </c>
      <c r="AC565" s="97">
        <f t="shared" si="202"/>
        <v>0</v>
      </c>
      <c r="AD565" s="97">
        <f t="shared" si="202"/>
        <v>0</v>
      </c>
      <c r="AE565" s="97">
        <f t="shared" si="202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0</v>
      </c>
      <c r="D567" s="62"/>
      <c r="E567" s="62">
        <v>0</v>
      </c>
      <c r="F567" s="45" t="e">
        <f t="shared" ref="F567:F584" si="203">E567/C567</f>
        <v>#DIV/0!</v>
      </c>
      <c r="G567" s="31"/>
      <c r="H567" s="45" t="e">
        <f t="shared" ref="H567:H620" si="204">G567/D567*100</f>
        <v>#DIV/0!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205">O567/G567*100</f>
        <v>#DIV/0!</v>
      </c>
      <c r="V567" s="19">
        <f>X567</f>
        <v>0</v>
      </c>
      <c r="W567" s="18" t="e">
        <f t="shared" ref="W567:W584" si="206">V567/E567*100</f>
        <v>#DIV/0!</v>
      </c>
      <c r="X567" s="19">
        <v>0</v>
      </c>
      <c r="Y567" s="18" t="e">
        <f t="shared" ref="Y567:Y584" si="207">X567/E567*100</f>
        <v>#DIV/0!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0</v>
      </c>
      <c r="D568" s="19"/>
      <c r="E568" s="19">
        <v>0</v>
      </c>
      <c r="F568" s="45" t="e">
        <f t="shared" si="203"/>
        <v>#DIV/0!</v>
      </c>
      <c r="G568" s="31"/>
      <c r="H568" s="45" t="e">
        <f t="shared" si="204"/>
        <v>#DIV/0!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205"/>
        <v>#DIV/0!</v>
      </c>
      <c r="V568" s="19">
        <f>X568</f>
        <v>0</v>
      </c>
      <c r="W568" s="18" t="e">
        <f t="shared" si="206"/>
        <v>#DIV/0!</v>
      </c>
      <c r="X568" s="19">
        <v>0</v>
      </c>
      <c r="Y568" s="18" t="e">
        <f t="shared" si="207"/>
        <v>#DIV/0!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/>
      <c r="E569" s="19">
        <v>922</v>
      </c>
      <c r="F569" s="45">
        <f t="shared" si="203"/>
        <v>1.335457705677868</v>
      </c>
      <c r="G569" s="31"/>
      <c r="H569" s="45" t="e">
        <f t="shared" si="204"/>
        <v>#DIV/0!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205"/>
        <v>#DIV/0!</v>
      </c>
      <c r="V569" s="19">
        <v>73</v>
      </c>
      <c r="W569" s="18">
        <f t="shared" si="206"/>
        <v>7.917570498915401</v>
      </c>
      <c r="X569" s="19">
        <v>30</v>
      </c>
      <c r="Y569" s="18">
        <f t="shared" si="207"/>
        <v>3.2537960954446854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/>
      <c r="E570" s="19">
        <v>454</v>
      </c>
      <c r="F570" s="45">
        <f t="shared" si="203"/>
        <v>0.61005106154259614</v>
      </c>
      <c r="G570" s="31"/>
      <c r="H570" s="45" t="e">
        <f t="shared" si="204"/>
        <v>#DIV/0!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205"/>
        <v>#DIV/0!</v>
      </c>
      <c r="V570" s="19">
        <f t="shared" ref="V570:V575" si="208">X570</f>
        <v>22</v>
      </c>
      <c r="W570" s="18">
        <f t="shared" si="206"/>
        <v>4.8458149779735686</v>
      </c>
      <c r="X570" s="19">
        <v>22</v>
      </c>
      <c r="Y570" s="18">
        <f t="shared" si="207"/>
        <v>4.8458149779735686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0</v>
      </c>
      <c r="D571" s="19"/>
      <c r="E571" s="19">
        <v>0</v>
      </c>
      <c r="F571" s="45" t="e">
        <f t="shared" si="203"/>
        <v>#DIV/0!</v>
      </c>
      <c r="G571" s="31"/>
      <c r="H571" s="45" t="e">
        <f t="shared" si="204"/>
        <v>#DIV/0!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205"/>
        <v>#DIV/0!</v>
      </c>
      <c r="V571" s="19">
        <f t="shared" si="208"/>
        <v>0</v>
      </c>
      <c r="W571" s="18" t="e">
        <f t="shared" si="206"/>
        <v>#DIV/0!</v>
      </c>
      <c r="X571" s="19">
        <v>0</v>
      </c>
      <c r="Y571" s="18" t="e">
        <f t="shared" si="207"/>
        <v>#DIV/0!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>
        <v>0</v>
      </c>
      <c r="F572" s="45" t="e">
        <f t="shared" si="203"/>
        <v>#DIV/0!</v>
      </c>
      <c r="G572" s="31"/>
      <c r="H572" s="45" t="e">
        <f t="shared" si="204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205"/>
        <v>#DIV/0!</v>
      </c>
      <c r="V572" s="19">
        <f t="shared" si="208"/>
        <v>0</v>
      </c>
      <c r="W572" s="18" t="e">
        <f t="shared" si="206"/>
        <v>#DIV/0!</v>
      </c>
      <c r="X572" s="19">
        <v>0</v>
      </c>
      <c r="Y572" s="18" t="e">
        <f t="shared" si="207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0</v>
      </c>
      <c r="D573" s="19"/>
      <c r="E573" s="19">
        <v>0</v>
      </c>
      <c r="F573" s="45" t="e">
        <f t="shared" si="203"/>
        <v>#DIV/0!</v>
      </c>
      <c r="G573" s="31"/>
      <c r="H573" s="45" t="e">
        <f t="shared" si="204"/>
        <v>#DIV/0!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205"/>
        <v>#DIV/0!</v>
      </c>
      <c r="V573" s="19">
        <f t="shared" si="208"/>
        <v>0</v>
      </c>
      <c r="W573" s="18" t="e">
        <f t="shared" si="206"/>
        <v>#DIV/0!</v>
      </c>
      <c r="X573" s="19">
        <v>0</v>
      </c>
      <c r="Y573" s="18" t="e">
        <f t="shared" si="207"/>
        <v>#DIV/0!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0</v>
      </c>
      <c r="D574" s="19"/>
      <c r="E574" s="19">
        <v>0</v>
      </c>
      <c r="F574" s="45" t="e">
        <f t="shared" si="203"/>
        <v>#DIV/0!</v>
      </c>
      <c r="G574" s="31"/>
      <c r="H574" s="45" t="e">
        <f t="shared" si="204"/>
        <v>#DIV/0!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205"/>
        <v>#DIV/0!</v>
      </c>
      <c r="V574" s="19">
        <f t="shared" si="208"/>
        <v>0</v>
      </c>
      <c r="W574" s="18" t="e">
        <f t="shared" si="206"/>
        <v>#DIV/0!</v>
      </c>
      <c r="X574" s="19">
        <v>0</v>
      </c>
      <c r="Y574" s="18" t="e">
        <f t="shared" si="207"/>
        <v>#DIV/0!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/>
      <c r="E575" s="19">
        <v>16</v>
      </c>
      <c r="F575" s="45">
        <f t="shared" si="203"/>
        <v>5.8694918487431948E-2</v>
      </c>
      <c r="G575" s="31"/>
      <c r="H575" s="45" t="e">
        <f t="shared" si="204"/>
        <v>#DIV/0!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205"/>
        <v>#DIV/0!</v>
      </c>
      <c r="V575" s="19">
        <f t="shared" si="208"/>
        <v>0</v>
      </c>
      <c r="W575" s="18">
        <f t="shared" si="206"/>
        <v>0</v>
      </c>
      <c r="X575" s="19">
        <v>0</v>
      </c>
      <c r="Y575" s="18">
        <f t="shared" si="207"/>
        <v>0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/>
      <c r="E576" s="19">
        <v>425</v>
      </c>
      <c r="F576" s="45">
        <f t="shared" si="203"/>
        <v>0.44804945622609521</v>
      </c>
      <c r="G576" s="31"/>
      <c r="H576" s="45" t="e">
        <f t="shared" si="204"/>
        <v>#DIV/0!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205"/>
        <v>#DIV/0!</v>
      </c>
      <c r="V576" s="19">
        <v>21</v>
      </c>
      <c r="W576" s="18">
        <f t="shared" si="206"/>
        <v>4.9411764705882346</v>
      </c>
      <c r="X576" s="19">
        <v>6</v>
      </c>
      <c r="Y576" s="18">
        <f t="shared" si="207"/>
        <v>1.411764705882353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0</v>
      </c>
      <c r="D577" s="19"/>
      <c r="E577" s="19">
        <v>0</v>
      </c>
      <c r="F577" s="45" t="e">
        <f t="shared" si="203"/>
        <v>#DIV/0!</v>
      </c>
      <c r="G577" s="31"/>
      <c r="H577" s="45" t="e">
        <f t="shared" si="204"/>
        <v>#DIV/0!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205"/>
        <v>#DIV/0!</v>
      </c>
      <c r="V577" s="19">
        <f t="shared" ref="V577:V583" si="209">X577</f>
        <v>0</v>
      </c>
      <c r="W577" s="18" t="e">
        <f t="shared" si="206"/>
        <v>#DIV/0!</v>
      </c>
      <c r="X577" s="19">
        <v>0</v>
      </c>
      <c r="Y577" s="18" t="e">
        <f t="shared" si="207"/>
        <v>#DIV/0!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0</v>
      </c>
      <c r="D578" s="19"/>
      <c r="E578" s="19">
        <v>0</v>
      </c>
      <c r="F578" s="45" t="e">
        <f t="shared" si="203"/>
        <v>#DIV/0!</v>
      </c>
      <c r="G578" s="31"/>
      <c r="H578" s="45" t="e">
        <f t="shared" si="204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205"/>
        <v>#DIV/0!</v>
      </c>
      <c r="V578" s="19">
        <f t="shared" si="209"/>
        <v>0</v>
      </c>
      <c r="W578" s="18" t="e">
        <f t="shared" si="206"/>
        <v>#DIV/0!</v>
      </c>
      <c r="X578" s="19">
        <v>0</v>
      </c>
      <c r="Y578" s="18" t="e">
        <f t="shared" si="207"/>
        <v>#DIV/0!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37</v>
      </c>
      <c r="D579" s="19"/>
      <c r="E579" s="19">
        <v>19</v>
      </c>
      <c r="F579" s="45">
        <f t="shared" si="203"/>
        <v>0.51351351351351349</v>
      </c>
      <c r="G579" s="31"/>
      <c r="H579" s="45" t="e">
        <f t="shared" si="204"/>
        <v>#DIV/0!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205"/>
        <v>#DIV/0!</v>
      </c>
      <c r="V579" s="19">
        <f t="shared" si="209"/>
        <v>0</v>
      </c>
      <c r="W579" s="18">
        <f t="shared" si="206"/>
        <v>0</v>
      </c>
      <c r="X579" s="19">
        <v>0</v>
      </c>
      <c r="Y579" s="18">
        <f t="shared" si="207"/>
        <v>0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0</v>
      </c>
      <c r="D580" s="19"/>
      <c r="E580" s="19">
        <v>0</v>
      </c>
      <c r="F580" s="45" t="e">
        <f t="shared" si="203"/>
        <v>#DIV/0!</v>
      </c>
      <c r="G580" s="31"/>
      <c r="H580" s="45" t="e">
        <f t="shared" si="204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205"/>
        <v>#DIV/0!</v>
      </c>
      <c r="V580" s="19">
        <f t="shared" si="209"/>
        <v>0</v>
      </c>
      <c r="W580" s="18" t="e">
        <f t="shared" si="206"/>
        <v>#DIV/0!</v>
      </c>
      <c r="X580" s="19">
        <v>0</v>
      </c>
      <c r="Y580" s="18" t="e">
        <f t="shared" si="207"/>
        <v>#DIV/0!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0</v>
      </c>
      <c r="D581" s="19"/>
      <c r="E581" s="19">
        <v>0</v>
      </c>
      <c r="F581" s="45" t="e">
        <f t="shared" si="203"/>
        <v>#DIV/0!</v>
      </c>
      <c r="G581" s="31"/>
      <c r="H581" s="45" t="e">
        <f t="shared" si="204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205"/>
        <v>#DIV/0!</v>
      </c>
      <c r="V581" s="19">
        <f t="shared" si="209"/>
        <v>0</v>
      </c>
      <c r="W581" s="18" t="e">
        <f t="shared" si="206"/>
        <v>#DIV/0!</v>
      </c>
      <c r="X581" s="19">
        <v>0</v>
      </c>
      <c r="Y581" s="18" t="e">
        <f t="shared" si="207"/>
        <v>#DIV/0!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0</v>
      </c>
      <c r="D582" s="19"/>
      <c r="E582" s="19">
        <v>0</v>
      </c>
      <c r="F582" s="45" t="e">
        <f t="shared" si="203"/>
        <v>#DIV/0!</v>
      </c>
      <c r="G582" s="31"/>
      <c r="H582" s="45" t="e">
        <f t="shared" si="204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205"/>
        <v>#DIV/0!</v>
      </c>
      <c r="V582" s="19">
        <f t="shared" si="209"/>
        <v>0</v>
      </c>
      <c r="W582" s="18" t="e">
        <f t="shared" si="206"/>
        <v>#DIV/0!</v>
      </c>
      <c r="X582" s="19">
        <v>0</v>
      </c>
      <c r="Y582" s="18" t="e">
        <f t="shared" si="207"/>
        <v>#DIV/0!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0</v>
      </c>
      <c r="D583" s="19"/>
      <c r="E583" s="19">
        <v>0</v>
      </c>
      <c r="F583" s="45" t="e">
        <f t="shared" si="203"/>
        <v>#DIV/0!</v>
      </c>
      <c r="G583" s="31"/>
      <c r="H583" s="45" t="e">
        <f t="shared" si="204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205"/>
        <v>#DIV/0!</v>
      </c>
      <c r="V583" s="19">
        <f t="shared" si="209"/>
        <v>0</v>
      </c>
      <c r="W583" s="18" t="e">
        <f t="shared" si="206"/>
        <v>#DIV/0!</v>
      </c>
      <c r="X583" s="19">
        <v>0</v>
      </c>
      <c r="Y583" s="18" t="e">
        <f t="shared" si="207"/>
        <v>#DIV/0!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>
        <v>821</v>
      </c>
      <c r="F584" s="45">
        <f t="shared" si="203"/>
        <v>0.77760939571888621</v>
      </c>
      <c r="G584" s="31"/>
      <c r="H584" s="45" t="e">
        <f t="shared" si="204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205"/>
        <v>#DIV/0!</v>
      </c>
      <c r="V584" s="19">
        <v>41</v>
      </c>
      <c r="W584" s="18">
        <f t="shared" si="206"/>
        <v>4.9939098660170522</v>
      </c>
      <c r="X584" s="19">
        <v>41</v>
      </c>
      <c r="Y584" s="18">
        <f t="shared" si="207"/>
        <v>4.9939098660170522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3748.5519999999997</v>
      </c>
      <c r="D585" s="29">
        <f t="shared" ref="D585:E585" si="210">SUM(D567:D584)</f>
        <v>0</v>
      </c>
      <c r="E585" s="29">
        <f t="shared" si="210"/>
        <v>2657</v>
      </c>
      <c r="F585" s="46">
        <f t="shared" si="180"/>
        <v>0.70880702735349554</v>
      </c>
      <c r="G585" s="29">
        <f>SUM(G567:G584)</f>
        <v>0</v>
      </c>
      <c r="H585" s="46" t="e">
        <f t="shared" si="204"/>
        <v>#DIV/0!</v>
      </c>
      <c r="I585" s="29">
        <f t="shared" ref="I585:T585" si="211">SUM(I567:I584)</f>
        <v>0</v>
      </c>
      <c r="J585" s="29">
        <f t="shared" si="211"/>
        <v>0</v>
      </c>
      <c r="K585" s="29">
        <f t="shared" si="211"/>
        <v>0</v>
      </c>
      <c r="L585" s="29">
        <f t="shared" si="211"/>
        <v>0</v>
      </c>
      <c r="M585" s="29">
        <f t="shared" si="211"/>
        <v>0</v>
      </c>
      <c r="N585" s="29">
        <f t="shared" si="211"/>
        <v>0</v>
      </c>
      <c r="O585" s="29">
        <f t="shared" si="211"/>
        <v>0</v>
      </c>
      <c r="P585" s="29">
        <f t="shared" si="211"/>
        <v>0</v>
      </c>
      <c r="Q585" s="29">
        <f t="shared" si="211"/>
        <v>0</v>
      </c>
      <c r="R585" s="29">
        <f t="shared" si="211"/>
        <v>0</v>
      </c>
      <c r="S585" s="29">
        <f t="shared" si="211"/>
        <v>0</v>
      </c>
      <c r="T585" s="29">
        <f t="shared" si="211"/>
        <v>0</v>
      </c>
      <c r="U585" s="47" t="e">
        <f t="shared" si="186"/>
        <v>#DIV/0!</v>
      </c>
      <c r="V585" s="29">
        <f>SUM(V567:V584)</f>
        <v>157</v>
      </c>
      <c r="W585" s="88">
        <f>V585/E585*100</f>
        <v>5.9089198343996987</v>
      </c>
      <c r="X585" s="29">
        <f>SUM(X567:X584)</f>
        <v>99</v>
      </c>
      <c r="Y585" s="88">
        <f t="shared" si="201"/>
        <v>3.7260067745577716</v>
      </c>
      <c r="Z585" s="29">
        <f t="shared" ref="Z585:AE585" si="212">SUM(Z567:Z584)</f>
        <v>0</v>
      </c>
      <c r="AA585" s="29">
        <f t="shared" si="212"/>
        <v>0</v>
      </c>
      <c r="AB585" s="29">
        <f t="shared" si="212"/>
        <v>0</v>
      </c>
      <c r="AC585" s="29">
        <f t="shared" si="212"/>
        <v>0</v>
      </c>
      <c r="AD585" s="29">
        <f t="shared" si="212"/>
        <v>0</v>
      </c>
      <c r="AE585" s="29">
        <f t="shared" si="21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56</v>
      </c>
      <c r="D587" s="19"/>
      <c r="E587" s="19">
        <v>92</v>
      </c>
      <c r="F587" s="45">
        <f>E587/C587</f>
        <v>1.6428571428571428</v>
      </c>
      <c r="G587" s="31"/>
      <c r="H587" s="45" t="e">
        <f>G587/D587*100</f>
        <v>#DIV/0!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>
        <v>7</v>
      </c>
      <c r="W587" s="18">
        <f>V587/E587*100</f>
        <v>7.608695652173914</v>
      </c>
      <c r="X587" s="19">
        <v>4</v>
      </c>
      <c r="Y587" s="18">
        <f>X587/E587*100</f>
        <v>4.3478260869565215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137.904</v>
      </c>
      <c r="D588" s="19"/>
      <c r="E588" s="19">
        <v>364</v>
      </c>
      <c r="F588" s="45">
        <f>E588/C588</f>
        <v>2.6395173453996983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>
        <v>29</v>
      </c>
      <c r="W588" s="18">
        <f>V588/E588*100</f>
        <v>7.9670329670329663</v>
      </c>
      <c r="X588" s="19">
        <v>20</v>
      </c>
      <c r="Y588" s="18">
        <f>X588/E588*100</f>
        <v>5.4945054945054945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241.73000000000002</v>
      </c>
      <c r="D589" s="19"/>
      <c r="E589" s="19">
        <v>701</v>
      </c>
      <c r="F589" s="45">
        <f>E589/C589</f>
        <v>2.8999296736027795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>
        <v>56</v>
      </c>
      <c r="W589" s="18">
        <f>V589/E589*100</f>
        <v>7.9885877318116973</v>
      </c>
      <c r="X589" s="19">
        <v>54</v>
      </c>
      <c r="Y589" s="18">
        <f>X589/E589*100</f>
        <v>7.7032810271041363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557.79999999999995</v>
      </c>
      <c r="D590" s="19"/>
      <c r="E590" s="19">
        <v>893</v>
      </c>
      <c r="F590" s="45">
        <f t="shared" ref="F590:F620" si="213">E590/C590</f>
        <v>1.6009322337755469</v>
      </c>
      <c r="G590" s="31"/>
      <c r="H590" s="45" t="e">
        <f t="shared" ref="H590:H592" si="214">G590/D590*100</f>
        <v>#DIV/0!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15">O590/G590*100</f>
        <v>#DIV/0!</v>
      </c>
      <c r="V590" s="19">
        <v>71</v>
      </c>
      <c r="W590" s="18">
        <f t="shared" ref="W590:W592" si="216">V590/E590*100</f>
        <v>7.9507278835386348</v>
      </c>
      <c r="X590" s="19">
        <v>60</v>
      </c>
      <c r="Y590" s="18">
        <f t="shared" ref="Y590:Y592" si="217">X590/E590*100</f>
        <v>6.718924972004479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509.72200000000004</v>
      </c>
      <c r="D591" s="19"/>
      <c r="E591" s="19">
        <v>462</v>
      </c>
      <c r="F591" s="45">
        <f t="shared" si="213"/>
        <v>0.90637641694884652</v>
      </c>
      <c r="G591" s="31"/>
      <c r="H591" s="45" t="e">
        <f t="shared" si="21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15"/>
        <v>#DIV/0!</v>
      </c>
      <c r="V591" s="19">
        <v>23</v>
      </c>
      <c r="W591" s="18">
        <f t="shared" si="216"/>
        <v>4.9783549783549788</v>
      </c>
      <c r="X591" s="19">
        <v>8</v>
      </c>
      <c r="Y591" s="18">
        <f t="shared" si="217"/>
        <v>1.7316017316017316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303.06</v>
      </c>
      <c r="D592" s="19"/>
      <c r="E592" s="19">
        <v>1206</v>
      </c>
      <c r="F592" s="45">
        <f t="shared" si="213"/>
        <v>3.9794100178182537</v>
      </c>
      <c r="G592" s="31"/>
      <c r="H592" s="45" t="e">
        <f t="shared" si="214"/>
        <v>#DIV/0!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15"/>
        <v>#DIV/0!</v>
      </c>
      <c r="V592" s="19">
        <v>144</v>
      </c>
      <c r="W592" s="18">
        <f t="shared" si="216"/>
        <v>11.940298507462686</v>
      </c>
      <c r="X592" s="19">
        <v>144</v>
      </c>
      <c r="Y592" s="18">
        <f t="shared" si="217"/>
        <v>11.940298507462686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1806.2159999999999</v>
      </c>
      <c r="D593" s="29">
        <f t="shared" ref="D593:E593" si="218">SUM(D587:D592)</f>
        <v>0</v>
      </c>
      <c r="E593" s="29">
        <f t="shared" si="218"/>
        <v>3718</v>
      </c>
      <c r="F593" s="46">
        <f t="shared" si="213"/>
        <v>2.0584470517368909</v>
      </c>
      <c r="G593" s="29">
        <f>SUM(G587:G592)</f>
        <v>0</v>
      </c>
      <c r="H593" s="46" t="e">
        <f t="shared" si="204"/>
        <v>#DIV/0!</v>
      </c>
      <c r="I593" s="29">
        <f t="shared" ref="I593:T593" si="219">SUM(I587:I592)</f>
        <v>0</v>
      </c>
      <c r="J593" s="29">
        <f t="shared" si="219"/>
        <v>0</v>
      </c>
      <c r="K593" s="29">
        <f t="shared" si="219"/>
        <v>0</v>
      </c>
      <c r="L593" s="29">
        <f t="shared" si="219"/>
        <v>0</v>
      </c>
      <c r="M593" s="29">
        <f t="shared" si="219"/>
        <v>0</v>
      </c>
      <c r="N593" s="29">
        <f t="shared" si="219"/>
        <v>0</v>
      </c>
      <c r="O593" s="29">
        <f t="shared" si="219"/>
        <v>0</v>
      </c>
      <c r="P593" s="29">
        <f t="shared" si="219"/>
        <v>0</v>
      </c>
      <c r="Q593" s="29">
        <f t="shared" si="219"/>
        <v>0</v>
      </c>
      <c r="R593" s="29">
        <f t="shared" si="219"/>
        <v>0</v>
      </c>
      <c r="S593" s="29">
        <f t="shared" si="219"/>
        <v>0</v>
      </c>
      <c r="T593" s="29">
        <f t="shared" si="219"/>
        <v>0</v>
      </c>
      <c r="U593" s="47" t="e">
        <f t="shared" si="186"/>
        <v>#DIV/0!</v>
      </c>
      <c r="V593" s="29">
        <f>SUM(V587:V592)</f>
        <v>330</v>
      </c>
      <c r="W593" s="88">
        <f>V593/E593*100</f>
        <v>8.8757396449704142</v>
      </c>
      <c r="X593" s="29">
        <f>SUM(X587:X592)</f>
        <v>290</v>
      </c>
      <c r="Y593" s="88">
        <f t="shared" si="201"/>
        <v>7.7998924152770304</v>
      </c>
      <c r="Z593" s="29">
        <f t="shared" ref="Z593:AE593" si="220">SUM(Z587:Z592)</f>
        <v>0</v>
      </c>
      <c r="AA593" s="29">
        <f t="shared" si="220"/>
        <v>0</v>
      </c>
      <c r="AB593" s="29">
        <f t="shared" si="220"/>
        <v>0</v>
      </c>
      <c r="AC593" s="29">
        <f t="shared" si="220"/>
        <v>0</v>
      </c>
      <c r="AD593" s="29">
        <f t="shared" si="220"/>
        <v>0</v>
      </c>
      <c r="AE593" s="29">
        <f t="shared" si="22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0</v>
      </c>
      <c r="D595" s="19"/>
      <c r="E595" s="19">
        <v>0</v>
      </c>
      <c r="F595" s="45" t="e">
        <f t="shared" ref="F595:F618" si="221">E595/C595</f>
        <v>#DIV/0!</v>
      </c>
      <c r="G595" s="31"/>
      <c r="H595" s="45" t="e">
        <f t="shared" ref="H595:H617" si="22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>
        <f>X595</f>
        <v>0</v>
      </c>
      <c r="W595" s="18" t="e">
        <f t="shared" ref="W595:W619" si="223">V595/E595*100</f>
        <v>#DIV/0!</v>
      </c>
      <c r="X595" s="19">
        <v>0</v>
      </c>
      <c r="Y595" s="18" t="e">
        <f t="shared" ref="Y595:Y618" si="224">X595/E595*100</f>
        <v>#DIV/0!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>
        <v>0</v>
      </c>
      <c r="F596" s="45" t="e">
        <f t="shared" si="221"/>
        <v>#DIV/0!</v>
      </c>
      <c r="G596" s="31"/>
      <c r="H596" s="45" t="e">
        <f t="shared" si="22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>
        <f t="shared" ref="V596:V611" si="225">X596</f>
        <v>0</v>
      </c>
      <c r="W596" s="18" t="e">
        <f t="shared" si="223"/>
        <v>#DIV/0!</v>
      </c>
      <c r="X596" s="19">
        <v>0</v>
      </c>
      <c r="Y596" s="18" t="e">
        <f t="shared" si="22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>
        <v>0</v>
      </c>
      <c r="F597" s="45" t="e">
        <f t="shared" si="221"/>
        <v>#DIV/0!</v>
      </c>
      <c r="G597" s="31"/>
      <c r="H597" s="45" t="e">
        <f t="shared" si="22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26">O597/G597*100</f>
        <v>#DIV/0!</v>
      </c>
      <c r="V597" s="19">
        <f t="shared" si="225"/>
        <v>0</v>
      </c>
      <c r="W597" s="18" t="e">
        <f t="shared" si="223"/>
        <v>#DIV/0!</v>
      </c>
      <c r="X597" s="19">
        <v>0</v>
      </c>
      <c r="Y597" s="18" t="e">
        <f t="shared" si="22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/>
      <c r="E598" s="19">
        <v>54</v>
      </c>
      <c r="F598" s="45">
        <f t="shared" si="221"/>
        <v>0.74750830564784054</v>
      </c>
      <c r="G598" s="31"/>
      <c r="H598" s="45" t="e">
        <f t="shared" si="222"/>
        <v>#DIV/0!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26"/>
        <v>#DIV/0!</v>
      </c>
      <c r="V598" s="19">
        <f t="shared" si="225"/>
        <v>2</v>
      </c>
      <c r="W598" s="18">
        <f t="shared" si="223"/>
        <v>3.7037037037037033</v>
      </c>
      <c r="X598" s="19">
        <v>2</v>
      </c>
      <c r="Y598" s="18">
        <f t="shared" si="224"/>
        <v>3.7037037037037033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0</v>
      </c>
      <c r="D599" s="19"/>
      <c r="E599" s="19">
        <v>0</v>
      </c>
      <c r="F599" s="45" t="e">
        <f t="shared" si="221"/>
        <v>#DIV/0!</v>
      </c>
      <c r="G599" s="31"/>
      <c r="H599" s="45" t="e">
        <f t="shared" si="222"/>
        <v>#DIV/0!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26"/>
        <v>#DIV/0!</v>
      </c>
      <c r="V599" s="19">
        <f t="shared" si="225"/>
        <v>0</v>
      </c>
      <c r="W599" s="18" t="e">
        <f t="shared" si="223"/>
        <v>#DIV/0!</v>
      </c>
      <c r="X599" s="19">
        <v>0</v>
      </c>
      <c r="Y599" s="18" t="e">
        <f t="shared" si="224"/>
        <v>#DIV/0!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0</v>
      </c>
      <c r="D600" s="19"/>
      <c r="E600" s="19">
        <v>0</v>
      </c>
      <c r="F600" s="45" t="e">
        <f t="shared" si="221"/>
        <v>#DIV/0!</v>
      </c>
      <c r="G600" s="31"/>
      <c r="H600" s="45" t="e">
        <f t="shared" si="22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26"/>
        <v>#DIV/0!</v>
      </c>
      <c r="V600" s="19">
        <f t="shared" si="225"/>
        <v>0</v>
      </c>
      <c r="W600" s="18" t="e">
        <f t="shared" si="223"/>
        <v>#DIV/0!</v>
      </c>
      <c r="X600" s="19">
        <v>0</v>
      </c>
      <c r="Y600" s="18" t="e">
        <f t="shared" si="224"/>
        <v>#DIV/0!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0</v>
      </c>
      <c r="D601" s="19"/>
      <c r="E601" s="19">
        <v>0</v>
      </c>
      <c r="F601" s="45" t="e">
        <f t="shared" si="221"/>
        <v>#DIV/0!</v>
      </c>
      <c r="G601" s="31"/>
      <c r="H601" s="45" t="e">
        <f t="shared" si="222"/>
        <v>#DIV/0!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26"/>
        <v>#DIV/0!</v>
      </c>
      <c r="V601" s="19">
        <f t="shared" si="225"/>
        <v>0</v>
      </c>
      <c r="W601" s="18" t="e">
        <f t="shared" si="223"/>
        <v>#DIV/0!</v>
      </c>
      <c r="X601" s="19">
        <v>0</v>
      </c>
      <c r="Y601" s="18" t="e">
        <f t="shared" si="224"/>
        <v>#DIV/0!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351.06</v>
      </c>
      <c r="D602" s="19"/>
      <c r="E602" s="19">
        <v>55</v>
      </c>
      <c r="F602" s="45">
        <f t="shared" si="221"/>
        <v>0.15666837577622059</v>
      </c>
      <c r="G602" s="31"/>
      <c r="H602" s="45" t="e">
        <f t="shared" si="222"/>
        <v>#DIV/0!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26"/>
        <v>#DIV/0!</v>
      </c>
      <c r="V602" s="19">
        <f t="shared" si="225"/>
        <v>0</v>
      </c>
      <c r="W602" s="18">
        <f t="shared" si="223"/>
        <v>0</v>
      </c>
      <c r="X602" s="19">
        <v>0</v>
      </c>
      <c r="Y602" s="18">
        <f t="shared" si="224"/>
        <v>0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0</v>
      </c>
      <c r="D603" s="19"/>
      <c r="E603" s="19">
        <v>0</v>
      </c>
      <c r="F603" s="45" t="e">
        <f t="shared" si="221"/>
        <v>#DIV/0!</v>
      </c>
      <c r="G603" s="31"/>
      <c r="H603" s="45" t="e">
        <f t="shared" si="222"/>
        <v>#DIV/0!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26"/>
        <v>#DIV/0!</v>
      </c>
      <c r="V603" s="19">
        <f t="shared" si="225"/>
        <v>0</v>
      </c>
      <c r="W603" s="18" t="e">
        <f t="shared" si="223"/>
        <v>#DIV/0!</v>
      </c>
      <c r="X603" s="19">
        <v>0</v>
      </c>
      <c r="Y603" s="18" t="e">
        <f t="shared" si="224"/>
        <v>#DIV/0!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0</v>
      </c>
      <c r="D604" s="19"/>
      <c r="E604" s="19">
        <v>0</v>
      </c>
      <c r="F604" s="45" t="e">
        <f t="shared" si="221"/>
        <v>#DIV/0!</v>
      </c>
      <c r="G604" s="31"/>
      <c r="H604" s="45" t="e">
        <f t="shared" si="222"/>
        <v>#DIV/0!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26"/>
        <v>#DIV/0!</v>
      </c>
      <c r="V604" s="19">
        <f t="shared" si="225"/>
        <v>0</v>
      </c>
      <c r="W604" s="18" t="e">
        <f t="shared" si="223"/>
        <v>#DIV/0!</v>
      </c>
      <c r="X604" s="19">
        <v>0</v>
      </c>
      <c r="Y604" s="18" t="e">
        <f t="shared" si="224"/>
        <v>#DIV/0!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0</v>
      </c>
      <c r="D605" s="19"/>
      <c r="E605" s="19">
        <v>0</v>
      </c>
      <c r="F605" s="45" t="e">
        <f t="shared" si="221"/>
        <v>#DIV/0!</v>
      </c>
      <c r="G605" s="31"/>
      <c r="H605" s="45" t="e">
        <f t="shared" si="222"/>
        <v>#DIV/0!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26"/>
        <v>#DIV/0!</v>
      </c>
      <c r="V605" s="19">
        <f t="shared" si="225"/>
        <v>0</v>
      </c>
      <c r="W605" s="18" t="e">
        <f t="shared" si="223"/>
        <v>#DIV/0!</v>
      </c>
      <c r="X605" s="19">
        <v>0</v>
      </c>
      <c r="Y605" s="18" t="e">
        <f t="shared" si="224"/>
        <v>#DIV/0!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0</v>
      </c>
      <c r="D606" s="19"/>
      <c r="E606" s="19">
        <v>0</v>
      </c>
      <c r="F606" s="45" t="e">
        <f t="shared" si="221"/>
        <v>#DIV/0!</v>
      </c>
      <c r="G606" s="31"/>
      <c r="H606" s="45" t="e">
        <f t="shared" si="222"/>
        <v>#DIV/0!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26"/>
        <v>#DIV/0!</v>
      </c>
      <c r="V606" s="19">
        <f t="shared" si="225"/>
        <v>0</v>
      </c>
      <c r="W606" s="18" t="e">
        <f t="shared" si="223"/>
        <v>#DIV/0!</v>
      </c>
      <c r="X606" s="19">
        <v>0</v>
      </c>
      <c r="Y606" s="18" t="e">
        <f t="shared" si="224"/>
        <v>#DIV/0!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0</v>
      </c>
      <c r="D607" s="19"/>
      <c r="E607" s="19">
        <v>0</v>
      </c>
      <c r="F607" s="45" t="e">
        <f t="shared" si="221"/>
        <v>#DIV/0!</v>
      </c>
      <c r="G607" s="31"/>
      <c r="H607" s="45" t="e">
        <f t="shared" si="222"/>
        <v>#DIV/0!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26"/>
        <v>#DIV/0!</v>
      </c>
      <c r="V607" s="19">
        <f t="shared" si="225"/>
        <v>0</v>
      </c>
      <c r="W607" s="18" t="e">
        <f t="shared" si="223"/>
        <v>#DIV/0!</v>
      </c>
      <c r="X607" s="19">
        <v>0</v>
      </c>
      <c r="Y607" s="18" t="e">
        <f t="shared" si="224"/>
        <v>#DIV/0!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0</v>
      </c>
      <c r="D608" s="19"/>
      <c r="E608" s="19">
        <v>0</v>
      </c>
      <c r="F608" s="45" t="e">
        <f t="shared" si="221"/>
        <v>#DIV/0!</v>
      </c>
      <c r="G608" s="31"/>
      <c r="H608" s="45" t="e">
        <f t="shared" si="222"/>
        <v>#DIV/0!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26"/>
        <v>#DIV/0!</v>
      </c>
      <c r="V608" s="19">
        <f t="shared" si="225"/>
        <v>0</v>
      </c>
      <c r="W608" s="18" t="e">
        <f t="shared" si="223"/>
        <v>#DIV/0!</v>
      </c>
      <c r="X608" s="19">
        <v>0</v>
      </c>
      <c r="Y608" s="18" t="e">
        <f t="shared" si="224"/>
        <v>#DIV/0!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105</v>
      </c>
      <c r="D609" s="19"/>
      <c r="E609" s="19">
        <v>162</v>
      </c>
      <c r="F609" s="45">
        <f t="shared" si="221"/>
        <v>1.5428571428571429</v>
      </c>
      <c r="G609" s="31"/>
      <c r="H609" s="45" t="e">
        <f t="shared" si="22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26"/>
        <v>#DIV/0!</v>
      </c>
      <c r="V609" s="19">
        <v>38</v>
      </c>
      <c r="W609" s="18">
        <f t="shared" si="223"/>
        <v>23.456790123456788</v>
      </c>
      <c r="X609" s="19">
        <v>0</v>
      </c>
      <c r="Y609" s="18">
        <f t="shared" si="224"/>
        <v>0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/>
      <c r="E610" s="19">
        <v>326</v>
      </c>
      <c r="F610" s="45">
        <f t="shared" si="221"/>
        <v>0.21953896816684962</v>
      </c>
      <c r="G610" s="31"/>
      <c r="H610" s="45" t="e">
        <f t="shared" si="222"/>
        <v>#DIV/0!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26"/>
        <v>#DIV/0!</v>
      </c>
      <c r="V610" s="19">
        <v>16</v>
      </c>
      <c r="W610" s="18">
        <f t="shared" si="223"/>
        <v>4.9079754601226995</v>
      </c>
      <c r="X610" s="19">
        <v>4</v>
      </c>
      <c r="Y610" s="18">
        <f t="shared" si="224"/>
        <v>1.2269938650306749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>
        <v>0</v>
      </c>
      <c r="F611" s="45" t="e">
        <f t="shared" si="221"/>
        <v>#DIV/0!</v>
      </c>
      <c r="G611" s="31"/>
      <c r="H611" s="45" t="e">
        <f t="shared" si="22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26"/>
        <v>#DIV/0!</v>
      </c>
      <c r="V611" s="19">
        <f t="shared" si="225"/>
        <v>0</v>
      </c>
      <c r="W611" s="18" t="e">
        <f t="shared" si="223"/>
        <v>#DIV/0!</v>
      </c>
      <c r="X611" s="19">
        <v>0</v>
      </c>
      <c r="Y611" s="18" t="e">
        <f t="shared" si="22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/>
      <c r="E612" s="19">
        <v>50</v>
      </c>
      <c r="F612" s="45">
        <f t="shared" si="221"/>
        <v>0.82644628099173556</v>
      </c>
      <c r="G612" s="31"/>
      <c r="H612" s="45" t="e">
        <f t="shared" si="22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26"/>
        <v>#DIV/0!</v>
      </c>
      <c r="V612" s="19">
        <v>2</v>
      </c>
      <c r="W612" s="18">
        <f t="shared" si="223"/>
        <v>4</v>
      </c>
      <c r="X612" s="19">
        <v>1</v>
      </c>
      <c r="Y612" s="18">
        <f t="shared" si="224"/>
        <v>2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/>
      <c r="E613" s="19">
        <v>28</v>
      </c>
      <c r="F613" s="45">
        <f t="shared" si="221"/>
        <v>1.308411214953271</v>
      </c>
      <c r="G613" s="31"/>
      <c r="H613" s="45" t="e">
        <f t="shared" si="22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26"/>
        <v>#DIV/0!</v>
      </c>
      <c r="V613" s="19">
        <v>1</v>
      </c>
      <c r="W613" s="18">
        <f t="shared" si="223"/>
        <v>3.5714285714285712</v>
      </c>
      <c r="X613" s="19">
        <v>1</v>
      </c>
      <c r="Y613" s="18">
        <f t="shared" si="224"/>
        <v>3.5714285714285712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0</v>
      </c>
      <c r="D614" s="19"/>
      <c r="E614" s="19">
        <v>0</v>
      </c>
      <c r="F614" s="45" t="e">
        <f t="shared" si="221"/>
        <v>#DIV/0!</v>
      </c>
      <c r="G614" s="31"/>
      <c r="H614" s="45" t="e">
        <f t="shared" si="222"/>
        <v>#DIV/0!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26"/>
        <v>#DIV/0!</v>
      </c>
      <c r="V614" s="19">
        <f t="shared" ref="V614" si="227">X614</f>
        <v>0</v>
      </c>
      <c r="W614" s="18" t="e">
        <f t="shared" si="223"/>
        <v>#DIV/0!</v>
      </c>
      <c r="X614" s="19">
        <v>0</v>
      </c>
      <c r="Y614" s="18" t="e">
        <f t="shared" si="224"/>
        <v>#DIV/0!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/>
      <c r="E615" s="19">
        <v>318</v>
      </c>
      <c r="F615" s="45">
        <f t="shared" si="221"/>
        <v>0.18156177382427333</v>
      </c>
      <c r="G615" s="31"/>
      <c r="H615" s="45" t="e">
        <f t="shared" si="222"/>
        <v>#DIV/0!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26"/>
        <v>#DIV/0!</v>
      </c>
      <c r="V615" s="19">
        <v>15</v>
      </c>
      <c r="W615" s="18">
        <f t="shared" si="223"/>
        <v>4.716981132075472</v>
      </c>
      <c r="X615" s="19">
        <v>8</v>
      </c>
      <c r="Y615" s="18">
        <f t="shared" si="224"/>
        <v>2.5157232704402519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0</v>
      </c>
      <c r="D616" s="19"/>
      <c r="E616" s="19">
        <v>0</v>
      </c>
      <c r="F616" s="45" t="e">
        <f t="shared" si="221"/>
        <v>#DIV/0!</v>
      </c>
      <c r="G616" s="31"/>
      <c r="H616" s="45" t="e">
        <f t="shared" si="222"/>
        <v>#DIV/0!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26"/>
        <v>#DIV/0!</v>
      </c>
      <c r="V616" s="19">
        <f t="shared" ref="V616" si="228">X616</f>
        <v>0</v>
      </c>
      <c r="W616" s="18" t="e">
        <f t="shared" si="223"/>
        <v>#DIV/0!</v>
      </c>
      <c r="X616" s="19">
        <v>0</v>
      </c>
      <c r="Y616" s="18" t="e">
        <f t="shared" si="224"/>
        <v>#DIV/0!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>
        <v>191</v>
      </c>
      <c r="F617" s="45">
        <f t="shared" si="221"/>
        <v>3.9107289107289103</v>
      </c>
      <c r="G617" s="31"/>
      <c r="H617" s="45" t="e">
        <f t="shared" si="22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26"/>
        <v>#DIV/0!</v>
      </c>
      <c r="V617" s="19">
        <v>22</v>
      </c>
      <c r="W617" s="18">
        <f t="shared" si="223"/>
        <v>11.518324607329843</v>
      </c>
      <c r="X617" s="19">
        <v>22</v>
      </c>
      <c r="Y617" s="18">
        <f t="shared" si="224"/>
        <v>11.518324607329843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0</v>
      </c>
      <c r="D618" s="19"/>
      <c r="E618" s="19">
        <v>0</v>
      </c>
      <c r="F618" s="45" t="e">
        <f t="shared" si="221"/>
        <v>#DIV/0!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>
        <f t="shared" ref="V618" si="229">X618</f>
        <v>0</v>
      </c>
      <c r="W618" s="18" t="e">
        <f t="shared" si="223"/>
        <v>#DIV/0!</v>
      </c>
      <c r="X618" s="19">
        <v>0</v>
      </c>
      <c r="Y618" s="18" t="e">
        <f t="shared" si="224"/>
        <v>#DIV/0!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>
        <v>681</v>
      </c>
      <c r="F619" s="45">
        <f t="shared" si="213"/>
        <v>2.8563040013421692</v>
      </c>
      <c r="G619" s="31"/>
      <c r="H619" s="45" t="e">
        <f t="shared" si="204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30">O619/G619*100</f>
        <v>#DIV/0!</v>
      </c>
      <c r="V619" s="19">
        <v>54</v>
      </c>
      <c r="W619" s="18">
        <f t="shared" si="223"/>
        <v>7.929515418502203</v>
      </c>
      <c r="X619" s="19">
        <v>54</v>
      </c>
      <c r="Y619" s="18">
        <f t="shared" si="201"/>
        <v>7.929515418502203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4133.8600000000006</v>
      </c>
      <c r="D620" s="29">
        <f t="shared" ref="D620:E620" si="231">SUM(D595:D619)</f>
        <v>0</v>
      </c>
      <c r="E620" s="29">
        <f t="shared" si="231"/>
        <v>1865</v>
      </c>
      <c r="F620" s="46">
        <f t="shared" si="213"/>
        <v>0.45115219189812905</v>
      </c>
      <c r="G620" s="29">
        <f>SUM(G595:G619)</f>
        <v>0</v>
      </c>
      <c r="H620" s="46" t="e">
        <f t="shared" si="204"/>
        <v>#DIV/0!</v>
      </c>
      <c r="I620" s="29">
        <f t="shared" ref="I620:T620" si="232">SUM(I595:I619)</f>
        <v>0</v>
      </c>
      <c r="J620" s="29">
        <f t="shared" si="232"/>
        <v>0</v>
      </c>
      <c r="K620" s="29">
        <f t="shared" si="232"/>
        <v>0</v>
      </c>
      <c r="L620" s="29">
        <f t="shared" si="232"/>
        <v>0</v>
      </c>
      <c r="M620" s="29">
        <f t="shared" si="232"/>
        <v>0</v>
      </c>
      <c r="N620" s="29">
        <f t="shared" si="232"/>
        <v>0</v>
      </c>
      <c r="O620" s="29">
        <f t="shared" si="232"/>
        <v>0</v>
      </c>
      <c r="P620" s="29">
        <f t="shared" si="232"/>
        <v>0</v>
      </c>
      <c r="Q620" s="29">
        <f t="shared" si="232"/>
        <v>0</v>
      </c>
      <c r="R620" s="29">
        <f t="shared" si="232"/>
        <v>0</v>
      </c>
      <c r="S620" s="29">
        <f t="shared" si="232"/>
        <v>0</v>
      </c>
      <c r="T620" s="29">
        <f t="shared" si="232"/>
        <v>0</v>
      </c>
      <c r="U620" s="29" t="e">
        <f>SUM(U595:U619)</f>
        <v>#DIV/0!</v>
      </c>
      <c r="V620" s="29">
        <f>SUM(V595:V619)</f>
        <v>150</v>
      </c>
      <c r="W620" s="88">
        <f>V620/E620*100</f>
        <v>8.0428954423592494</v>
      </c>
      <c r="X620" s="29">
        <f>SUM(X595:X619)</f>
        <v>92</v>
      </c>
      <c r="Y620" s="88">
        <f t="shared" si="201"/>
        <v>4.9329758713136735</v>
      </c>
      <c r="Z620" s="29">
        <f t="shared" ref="Z620:AE620" si="233">SUM(Z595:Z619)</f>
        <v>0</v>
      </c>
      <c r="AA620" s="29">
        <f t="shared" si="233"/>
        <v>0</v>
      </c>
      <c r="AB620" s="29">
        <f t="shared" si="233"/>
        <v>0</v>
      </c>
      <c r="AC620" s="29">
        <f t="shared" si="233"/>
        <v>0</v>
      </c>
      <c r="AD620" s="29">
        <f t="shared" si="233"/>
        <v>0</v>
      </c>
      <c r="AE620" s="29">
        <f t="shared" si="233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/>
      <c r="D622" s="19"/>
      <c r="E622" s="19"/>
      <c r="F622" s="45" t="e">
        <f t="shared" ref="F622:F667" si="234">E622/C622</f>
        <v>#DIV/0!</v>
      </c>
      <c r="G622" s="31"/>
      <c r="H622" s="45" t="e">
        <f t="shared" ref="H622:H667" si="235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36">V622/E622*100</f>
        <v>#DIV/0!</v>
      </c>
      <c r="X622" s="19"/>
      <c r="Y622" s="18" t="e">
        <f t="shared" ref="Y622:Y667" si="237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/>
      <c r="D623" s="19"/>
      <c r="E623" s="19"/>
      <c r="F623" s="45" t="e">
        <f t="shared" si="234"/>
        <v>#DIV/0!</v>
      </c>
      <c r="G623" s="31"/>
      <c r="H623" s="45" t="e">
        <f t="shared" si="235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38">O623/G623*100</f>
        <v>#DIV/0!</v>
      </c>
      <c r="V623" s="19"/>
      <c r="W623" s="18" t="e">
        <f t="shared" si="236"/>
        <v>#DIV/0!</v>
      </c>
      <c r="X623" s="19"/>
      <c r="Y623" s="18" t="e">
        <f t="shared" si="237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/>
      <c r="D624" s="19"/>
      <c r="E624" s="19"/>
      <c r="F624" s="45" t="e">
        <f t="shared" si="234"/>
        <v>#DIV/0!</v>
      </c>
      <c r="G624" s="31"/>
      <c r="H624" s="45" t="e">
        <f t="shared" si="235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38"/>
        <v>#DIV/0!</v>
      </c>
      <c r="V624" s="19"/>
      <c r="W624" s="18" t="e">
        <f t="shared" si="236"/>
        <v>#DIV/0!</v>
      </c>
      <c r="X624" s="19"/>
      <c r="Y624" s="18" t="e">
        <f t="shared" si="237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/>
      <c r="D625" s="19"/>
      <c r="E625" s="19"/>
      <c r="F625" s="45" t="e">
        <f t="shared" si="234"/>
        <v>#DIV/0!</v>
      </c>
      <c r="G625" s="31"/>
      <c r="H625" s="45" t="e">
        <f t="shared" si="235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38"/>
        <v>#DIV/0!</v>
      </c>
      <c r="V625" s="19"/>
      <c r="W625" s="18" t="e">
        <f t="shared" si="236"/>
        <v>#DIV/0!</v>
      </c>
      <c r="X625" s="19"/>
      <c r="Y625" s="18" t="e">
        <f t="shared" si="237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/>
      <c r="D626" s="19"/>
      <c r="E626" s="19"/>
      <c r="F626" s="45" t="e">
        <f t="shared" si="234"/>
        <v>#DIV/0!</v>
      </c>
      <c r="G626" s="31"/>
      <c r="H626" s="45" t="e">
        <f t="shared" si="235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38"/>
        <v>#DIV/0!</v>
      </c>
      <c r="V626" s="19"/>
      <c r="W626" s="18" t="e">
        <f t="shared" si="236"/>
        <v>#DIV/0!</v>
      </c>
      <c r="X626" s="19"/>
      <c r="Y626" s="18" t="e">
        <f t="shared" si="237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/>
      <c r="D627" s="19"/>
      <c r="E627" s="19"/>
      <c r="F627" s="45" t="e">
        <f t="shared" si="234"/>
        <v>#DIV/0!</v>
      </c>
      <c r="G627" s="31"/>
      <c r="H627" s="45" t="e">
        <f t="shared" si="235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38"/>
        <v>#DIV/0!</v>
      </c>
      <c r="V627" s="19"/>
      <c r="W627" s="18" t="e">
        <f t="shared" si="236"/>
        <v>#DIV/0!</v>
      </c>
      <c r="X627" s="19"/>
      <c r="Y627" s="18" t="e">
        <f t="shared" si="237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/>
      <c r="D628" s="19"/>
      <c r="E628" s="19"/>
      <c r="F628" s="45" t="e">
        <f t="shared" si="234"/>
        <v>#DIV/0!</v>
      </c>
      <c r="G628" s="31"/>
      <c r="H628" s="45" t="e">
        <f t="shared" si="235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38"/>
        <v>#DIV/0!</v>
      </c>
      <c r="V628" s="19"/>
      <c r="W628" s="18" t="e">
        <f t="shared" si="236"/>
        <v>#DIV/0!</v>
      </c>
      <c r="X628" s="19"/>
      <c r="Y628" s="18" t="e">
        <f t="shared" si="237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/>
      <c r="D629" s="19"/>
      <c r="E629" s="19"/>
      <c r="F629" s="45" t="e">
        <f t="shared" si="234"/>
        <v>#DIV/0!</v>
      </c>
      <c r="G629" s="31"/>
      <c r="H629" s="45" t="e">
        <f t="shared" si="235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38"/>
        <v>#DIV/0!</v>
      </c>
      <c r="V629" s="19"/>
      <c r="W629" s="18" t="e">
        <f t="shared" si="236"/>
        <v>#DIV/0!</v>
      </c>
      <c r="X629" s="19"/>
      <c r="Y629" s="18" t="e">
        <f t="shared" si="237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/>
      <c r="D630" s="19"/>
      <c r="E630" s="19"/>
      <c r="F630" s="45" t="e">
        <f t="shared" si="234"/>
        <v>#DIV/0!</v>
      </c>
      <c r="G630" s="31"/>
      <c r="H630" s="45" t="e">
        <f t="shared" si="235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38"/>
        <v>#DIV/0!</v>
      </c>
      <c r="V630" s="19"/>
      <c r="W630" s="18" t="e">
        <f t="shared" si="236"/>
        <v>#DIV/0!</v>
      </c>
      <c r="X630" s="19"/>
      <c r="Y630" s="18" t="e">
        <f t="shared" si="237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/>
      <c r="D631" s="19"/>
      <c r="E631" s="19"/>
      <c r="F631" s="45" t="e">
        <f t="shared" si="234"/>
        <v>#DIV/0!</v>
      </c>
      <c r="G631" s="31"/>
      <c r="H631" s="45" t="e">
        <f t="shared" si="235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38"/>
        <v>#DIV/0!</v>
      </c>
      <c r="V631" s="19"/>
      <c r="W631" s="18" t="e">
        <f t="shared" si="236"/>
        <v>#DIV/0!</v>
      </c>
      <c r="X631" s="19"/>
      <c r="Y631" s="18" t="e">
        <f t="shared" si="237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/>
      <c r="D632" s="19"/>
      <c r="E632" s="19"/>
      <c r="F632" s="45" t="e">
        <f t="shared" si="234"/>
        <v>#DIV/0!</v>
      </c>
      <c r="G632" s="31"/>
      <c r="H632" s="45" t="e">
        <f t="shared" si="235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38"/>
        <v>#DIV/0!</v>
      </c>
      <c r="V632" s="19"/>
      <c r="W632" s="18" t="e">
        <f t="shared" si="236"/>
        <v>#DIV/0!</v>
      </c>
      <c r="X632" s="19"/>
      <c r="Y632" s="18" t="e">
        <f t="shared" si="237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/>
      <c r="D633" s="19"/>
      <c r="E633" s="19"/>
      <c r="F633" s="45" t="e">
        <f t="shared" si="234"/>
        <v>#DIV/0!</v>
      </c>
      <c r="G633" s="31"/>
      <c r="H633" s="45" t="e">
        <f t="shared" si="235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38"/>
        <v>#DIV/0!</v>
      </c>
      <c r="V633" s="19"/>
      <c r="W633" s="18" t="e">
        <f t="shared" si="236"/>
        <v>#DIV/0!</v>
      </c>
      <c r="X633" s="19"/>
      <c r="Y633" s="18" t="e">
        <f t="shared" si="237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/>
      <c r="D634" s="19"/>
      <c r="E634" s="19"/>
      <c r="F634" s="45" t="e">
        <f t="shared" si="234"/>
        <v>#DIV/0!</v>
      </c>
      <c r="G634" s="31"/>
      <c r="H634" s="45" t="e">
        <f t="shared" si="235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38"/>
        <v>#DIV/0!</v>
      </c>
      <c r="V634" s="19"/>
      <c r="W634" s="18" t="e">
        <f t="shared" si="236"/>
        <v>#DIV/0!</v>
      </c>
      <c r="X634" s="19"/>
      <c r="Y634" s="18" t="e">
        <f t="shared" si="237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/>
      <c r="D635" s="19"/>
      <c r="E635" s="19"/>
      <c r="F635" s="45" t="e">
        <f t="shared" si="234"/>
        <v>#DIV/0!</v>
      </c>
      <c r="G635" s="31"/>
      <c r="H635" s="45" t="e">
        <f t="shared" si="235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38"/>
        <v>#DIV/0!</v>
      </c>
      <c r="V635" s="19"/>
      <c r="W635" s="18" t="e">
        <f t="shared" si="236"/>
        <v>#DIV/0!</v>
      </c>
      <c r="X635" s="19"/>
      <c r="Y635" s="18" t="e">
        <f t="shared" si="237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/>
      <c r="D636" s="19"/>
      <c r="E636" s="19"/>
      <c r="F636" s="45" t="e">
        <f t="shared" si="234"/>
        <v>#DIV/0!</v>
      </c>
      <c r="G636" s="31"/>
      <c r="H636" s="45" t="e">
        <f t="shared" si="235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38"/>
        <v>#DIV/0!</v>
      </c>
      <c r="V636" s="19"/>
      <c r="W636" s="18" t="e">
        <f t="shared" si="236"/>
        <v>#DIV/0!</v>
      </c>
      <c r="X636" s="19"/>
      <c r="Y636" s="18" t="e">
        <f t="shared" si="237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/>
      <c r="D637" s="19"/>
      <c r="E637" s="19"/>
      <c r="F637" s="45" t="e">
        <f t="shared" si="234"/>
        <v>#DIV/0!</v>
      </c>
      <c r="G637" s="31"/>
      <c r="H637" s="45" t="e">
        <f t="shared" si="235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38"/>
        <v>#DIV/0!</v>
      </c>
      <c r="V637" s="19"/>
      <c r="W637" s="18" t="e">
        <f t="shared" si="236"/>
        <v>#DIV/0!</v>
      </c>
      <c r="X637" s="19"/>
      <c r="Y637" s="18" t="e">
        <f t="shared" si="237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/>
      <c r="D638" s="19"/>
      <c r="E638" s="19"/>
      <c r="F638" s="45" t="e">
        <f t="shared" si="234"/>
        <v>#DIV/0!</v>
      </c>
      <c r="G638" s="31"/>
      <c r="H638" s="45" t="e">
        <f t="shared" si="235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38"/>
        <v>#DIV/0!</v>
      </c>
      <c r="V638" s="19"/>
      <c r="W638" s="18" t="e">
        <f t="shared" si="236"/>
        <v>#DIV/0!</v>
      </c>
      <c r="X638" s="19"/>
      <c r="Y638" s="18" t="e">
        <f t="shared" si="237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/>
      <c r="D639" s="19"/>
      <c r="E639" s="19"/>
      <c r="F639" s="45" t="e">
        <f t="shared" si="234"/>
        <v>#DIV/0!</v>
      </c>
      <c r="G639" s="31"/>
      <c r="H639" s="45" t="e">
        <f t="shared" si="235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38"/>
        <v>#DIV/0!</v>
      </c>
      <c r="V639" s="19"/>
      <c r="W639" s="18" t="e">
        <f t="shared" si="236"/>
        <v>#DIV/0!</v>
      </c>
      <c r="X639" s="19"/>
      <c r="Y639" s="18" t="e">
        <f t="shared" si="237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/>
      <c r="D640" s="19"/>
      <c r="E640" s="19"/>
      <c r="F640" s="45" t="e">
        <f t="shared" si="234"/>
        <v>#DIV/0!</v>
      </c>
      <c r="G640" s="31"/>
      <c r="H640" s="45" t="e">
        <f t="shared" si="235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38"/>
        <v>#DIV/0!</v>
      </c>
      <c r="V640" s="19"/>
      <c r="W640" s="18" t="e">
        <f t="shared" si="236"/>
        <v>#DIV/0!</v>
      </c>
      <c r="X640" s="19"/>
      <c r="Y640" s="18" t="e">
        <f t="shared" si="237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/>
      <c r="D641" s="19"/>
      <c r="E641" s="19"/>
      <c r="F641" s="45" t="e">
        <f t="shared" si="234"/>
        <v>#DIV/0!</v>
      </c>
      <c r="G641" s="31"/>
      <c r="H641" s="45" t="e">
        <f t="shared" si="235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38"/>
        <v>#DIV/0!</v>
      </c>
      <c r="V641" s="19"/>
      <c r="W641" s="18" t="e">
        <f t="shared" si="236"/>
        <v>#DIV/0!</v>
      </c>
      <c r="X641" s="19"/>
      <c r="Y641" s="18" t="e">
        <f t="shared" si="237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/>
      <c r="D642" s="19"/>
      <c r="E642" s="19"/>
      <c r="F642" s="45" t="e">
        <f t="shared" si="234"/>
        <v>#DIV/0!</v>
      </c>
      <c r="G642" s="31"/>
      <c r="H642" s="45" t="e">
        <f t="shared" si="235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38"/>
        <v>#DIV/0!</v>
      </c>
      <c r="V642" s="19"/>
      <c r="W642" s="18" t="e">
        <f t="shared" si="236"/>
        <v>#DIV/0!</v>
      </c>
      <c r="X642" s="19"/>
      <c r="Y642" s="18" t="e">
        <f t="shared" si="237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/>
      <c r="D643" s="19"/>
      <c r="E643" s="19"/>
      <c r="F643" s="45" t="e">
        <f t="shared" si="234"/>
        <v>#DIV/0!</v>
      </c>
      <c r="G643" s="31"/>
      <c r="H643" s="45" t="e">
        <f t="shared" si="235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38"/>
        <v>#DIV/0!</v>
      </c>
      <c r="V643" s="19"/>
      <c r="W643" s="18" t="e">
        <f t="shared" si="236"/>
        <v>#DIV/0!</v>
      </c>
      <c r="X643" s="19"/>
      <c r="Y643" s="18" t="e">
        <f t="shared" si="237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/>
      <c r="D644" s="19"/>
      <c r="E644" s="19"/>
      <c r="F644" s="45" t="e">
        <f t="shared" si="234"/>
        <v>#DIV/0!</v>
      </c>
      <c r="G644" s="31"/>
      <c r="H644" s="45" t="e">
        <f t="shared" si="235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38"/>
        <v>#DIV/0!</v>
      </c>
      <c r="V644" s="19"/>
      <c r="W644" s="18" t="e">
        <f t="shared" si="236"/>
        <v>#DIV/0!</v>
      </c>
      <c r="X644" s="19"/>
      <c r="Y644" s="18" t="e">
        <f t="shared" si="237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/>
      <c r="D645" s="19"/>
      <c r="E645" s="19"/>
      <c r="F645" s="45" t="e">
        <f t="shared" si="234"/>
        <v>#DIV/0!</v>
      </c>
      <c r="G645" s="31"/>
      <c r="H645" s="45" t="e">
        <f t="shared" si="235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38"/>
        <v>#DIV/0!</v>
      </c>
      <c r="V645" s="19"/>
      <c r="W645" s="18" t="e">
        <f t="shared" si="236"/>
        <v>#DIV/0!</v>
      </c>
      <c r="X645" s="19"/>
      <c r="Y645" s="18" t="e">
        <f t="shared" si="237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/>
      <c r="D646" s="19"/>
      <c r="E646" s="19"/>
      <c r="F646" s="45" t="e">
        <f t="shared" si="234"/>
        <v>#DIV/0!</v>
      </c>
      <c r="G646" s="31"/>
      <c r="H646" s="45" t="e">
        <f t="shared" si="235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38"/>
        <v>#DIV/0!</v>
      </c>
      <c r="V646" s="19"/>
      <c r="W646" s="18" t="e">
        <f t="shared" si="236"/>
        <v>#DIV/0!</v>
      </c>
      <c r="X646" s="19"/>
      <c r="Y646" s="18" t="e">
        <f t="shared" si="237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/>
      <c r="D647" s="19"/>
      <c r="E647" s="19"/>
      <c r="F647" s="45" t="e">
        <f t="shared" si="234"/>
        <v>#DIV/0!</v>
      </c>
      <c r="G647" s="31"/>
      <c r="H647" s="45" t="e">
        <f t="shared" si="235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38"/>
        <v>#DIV/0!</v>
      </c>
      <c r="V647" s="19"/>
      <c r="W647" s="18" t="e">
        <f t="shared" si="236"/>
        <v>#DIV/0!</v>
      </c>
      <c r="X647" s="19"/>
      <c r="Y647" s="18" t="e">
        <f t="shared" si="237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/>
      <c r="D648" s="19"/>
      <c r="E648" s="19"/>
      <c r="F648" s="45" t="e">
        <f t="shared" si="234"/>
        <v>#DIV/0!</v>
      </c>
      <c r="G648" s="31"/>
      <c r="H648" s="45" t="e">
        <f t="shared" si="235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38"/>
        <v>#DIV/0!</v>
      </c>
      <c r="V648" s="19"/>
      <c r="W648" s="18" t="e">
        <f t="shared" si="236"/>
        <v>#DIV/0!</v>
      </c>
      <c r="X648" s="19"/>
      <c r="Y648" s="18" t="e">
        <f t="shared" si="237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0</v>
      </c>
      <c r="D649" s="19">
        <f t="shared" ref="D649:E649" si="239">SUM(D622:D648)</f>
        <v>0</v>
      </c>
      <c r="E649" s="19">
        <f t="shared" si="239"/>
        <v>0</v>
      </c>
      <c r="F649" s="45" t="e">
        <f t="shared" si="234"/>
        <v>#DIV/0!</v>
      </c>
      <c r="G649" s="31">
        <f>SUM(G622:G648)</f>
        <v>0</v>
      </c>
      <c r="H649" s="45" t="e">
        <f t="shared" si="235"/>
        <v>#DIV/0!</v>
      </c>
      <c r="I649" s="31">
        <f t="shared" ref="I649:T649" si="240">SUM(I622:I648)</f>
        <v>0</v>
      </c>
      <c r="J649" s="31">
        <f t="shared" si="240"/>
        <v>0</v>
      </c>
      <c r="K649" s="31">
        <f t="shared" si="240"/>
        <v>0</v>
      </c>
      <c r="L649" s="31">
        <f t="shared" si="240"/>
        <v>0</v>
      </c>
      <c r="M649" s="31">
        <f t="shared" si="240"/>
        <v>0</v>
      </c>
      <c r="N649" s="31">
        <f t="shared" si="240"/>
        <v>0</v>
      </c>
      <c r="O649" s="19">
        <f t="shared" si="240"/>
        <v>0</v>
      </c>
      <c r="P649" s="19">
        <f t="shared" si="240"/>
        <v>0</v>
      </c>
      <c r="Q649" s="19">
        <f t="shared" si="240"/>
        <v>0</v>
      </c>
      <c r="R649" s="19">
        <f t="shared" si="240"/>
        <v>0</v>
      </c>
      <c r="S649" s="19">
        <f t="shared" si="240"/>
        <v>0</v>
      </c>
      <c r="T649" s="19">
        <f t="shared" si="240"/>
        <v>0</v>
      </c>
      <c r="U649" s="54" t="e">
        <f t="shared" si="238"/>
        <v>#DIV/0!</v>
      </c>
      <c r="V649" s="19">
        <f>SUM(V622:V648)</f>
        <v>0</v>
      </c>
      <c r="W649" s="18" t="e">
        <f t="shared" si="236"/>
        <v>#DIV/0!</v>
      </c>
      <c r="X649" s="19">
        <f>SUM(X622:X648)</f>
        <v>0</v>
      </c>
      <c r="Y649" s="18" t="e">
        <f t="shared" si="237"/>
        <v>#DIV/0!</v>
      </c>
      <c r="Z649" s="19">
        <f t="shared" ref="Z649:AE649" si="241">SUM(Z622:Z648)</f>
        <v>0</v>
      </c>
      <c r="AA649" s="19">
        <f t="shared" si="241"/>
        <v>0</v>
      </c>
      <c r="AB649" s="19">
        <f t="shared" si="241"/>
        <v>0</v>
      </c>
      <c r="AC649" s="19">
        <f t="shared" si="241"/>
        <v>0</v>
      </c>
      <c r="AD649" s="19">
        <f t="shared" si="241"/>
        <v>0</v>
      </c>
      <c r="AE649" s="19">
        <f t="shared" si="241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>
        <v>0</v>
      </c>
      <c r="F651" s="45" t="e">
        <f t="shared" si="234"/>
        <v>#DIV/0!</v>
      </c>
      <c r="G651" s="31"/>
      <c r="H651" s="45" t="e">
        <f t="shared" si="235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>
        <v>0</v>
      </c>
      <c r="W651" s="18" t="e">
        <f t="shared" si="236"/>
        <v>#DIV/0!</v>
      </c>
      <c r="X651" s="19">
        <v>0</v>
      </c>
      <c r="Y651" s="18" t="e">
        <f t="shared" si="237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26.6</v>
      </c>
      <c r="D652" s="19"/>
      <c r="E652" s="19">
        <v>105</v>
      </c>
      <c r="F652" s="45">
        <f t="shared" si="234"/>
        <v>3.9473684210526314</v>
      </c>
      <c r="G652" s="31"/>
      <c r="H652" s="45" t="e">
        <f t="shared" si="235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42">O652/G652*100</f>
        <v>#DIV/0!</v>
      </c>
      <c r="V652" s="19">
        <v>12</v>
      </c>
      <c r="W652" s="18">
        <f t="shared" si="236"/>
        <v>11.428571428571429</v>
      </c>
      <c r="X652" s="19">
        <v>7</v>
      </c>
      <c r="Y652" s="18">
        <f t="shared" si="237"/>
        <v>6.666666666666667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33.300000000000004</v>
      </c>
      <c r="D653" s="19"/>
      <c r="E653" s="19">
        <v>24</v>
      </c>
      <c r="F653" s="45">
        <f t="shared" si="234"/>
        <v>0.72072072072072058</v>
      </c>
      <c r="G653" s="31"/>
      <c r="H653" s="45" t="e">
        <f t="shared" si="235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42"/>
        <v>#DIV/0!</v>
      </c>
      <c r="V653" s="19">
        <v>1</v>
      </c>
      <c r="W653" s="18">
        <f t="shared" si="236"/>
        <v>4.1666666666666661</v>
      </c>
      <c r="X653" s="19">
        <v>1</v>
      </c>
      <c r="Y653" s="18">
        <f t="shared" si="237"/>
        <v>4.1666666666666661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23</v>
      </c>
      <c r="D654" s="19"/>
      <c r="E654" s="19">
        <v>138</v>
      </c>
      <c r="F654" s="45">
        <f t="shared" si="234"/>
        <v>6</v>
      </c>
      <c r="G654" s="31"/>
      <c r="H654" s="45" t="e">
        <f t="shared" si="235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42"/>
        <v>#DIV/0!</v>
      </c>
      <c r="V654" s="19">
        <v>16</v>
      </c>
      <c r="W654" s="18">
        <f t="shared" si="236"/>
        <v>11.594202898550725</v>
      </c>
      <c r="X654" s="19">
        <v>10</v>
      </c>
      <c r="Y654" s="18">
        <f t="shared" si="237"/>
        <v>7.2463768115942031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19</v>
      </c>
      <c r="D655" s="19"/>
      <c r="E655" s="19">
        <v>33</v>
      </c>
      <c r="F655" s="45">
        <f t="shared" si="234"/>
        <v>1.736842105263158</v>
      </c>
      <c r="G655" s="31"/>
      <c r="H655" s="45" t="e">
        <f t="shared" si="235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42"/>
        <v>#DIV/0!</v>
      </c>
      <c r="V655" s="19">
        <v>2</v>
      </c>
      <c r="W655" s="18">
        <f t="shared" si="236"/>
        <v>6.0606060606060606</v>
      </c>
      <c r="X655" s="19">
        <v>1</v>
      </c>
      <c r="Y655" s="18">
        <f t="shared" si="237"/>
        <v>3.0303030303030303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443</v>
      </c>
      <c r="D656" s="19"/>
      <c r="E656" s="19">
        <v>367</v>
      </c>
      <c r="F656" s="45">
        <f t="shared" si="234"/>
        <v>0.82844243792325056</v>
      </c>
      <c r="G656" s="31"/>
      <c r="H656" s="45" t="e">
        <f t="shared" si="235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42"/>
        <v>#DIV/0!</v>
      </c>
      <c r="V656" s="19">
        <v>18</v>
      </c>
      <c r="W656" s="18">
        <f t="shared" si="236"/>
        <v>4.9046321525885563</v>
      </c>
      <c r="X656" s="19">
        <v>18</v>
      </c>
      <c r="Y656" s="18">
        <f t="shared" si="237"/>
        <v>4.9046321525885563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163</v>
      </c>
      <c r="D657" s="19"/>
      <c r="E657" s="19">
        <v>924</v>
      </c>
      <c r="F657" s="45">
        <f t="shared" si="234"/>
        <v>5.6687116564417179</v>
      </c>
      <c r="G657" s="31"/>
      <c r="H657" s="45" t="e">
        <f t="shared" si="235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42"/>
        <v>#DIV/0!</v>
      </c>
      <c r="V657" s="19">
        <v>110</v>
      </c>
      <c r="W657" s="18">
        <f t="shared" si="236"/>
        <v>11.904761904761903</v>
      </c>
      <c r="X657" s="19">
        <v>70</v>
      </c>
      <c r="Y657" s="18">
        <f t="shared" si="237"/>
        <v>7.5757575757575761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/>
      <c r="E658" s="19">
        <v>1426</v>
      </c>
      <c r="F658" s="45">
        <f t="shared" si="234"/>
        <v>3.5253399258343636</v>
      </c>
      <c r="G658" s="31"/>
      <c r="H658" s="45" t="e">
        <f t="shared" si="235"/>
        <v>#DIV/0!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42"/>
        <v>#DIV/0!</v>
      </c>
      <c r="V658" s="19">
        <v>171</v>
      </c>
      <c r="W658" s="18">
        <f t="shared" si="236"/>
        <v>11.991584852734922</v>
      </c>
      <c r="X658" s="19">
        <v>50</v>
      </c>
      <c r="Y658" s="18">
        <f t="shared" si="237"/>
        <v>3.5063113604488079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12.9</v>
      </c>
      <c r="D659" s="19"/>
      <c r="E659" s="19">
        <v>12</v>
      </c>
      <c r="F659" s="45">
        <f t="shared" si="234"/>
        <v>0.93023255813953487</v>
      </c>
      <c r="G659" s="31"/>
      <c r="H659" s="45" t="e">
        <f t="shared" si="235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42"/>
        <v>#DIV/0!</v>
      </c>
      <c r="V659" s="19">
        <v>0</v>
      </c>
      <c r="W659" s="18">
        <f t="shared" si="236"/>
        <v>0</v>
      </c>
      <c r="X659" s="19">
        <v>0</v>
      </c>
      <c r="Y659" s="18">
        <f t="shared" si="237"/>
        <v>0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27.1</v>
      </c>
      <c r="D660" s="19"/>
      <c r="E660" s="19">
        <v>153</v>
      </c>
      <c r="F660" s="45">
        <f t="shared" si="234"/>
        <v>5.6457564575645751</v>
      </c>
      <c r="G660" s="31"/>
      <c r="H660" s="45" t="e">
        <f t="shared" si="235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42"/>
        <v>#DIV/0!</v>
      </c>
      <c r="V660" s="19">
        <v>18</v>
      </c>
      <c r="W660" s="18">
        <f t="shared" si="236"/>
        <v>11.76470588235294</v>
      </c>
      <c r="X660" s="19">
        <v>18</v>
      </c>
      <c r="Y660" s="18">
        <f t="shared" si="237"/>
        <v>11.76470588235294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23.5</v>
      </c>
      <c r="D661" s="19"/>
      <c r="E661" s="19">
        <v>176</v>
      </c>
      <c r="F661" s="45">
        <f t="shared" si="234"/>
        <v>7.4893617021276597</v>
      </c>
      <c r="G661" s="31"/>
      <c r="H661" s="45" t="e">
        <f t="shared" si="235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42"/>
        <v>#DIV/0!</v>
      </c>
      <c r="V661" s="19">
        <v>26</v>
      </c>
      <c r="W661" s="18">
        <f t="shared" si="236"/>
        <v>14.772727272727273</v>
      </c>
      <c r="X661" s="19">
        <v>7</v>
      </c>
      <c r="Y661" s="18">
        <f t="shared" si="237"/>
        <v>3.9772727272727271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112.35900000000001</v>
      </c>
      <c r="D662" s="19"/>
      <c r="E662" s="19">
        <v>37</v>
      </c>
      <c r="F662" s="45">
        <f t="shared" si="234"/>
        <v>0.32930161357790649</v>
      </c>
      <c r="G662" s="31"/>
      <c r="H662" s="45" t="e">
        <f t="shared" si="235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42"/>
        <v>#DIV/0!</v>
      </c>
      <c r="V662" s="19">
        <v>1</v>
      </c>
      <c r="W662" s="18">
        <f t="shared" si="236"/>
        <v>2.7027027027027026</v>
      </c>
      <c r="X662" s="19">
        <v>1</v>
      </c>
      <c r="Y662" s="18">
        <f t="shared" si="237"/>
        <v>2.7027027027027026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108" t="s">
        <v>594</v>
      </c>
      <c r="C663" s="19">
        <v>76.394999999999996</v>
      </c>
      <c r="D663" s="19"/>
      <c r="E663" s="19">
        <v>266</v>
      </c>
      <c r="F663" s="45">
        <f t="shared" si="234"/>
        <v>3.4819032659205447</v>
      </c>
      <c r="G663" s="31"/>
      <c r="H663" s="45" t="e">
        <f t="shared" si="235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42"/>
        <v>#DIV/0!</v>
      </c>
      <c r="V663" s="19">
        <v>31</v>
      </c>
      <c r="W663" s="18">
        <f t="shared" si="236"/>
        <v>11.654135338345863</v>
      </c>
      <c r="X663" s="19">
        <v>10</v>
      </c>
      <c r="Y663" s="18">
        <f t="shared" si="237"/>
        <v>3.7593984962406015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0</v>
      </c>
      <c r="D664" s="19"/>
      <c r="E664" s="19">
        <v>0</v>
      </c>
      <c r="F664" s="45" t="e">
        <f t="shared" si="234"/>
        <v>#DIV/0!</v>
      </c>
      <c r="G664" s="31"/>
      <c r="H664" s="45" t="e">
        <f t="shared" si="235"/>
        <v>#DIV/0!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42"/>
        <v>#DIV/0!</v>
      </c>
      <c r="V664" s="19">
        <v>0</v>
      </c>
      <c r="W664" s="18" t="e">
        <f t="shared" si="236"/>
        <v>#DIV/0!</v>
      </c>
      <c r="X664" s="19">
        <v>0</v>
      </c>
      <c r="Y664" s="18" t="e">
        <f t="shared" si="237"/>
        <v>#DIV/0!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19">
        <v>1552</v>
      </c>
      <c r="F665" s="45">
        <f t="shared" si="234"/>
        <v>3.3259756123695432</v>
      </c>
      <c r="G665" s="31"/>
      <c r="H665" s="45" t="e">
        <f t="shared" si="235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42"/>
        <v>#DIV/0!</v>
      </c>
      <c r="V665" s="19">
        <v>124</v>
      </c>
      <c r="W665" s="18">
        <f t="shared" si="236"/>
        <v>7.9896907216494837</v>
      </c>
      <c r="X665" s="19">
        <v>124</v>
      </c>
      <c r="Y665" s="18">
        <f t="shared" si="237"/>
        <v>7.9896907216494837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19">
        <v>96</v>
      </c>
      <c r="F666" s="45">
        <f t="shared" si="234"/>
        <v>2.0087884494664152</v>
      </c>
      <c r="G666" s="19"/>
      <c r="H666" s="45" t="e">
        <f t="shared" si="235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42"/>
        <v>#DIV/0!</v>
      </c>
      <c r="V666" s="19">
        <v>7</v>
      </c>
      <c r="W666" s="18">
        <f t="shared" si="236"/>
        <v>7.291666666666667</v>
      </c>
      <c r="X666" s="19">
        <v>7</v>
      </c>
      <c r="Y666" s="18">
        <f t="shared" si="237"/>
        <v>7.291666666666667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1879.0740000000001</v>
      </c>
      <c r="D667" s="29">
        <f t="shared" ref="D667:E667" si="243">SUM(D651:D666)</f>
        <v>0</v>
      </c>
      <c r="E667" s="29">
        <f t="shared" si="243"/>
        <v>5309</v>
      </c>
      <c r="F667" s="45">
        <f t="shared" si="234"/>
        <v>2.8253277944349184</v>
      </c>
      <c r="G667" s="29">
        <f>SUM(G651:G666)</f>
        <v>0</v>
      </c>
      <c r="H667" s="45" t="e">
        <f t="shared" si="235"/>
        <v>#DIV/0!</v>
      </c>
      <c r="I667" s="29">
        <f t="shared" ref="I667:T667" si="244">SUM(I651:I666)</f>
        <v>0</v>
      </c>
      <c r="J667" s="29">
        <f t="shared" si="244"/>
        <v>0</v>
      </c>
      <c r="K667" s="29">
        <f t="shared" si="244"/>
        <v>0</v>
      </c>
      <c r="L667" s="29">
        <f t="shared" si="244"/>
        <v>0</v>
      </c>
      <c r="M667" s="29">
        <f t="shared" si="244"/>
        <v>0</v>
      </c>
      <c r="N667" s="29">
        <f t="shared" si="244"/>
        <v>0</v>
      </c>
      <c r="O667" s="29">
        <f t="shared" si="244"/>
        <v>0</v>
      </c>
      <c r="P667" s="29">
        <f t="shared" si="244"/>
        <v>0</v>
      </c>
      <c r="Q667" s="29">
        <f t="shared" si="244"/>
        <v>0</v>
      </c>
      <c r="R667" s="29">
        <f t="shared" si="244"/>
        <v>0</v>
      </c>
      <c r="S667" s="29">
        <f t="shared" si="244"/>
        <v>0</v>
      </c>
      <c r="T667" s="29">
        <f t="shared" si="244"/>
        <v>0</v>
      </c>
      <c r="U667" s="54" t="e">
        <f t="shared" si="242"/>
        <v>#DIV/0!</v>
      </c>
      <c r="V667" s="29">
        <f>SUM(V651:V666)</f>
        <v>537</v>
      </c>
      <c r="W667" s="18">
        <f t="shared" si="236"/>
        <v>10.114899227726502</v>
      </c>
      <c r="X667" s="29">
        <f>SUM(X651:X666)</f>
        <v>324</v>
      </c>
      <c r="Y667" s="18">
        <f t="shared" si="237"/>
        <v>6.102844226784705</v>
      </c>
      <c r="Z667" s="29">
        <f t="shared" ref="Z667:AE667" si="245">SUM(Z651:Z666)</f>
        <v>0</v>
      </c>
      <c r="AA667" s="29">
        <f t="shared" si="245"/>
        <v>0</v>
      </c>
      <c r="AB667" s="29">
        <f t="shared" si="245"/>
        <v>0</v>
      </c>
      <c r="AC667" s="29">
        <f t="shared" si="245"/>
        <v>0</v>
      </c>
      <c r="AD667" s="29">
        <f t="shared" si="245"/>
        <v>0</v>
      </c>
      <c r="AE667" s="29">
        <f t="shared" si="245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>
        <v>119.83</v>
      </c>
      <c r="D669" s="19"/>
      <c r="E669" s="19">
        <v>344</v>
      </c>
      <c r="F669" s="45">
        <f t="shared" ref="F669:F674" si="246">E669/C669</f>
        <v>2.8707335391805056</v>
      </c>
      <c r="G669" s="31"/>
      <c r="H669" s="45" t="e">
        <f t="shared" ref="H669:H688" si="247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30"/>
        <v>#DIV/0!</v>
      </c>
      <c r="V669" s="19">
        <v>27</v>
      </c>
      <c r="W669" s="18">
        <f>V669/E669*100</f>
        <v>7.8488372093023253</v>
      </c>
      <c r="X669" s="19">
        <v>27</v>
      </c>
      <c r="Y669" s="18">
        <f t="shared" ref="Y669:Y674" si="248">X669/E669*100</f>
        <v>7.8488372093023253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>
        <v>223.44</v>
      </c>
      <c r="D670" s="19"/>
      <c r="E670" s="19">
        <v>647</v>
      </c>
      <c r="F670" s="45">
        <f t="shared" si="246"/>
        <v>2.8956319369853203</v>
      </c>
      <c r="G670" s="31"/>
      <c r="H670" s="45" t="e">
        <f t="shared" si="247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30"/>
        <v>#DIV/0!</v>
      </c>
      <c r="V670" s="19">
        <v>51</v>
      </c>
      <c r="W670" s="18">
        <f>V670/E670*100</f>
        <v>7.8825347758887165</v>
      </c>
      <c r="X670" s="19">
        <v>51</v>
      </c>
      <c r="Y670" s="18">
        <f t="shared" si="248"/>
        <v>7.8825347758887165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248.98499999999999</v>
      </c>
      <c r="D671" s="19"/>
      <c r="E671" s="19">
        <v>273</v>
      </c>
      <c r="F671" s="45">
        <f t="shared" si="246"/>
        <v>1.0964515934694863</v>
      </c>
      <c r="G671" s="31"/>
      <c r="H671" s="45" t="e">
        <f t="shared" si="247"/>
        <v>#DIV/0!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30"/>
        <v>#DIV/0!</v>
      </c>
      <c r="V671" s="19">
        <v>32</v>
      </c>
      <c r="W671" s="18">
        <f>V671/E671*100</f>
        <v>11.721611721611721</v>
      </c>
      <c r="X671" s="19">
        <v>8</v>
      </c>
      <c r="Y671" s="18">
        <f t="shared" si="248"/>
        <v>2.9304029304029302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>
        <v>611.01200000000006</v>
      </c>
      <c r="D672" s="19"/>
      <c r="E672" s="19">
        <v>1304</v>
      </c>
      <c r="F672" s="45">
        <f t="shared" si="246"/>
        <v>2.1341643044653784</v>
      </c>
      <c r="G672" s="31"/>
      <c r="H672" s="45" t="e">
        <f t="shared" si="247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30"/>
        <v>#DIV/0!</v>
      </c>
      <c r="V672" s="19">
        <v>104</v>
      </c>
      <c r="W672" s="18">
        <f t="shared" ref="W672:W673" si="249">V672/E672*100</f>
        <v>7.9754601226993866</v>
      </c>
      <c r="X672" s="19">
        <v>104</v>
      </c>
      <c r="Y672" s="18">
        <f t="shared" si="248"/>
        <v>7.9754601226993866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>
        <v>24.183999999999997</v>
      </c>
      <c r="D673" s="19"/>
      <c r="E673" s="19">
        <v>49</v>
      </c>
      <c r="F673" s="45">
        <f t="shared" si="246"/>
        <v>2.0261329804829642</v>
      </c>
      <c r="G673" s="31"/>
      <c r="H673" s="45" t="e">
        <f t="shared" si="247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30"/>
        <v>#DIV/0!</v>
      </c>
      <c r="V673" s="19">
        <v>3</v>
      </c>
      <c r="W673" s="18">
        <f t="shared" si="249"/>
        <v>6.1224489795918364</v>
      </c>
      <c r="X673" s="19">
        <v>3</v>
      </c>
      <c r="Y673" s="18">
        <f t="shared" si="248"/>
        <v>6.1224489795918364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1227.451</v>
      </c>
      <c r="D674" s="29">
        <f t="shared" ref="D674:E674" si="250">SUM(D669:D673)</f>
        <v>0</v>
      </c>
      <c r="E674" s="29">
        <f t="shared" si="250"/>
        <v>2617</v>
      </c>
      <c r="F674" s="46">
        <f t="shared" si="246"/>
        <v>2.1320606688169224</v>
      </c>
      <c r="G674" s="29">
        <f>SUM(G669:G673)</f>
        <v>0</v>
      </c>
      <c r="H674" s="46" t="e">
        <f t="shared" si="247"/>
        <v>#DIV/0!</v>
      </c>
      <c r="I674" s="29">
        <f t="shared" ref="I674:T674" si="251">SUM(I669:I673)</f>
        <v>0</v>
      </c>
      <c r="J674" s="29">
        <f t="shared" si="251"/>
        <v>0</v>
      </c>
      <c r="K674" s="29">
        <f t="shared" si="251"/>
        <v>0</v>
      </c>
      <c r="L674" s="29">
        <f t="shared" si="251"/>
        <v>0</v>
      </c>
      <c r="M674" s="29">
        <f t="shared" si="251"/>
        <v>0</v>
      </c>
      <c r="N674" s="29">
        <f t="shared" si="251"/>
        <v>0</v>
      </c>
      <c r="O674" s="29">
        <f t="shared" si="251"/>
        <v>0</v>
      </c>
      <c r="P674" s="29">
        <f t="shared" si="251"/>
        <v>0</v>
      </c>
      <c r="Q674" s="29">
        <f t="shared" si="251"/>
        <v>0</v>
      </c>
      <c r="R674" s="29">
        <f t="shared" si="251"/>
        <v>0</v>
      </c>
      <c r="S674" s="29">
        <f t="shared" si="251"/>
        <v>0</v>
      </c>
      <c r="T674" s="29">
        <f t="shared" si="251"/>
        <v>0</v>
      </c>
      <c r="U674" s="47" t="e">
        <f t="shared" si="230"/>
        <v>#DIV/0!</v>
      </c>
      <c r="V674" s="29">
        <f>SUM(V669:V673)</f>
        <v>217</v>
      </c>
      <c r="W674" s="88">
        <f>V674/E674*100</f>
        <v>8.2919373328238439</v>
      </c>
      <c r="X674" s="29">
        <f>SUM(X669:X673)</f>
        <v>193</v>
      </c>
      <c r="Y674" s="88">
        <f t="shared" si="248"/>
        <v>7.3748567061520829</v>
      </c>
      <c r="Z674" s="29">
        <f t="shared" ref="Z674:AE674" si="252">SUM(Z669:Z673)</f>
        <v>0</v>
      </c>
      <c r="AA674" s="29">
        <f t="shared" si="252"/>
        <v>0</v>
      </c>
      <c r="AB674" s="29">
        <f t="shared" si="252"/>
        <v>0</v>
      </c>
      <c r="AC674" s="29">
        <f t="shared" si="252"/>
        <v>0</v>
      </c>
      <c r="AD674" s="29">
        <f t="shared" si="252"/>
        <v>0</v>
      </c>
      <c r="AE674" s="29">
        <f t="shared" si="252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/>
      <c r="D676" s="19"/>
      <c r="E676" s="19"/>
      <c r="F676" s="45" t="e">
        <f t="shared" ref="F676:F688" si="253">E676/C676</f>
        <v>#DIV/0!</v>
      </c>
      <c r="G676" s="31"/>
      <c r="H676" s="45" t="e">
        <f t="shared" si="247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30"/>
        <v>#DIV/0!</v>
      </c>
      <c r="V676" s="19">
        <f>X676</f>
        <v>0</v>
      </c>
      <c r="W676" s="18" t="e">
        <f>V676/E676*100</f>
        <v>#DIV/0!</v>
      </c>
      <c r="X676" s="19">
        <v>0</v>
      </c>
      <c r="Y676" s="18" t="e">
        <f>X676/E676*100</f>
        <v>#DIV/0!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/>
      <c r="D677" s="19"/>
      <c r="E677" s="19"/>
      <c r="F677" s="45" t="e">
        <f t="shared" si="253"/>
        <v>#DIV/0!</v>
      </c>
      <c r="G677" s="31"/>
      <c r="H677" s="45" t="e">
        <f t="shared" si="247"/>
        <v>#DIV/0!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30"/>
        <v>#DIV/0!</v>
      </c>
      <c r="V677" s="19">
        <f>X677</f>
        <v>0</v>
      </c>
      <c r="W677" s="18" t="e">
        <f>V677/E677*100</f>
        <v>#DIV/0!</v>
      </c>
      <c r="X677" s="19">
        <v>0</v>
      </c>
      <c r="Y677" s="18" t="e">
        <f>X677/E677*100</f>
        <v>#DIV/0!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0</v>
      </c>
      <c r="D678" s="29">
        <f t="shared" ref="D678:E678" si="254">SUM(D676:D677)</f>
        <v>0</v>
      </c>
      <c r="E678" s="29">
        <f t="shared" si="254"/>
        <v>0</v>
      </c>
      <c r="F678" s="46" t="e">
        <f t="shared" si="253"/>
        <v>#DIV/0!</v>
      </c>
      <c r="G678" s="29">
        <f>SUM(G676:G677)</f>
        <v>0</v>
      </c>
      <c r="H678" s="88" t="e">
        <f>SUM(H676:H677)</f>
        <v>#DIV/0!</v>
      </c>
      <c r="I678" s="29">
        <f t="shared" ref="I678:T678" si="255">SUM(I676:I677)</f>
        <v>0</v>
      </c>
      <c r="J678" s="29">
        <f t="shared" si="255"/>
        <v>0</v>
      </c>
      <c r="K678" s="29">
        <f t="shared" si="255"/>
        <v>0</v>
      </c>
      <c r="L678" s="29">
        <f t="shared" si="255"/>
        <v>0</v>
      </c>
      <c r="M678" s="29">
        <f t="shared" si="255"/>
        <v>0</v>
      </c>
      <c r="N678" s="29">
        <f t="shared" si="255"/>
        <v>0</v>
      </c>
      <c r="O678" s="29">
        <f t="shared" si="255"/>
        <v>0</v>
      </c>
      <c r="P678" s="29">
        <f t="shared" si="255"/>
        <v>0</v>
      </c>
      <c r="Q678" s="29">
        <f t="shared" si="255"/>
        <v>0</v>
      </c>
      <c r="R678" s="29">
        <f t="shared" si="255"/>
        <v>0</v>
      </c>
      <c r="S678" s="29">
        <f t="shared" si="255"/>
        <v>0</v>
      </c>
      <c r="T678" s="29">
        <f t="shared" si="255"/>
        <v>0</v>
      </c>
      <c r="U678" s="29" t="e">
        <f>SUM(U676:U677)</f>
        <v>#DIV/0!</v>
      </c>
      <c r="V678" s="29">
        <f>SUM(V676:V677)</f>
        <v>0</v>
      </c>
      <c r="W678" s="88" t="e">
        <f>V678/E678*100</f>
        <v>#DIV/0!</v>
      </c>
      <c r="X678" s="29">
        <f>SUM(X676:X677)</f>
        <v>0</v>
      </c>
      <c r="Y678" s="88" t="e">
        <f>X678/E678*100</f>
        <v>#DIV/0!</v>
      </c>
      <c r="Z678" s="29">
        <f t="shared" ref="Z678:AE678" si="256">SUM(Z676:Z677)</f>
        <v>0</v>
      </c>
      <c r="AA678" s="29">
        <f t="shared" si="256"/>
        <v>0</v>
      </c>
      <c r="AB678" s="29">
        <f t="shared" si="256"/>
        <v>0</v>
      </c>
      <c r="AC678" s="29">
        <f t="shared" si="256"/>
        <v>0</v>
      </c>
      <c r="AD678" s="29">
        <f t="shared" si="256"/>
        <v>0</v>
      </c>
      <c r="AE678" s="29">
        <f t="shared" si="256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>
        <v>25.74</v>
      </c>
      <c r="D680" s="19"/>
      <c r="E680" s="19">
        <v>547</v>
      </c>
      <c r="F680" s="45">
        <f t="shared" si="253"/>
        <v>21.250971250971251</v>
      </c>
      <c r="G680" s="31"/>
      <c r="H680" s="45" t="e">
        <f t="shared" si="247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57">O680/G680*100</f>
        <v>#DIV/0!</v>
      </c>
      <c r="V680" s="19">
        <v>164</v>
      </c>
      <c r="W680" s="18">
        <f>V680/E680*100</f>
        <v>29.981718464351005</v>
      </c>
      <c r="X680" s="19">
        <v>17</v>
      </c>
      <c r="Y680" s="18">
        <f>X680/E680*100</f>
        <v>3.1078610603290677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>
        <v>29.599999999999998</v>
      </c>
      <c r="D681" s="19"/>
      <c r="E681" s="19">
        <v>278</v>
      </c>
      <c r="F681" s="45">
        <f t="shared" si="253"/>
        <v>9.391891891891893</v>
      </c>
      <c r="G681" s="31"/>
      <c r="H681" s="45" t="e">
        <f t="shared" si="247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57"/>
        <v>#DIV/0!</v>
      </c>
      <c r="V681" s="19">
        <v>50</v>
      </c>
      <c r="W681" s="18">
        <f t="shared" ref="W681:W686" si="258">V681/E681*100</f>
        <v>17.985611510791365</v>
      </c>
      <c r="X681" s="19">
        <v>32</v>
      </c>
      <c r="Y681" s="18">
        <f t="shared" ref="Y681:Y688" si="259">X681/E681*100</f>
        <v>11.510791366906476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>
        <v>15.4</v>
      </c>
      <c r="D682" s="19"/>
      <c r="E682" s="19">
        <v>35</v>
      </c>
      <c r="F682" s="45">
        <f t="shared" si="253"/>
        <v>2.2727272727272725</v>
      </c>
      <c r="G682" s="31"/>
      <c r="H682" s="45" t="e">
        <f t="shared" si="247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57"/>
        <v>#DIV/0!</v>
      </c>
      <c r="V682" s="19">
        <v>2</v>
      </c>
      <c r="W682" s="18">
        <f t="shared" si="258"/>
        <v>5.7142857142857144</v>
      </c>
      <c r="X682" s="19">
        <v>2</v>
      </c>
      <c r="Y682" s="18">
        <f t="shared" si="259"/>
        <v>5.7142857142857144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>
        <v>98.56</v>
      </c>
      <c r="D683" s="19"/>
      <c r="E683" s="19">
        <v>616</v>
      </c>
      <c r="F683" s="45">
        <f t="shared" si="253"/>
        <v>6.25</v>
      </c>
      <c r="G683" s="31"/>
      <c r="H683" s="45" t="e">
        <f t="shared" si="247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57"/>
        <v>#DIV/0!</v>
      </c>
      <c r="V683" s="19">
        <v>90</v>
      </c>
      <c r="W683" s="18">
        <f t="shared" si="258"/>
        <v>14.61038961038961</v>
      </c>
      <c r="X683" s="19">
        <v>90</v>
      </c>
      <c r="Y683" s="18">
        <f t="shared" si="259"/>
        <v>14.61038961038961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>
        <v>73.361000000000004</v>
      </c>
      <c r="D684" s="19"/>
      <c r="E684" s="19">
        <v>59</v>
      </c>
      <c r="F684" s="45">
        <f t="shared" si="253"/>
        <v>0.80424203595916077</v>
      </c>
      <c r="G684" s="31"/>
      <c r="H684" s="45" t="e">
        <f t="shared" si="247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57"/>
        <v>#DIV/0!</v>
      </c>
      <c r="V684" s="19">
        <v>2</v>
      </c>
      <c r="W684" s="18">
        <f t="shared" si="258"/>
        <v>3.3898305084745761</v>
      </c>
      <c r="X684" s="19">
        <v>1</v>
      </c>
      <c r="Y684" s="18">
        <f t="shared" si="259"/>
        <v>1.6949152542372881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>
        <v>15.465999999999999</v>
      </c>
      <c r="D685" s="19"/>
      <c r="E685" s="19">
        <v>0</v>
      </c>
      <c r="F685" s="45">
        <f t="shared" si="253"/>
        <v>0</v>
      </c>
      <c r="G685" s="31"/>
      <c r="H685" s="45" t="e">
        <f t="shared" si="247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57"/>
        <v>#DIV/0!</v>
      </c>
      <c r="V685" s="19">
        <v>0</v>
      </c>
      <c r="W685" s="18" t="e">
        <f t="shared" si="258"/>
        <v>#DIV/0!</v>
      </c>
      <c r="X685" s="19">
        <v>0</v>
      </c>
      <c r="Y685" s="18" t="e">
        <f t="shared" si="259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>
        <v>7.8849999999999998</v>
      </c>
      <c r="D686" s="19"/>
      <c r="E686" s="19">
        <v>0</v>
      </c>
      <c r="F686" s="45">
        <f t="shared" si="253"/>
        <v>0</v>
      </c>
      <c r="G686" s="31"/>
      <c r="H686" s="45" t="e">
        <f t="shared" si="247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57"/>
        <v>#DIV/0!</v>
      </c>
      <c r="V686" s="19">
        <v>0</v>
      </c>
      <c r="W686" s="18" t="e">
        <f t="shared" si="258"/>
        <v>#DIV/0!</v>
      </c>
      <c r="X686" s="19">
        <v>0</v>
      </c>
      <c r="Y686" s="18" t="e">
        <f t="shared" si="259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266.012</v>
      </c>
      <c r="D687" s="29">
        <f t="shared" ref="D687:E687" si="260">SUM(D680:D686)</f>
        <v>0</v>
      </c>
      <c r="E687" s="29">
        <f t="shared" si="260"/>
        <v>1535</v>
      </c>
      <c r="F687" s="46">
        <f t="shared" si="253"/>
        <v>5.7704163721937354</v>
      </c>
      <c r="G687" s="29">
        <f>SUM(G680:G686)</f>
        <v>0</v>
      </c>
      <c r="H687" s="46" t="e">
        <f t="shared" si="247"/>
        <v>#DIV/0!</v>
      </c>
      <c r="I687" s="29">
        <f t="shared" ref="I687:T687" si="261">SUM(I680:I686)</f>
        <v>0</v>
      </c>
      <c r="J687" s="29">
        <f t="shared" si="261"/>
        <v>0</v>
      </c>
      <c r="K687" s="29">
        <f t="shared" si="261"/>
        <v>0</v>
      </c>
      <c r="L687" s="29">
        <f t="shared" si="261"/>
        <v>0</v>
      </c>
      <c r="M687" s="29">
        <f t="shared" si="261"/>
        <v>0</v>
      </c>
      <c r="N687" s="29">
        <f t="shared" si="261"/>
        <v>0</v>
      </c>
      <c r="O687" s="29">
        <f t="shared" si="261"/>
        <v>0</v>
      </c>
      <c r="P687" s="29">
        <f t="shared" si="261"/>
        <v>0</v>
      </c>
      <c r="Q687" s="29">
        <f t="shared" si="261"/>
        <v>0</v>
      </c>
      <c r="R687" s="29">
        <f t="shared" si="261"/>
        <v>0</v>
      </c>
      <c r="S687" s="29">
        <f t="shared" si="261"/>
        <v>0</v>
      </c>
      <c r="T687" s="29">
        <f t="shared" si="261"/>
        <v>0</v>
      </c>
      <c r="U687" s="47" t="e">
        <f t="shared" si="257"/>
        <v>#DIV/0!</v>
      </c>
      <c r="V687" s="29">
        <f>SUM(V680:V686)</f>
        <v>308</v>
      </c>
      <c r="W687" s="88">
        <f>V687/E687*100</f>
        <v>20.065146579804562</v>
      </c>
      <c r="X687" s="29">
        <f>SUM(X680:X686)</f>
        <v>142</v>
      </c>
      <c r="Y687" s="88">
        <f t="shared" si="259"/>
        <v>9.2508143322475576</v>
      </c>
      <c r="Z687" s="29">
        <f t="shared" ref="Z687:AE687" si="262">SUM(Z680:Z686)</f>
        <v>0</v>
      </c>
      <c r="AA687" s="29">
        <f t="shared" si="262"/>
        <v>0</v>
      </c>
      <c r="AB687" s="29">
        <f t="shared" si="262"/>
        <v>0</v>
      </c>
      <c r="AC687" s="29">
        <f t="shared" si="262"/>
        <v>0</v>
      </c>
      <c r="AD687" s="29">
        <f t="shared" si="262"/>
        <v>0</v>
      </c>
      <c r="AE687" s="29">
        <f t="shared" si="262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51098.114999999998</v>
      </c>
      <c r="D688" s="102">
        <f t="shared" ref="D688:E688" si="263">D35+D95+D104+D116+D138+D159+D166+D181+D193+D210+D241+D292+D314+D330+D337+D361+D371+D381+D423+D432+D444+D482+D505+D511+D531+D552+D565+D585+D593+D620+D649+D667+D674+D678+D687</f>
        <v>0</v>
      </c>
      <c r="E688" s="102">
        <f t="shared" si="263"/>
        <v>54267</v>
      </c>
      <c r="F688" s="66">
        <f t="shared" si="253"/>
        <v>1.0620156927510926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 t="e">
        <f t="shared" si="247"/>
        <v>#DIV/0!</v>
      </c>
      <c r="I688" s="102">
        <f t="shared" ref="I688:T688" si="264">I35+I95+I104+I116+I138+I159+I166+I181+I193+I210+I241+I292+I314+I330+I337+I361+I371+I381+I423+I432+I444+I482+I505+I511+I531+I552+I565+I585+I593+I620+I649+I667+I674+I678+I687</f>
        <v>0</v>
      </c>
      <c r="J688" s="102">
        <f t="shared" si="264"/>
        <v>0</v>
      </c>
      <c r="K688" s="102">
        <f t="shared" si="264"/>
        <v>0</v>
      </c>
      <c r="L688" s="102">
        <f t="shared" si="264"/>
        <v>0</v>
      </c>
      <c r="M688" s="102">
        <f t="shared" si="264"/>
        <v>0</v>
      </c>
      <c r="N688" s="102">
        <f t="shared" si="264"/>
        <v>0</v>
      </c>
      <c r="O688" s="102">
        <f t="shared" si="264"/>
        <v>0</v>
      </c>
      <c r="P688" s="102">
        <f t="shared" si="264"/>
        <v>0</v>
      </c>
      <c r="Q688" s="102">
        <f t="shared" si="264"/>
        <v>0</v>
      </c>
      <c r="R688" s="102">
        <f t="shared" si="264"/>
        <v>0</v>
      </c>
      <c r="S688" s="102">
        <f t="shared" si="264"/>
        <v>0</v>
      </c>
      <c r="T688" s="102">
        <f t="shared" si="264"/>
        <v>0</v>
      </c>
      <c r="U688" s="65" t="e">
        <f t="shared" si="257"/>
        <v>#DIV/0!</v>
      </c>
      <c r="V688" s="102">
        <f>V35+V95+V104+V116+V138+V159+V166+V181+V193+V210+V241+V292+V314+V330+V337+V361+V371+V381+V423+V432+V444+V482+V505+V511+V531+V552+V565+V585+V593+V620+V649+V667+V674+V678+V687</f>
        <v>4435</v>
      </c>
      <c r="W688" s="102">
        <f>V688/E688*100</f>
        <v>8.1725542226399099</v>
      </c>
      <c r="X688" s="102">
        <f>X35+X95+X104+X116+X138+X159+X166+X181+X193+X210+X241+X292+X314+X330+X337+X361+X371+X381+X423+X432+X444+X482+X505+X511+X531+X552+X565+X585+X593+X620+X649+X667+X674+X678+X687</f>
        <v>2735</v>
      </c>
      <c r="Y688" s="102">
        <f t="shared" si="259"/>
        <v>5.0398953323382534</v>
      </c>
      <c r="Z688" s="102">
        <f t="shared" ref="Z688:AE688" si="265">Z35+Z95+Z104+Z116+Z138+Z159+Z166+Z181+Z193+Z210+Z241+Z292+Z314+Z330+Z337+Z361+Z371+Z381+Z423+Z432+Z444+Z482+Z505+Z511+Z531+Z552+Z565+Z585+Z593+Z620+Z649+Z667+Z674+Z678+Z687</f>
        <v>0</v>
      </c>
      <c r="AA688" s="102">
        <f t="shared" si="265"/>
        <v>0</v>
      </c>
      <c r="AB688" s="102">
        <f t="shared" si="265"/>
        <v>0</v>
      </c>
      <c r="AC688" s="102">
        <f t="shared" si="265"/>
        <v>0</v>
      </c>
      <c r="AD688" s="102">
        <f t="shared" si="265"/>
        <v>0</v>
      </c>
      <c r="AE688" s="102">
        <f t="shared" si="265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  <row r="695" spans="1:31" s="84" customFormat="1" x14ac:dyDescent="0.25"/>
    <row r="696" spans="1:31" s="84" customFormat="1" x14ac:dyDescent="0.25"/>
    <row r="697" spans="1:31" s="84" customFormat="1" x14ac:dyDescent="0.25"/>
    <row r="698" spans="1:31" s="84" customFormat="1" x14ac:dyDescent="0.25"/>
    <row r="699" spans="1:31" s="84" customFormat="1" x14ac:dyDescent="0.25"/>
    <row r="700" spans="1:31" s="84" customFormat="1" x14ac:dyDescent="0.25"/>
    <row r="701" spans="1:31" s="84" customFormat="1" x14ac:dyDescent="0.25"/>
    <row r="702" spans="1:31" s="84" customFormat="1" x14ac:dyDescent="0.25"/>
    <row r="703" spans="1:31" s="84" customFormat="1" x14ac:dyDescent="0.25"/>
    <row r="704" spans="1:31" s="84" customFormat="1" x14ac:dyDescent="0.25"/>
    <row r="705" s="84" customFormat="1" x14ac:dyDescent="0.25"/>
    <row r="706" s="84" customFormat="1" x14ac:dyDescent="0.25"/>
    <row r="707" s="84" customFormat="1" x14ac:dyDescent="0.25"/>
    <row r="708" s="84" customFormat="1" x14ac:dyDescent="0.25"/>
    <row r="709" s="84" customFormat="1" x14ac:dyDescent="0.25"/>
    <row r="710" s="84" customFormat="1" x14ac:dyDescent="0.25"/>
    <row r="711" s="84" customFormat="1" x14ac:dyDescent="0.25"/>
    <row r="712" s="84" customFormat="1" x14ac:dyDescent="0.25"/>
    <row r="713" s="84" customFormat="1" x14ac:dyDescent="0.25"/>
    <row r="714" s="84" customFormat="1" x14ac:dyDescent="0.25"/>
    <row r="715" s="84" customFormat="1" x14ac:dyDescent="0.25"/>
    <row r="716" s="84" customFormat="1" x14ac:dyDescent="0.25"/>
    <row r="717" s="84" customFormat="1" x14ac:dyDescent="0.25"/>
    <row r="718" s="84" customFormat="1" x14ac:dyDescent="0.25"/>
    <row r="719" s="84" customFormat="1" x14ac:dyDescent="0.25"/>
    <row r="720" s="84" customFormat="1" x14ac:dyDescent="0.25"/>
    <row r="721" s="84" customFormat="1" x14ac:dyDescent="0.25"/>
    <row r="722" s="84" customFormat="1" x14ac:dyDescent="0.25"/>
    <row r="723" s="84" customFormat="1" x14ac:dyDescent="0.25"/>
    <row r="724" s="84" customFormat="1" x14ac:dyDescent="0.25"/>
    <row r="725" s="84" customFormat="1" x14ac:dyDescent="0.25"/>
    <row r="726" s="84" customFormat="1" x14ac:dyDescent="0.25"/>
    <row r="727" s="84" customFormat="1" x14ac:dyDescent="0.25"/>
    <row r="728" s="84" customFormat="1" x14ac:dyDescent="0.25"/>
    <row r="729" s="84" customFormat="1" x14ac:dyDescent="0.25"/>
    <row r="730" s="84" customFormat="1" x14ac:dyDescent="0.25"/>
    <row r="731" s="84" customFormat="1" x14ac:dyDescent="0.25"/>
    <row r="732" s="84" customFormat="1" x14ac:dyDescent="0.25"/>
    <row r="733" s="84" customFormat="1" x14ac:dyDescent="0.25"/>
    <row r="734" s="84" customFormat="1" x14ac:dyDescent="0.25"/>
    <row r="735" s="84" customFormat="1" x14ac:dyDescent="0.25"/>
    <row r="736" s="84" customFormat="1" x14ac:dyDescent="0.25"/>
    <row r="737" s="84" customFormat="1" x14ac:dyDescent="0.25"/>
    <row r="738" s="84" customFormat="1" x14ac:dyDescent="0.25"/>
    <row r="739" s="84" customFormat="1" x14ac:dyDescent="0.25"/>
    <row r="740" s="84" customFormat="1" x14ac:dyDescent="0.25"/>
    <row r="741" s="84" customFormat="1" x14ac:dyDescent="0.25"/>
    <row r="742" s="84" customFormat="1" x14ac:dyDescent="0.25"/>
    <row r="743" s="84" customFormat="1" x14ac:dyDescent="0.25"/>
    <row r="744" s="84" customFormat="1" x14ac:dyDescent="0.25"/>
    <row r="745" s="84" customFormat="1" x14ac:dyDescent="0.25"/>
    <row r="746" s="84" customFormat="1" x14ac:dyDescent="0.25"/>
    <row r="747" s="84" customFormat="1" x14ac:dyDescent="0.25"/>
    <row r="748" s="84" customFormat="1" x14ac:dyDescent="0.25"/>
    <row r="749" s="84" customFormat="1" x14ac:dyDescent="0.25"/>
    <row r="750" s="84" customFormat="1" x14ac:dyDescent="0.25"/>
    <row r="751" s="84" customFormat="1" x14ac:dyDescent="0.25"/>
    <row r="752" s="84" customFormat="1" x14ac:dyDescent="0.25"/>
    <row r="753" s="84" customFormat="1" x14ac:dyDescent="0.25"/>
    <row r="754" s="84" customFormat="1" x14ac:dyDescent="0.25"/>
    <row r="755" s="84" customFormat="1" x14ac:dyDescent="0.25"/>
    <row r="756" s="84" customFormat="1" x14ac:dyDescent="0.25"/>
    <row r="757" s="84" customFormat="1" x14ac:dyDescent="0.25"/>
    <row r="758" s="84" customFormat="1" x14ac:dyDescent="0.25"/>
    <row r="759" s="84" customFormat="1" x14ac:dyDescent="0.25"/>
    <row r="760" s="84" customFormat="1" x14ac:dyDescent="0.25"/>
    <row r="761" s="84" customFormat="1" x14ac:dyDescent="0.25"/>
    <row r="762" s="84" customFormat="1" x14ac:dyDescent="0.25"/>
    <row r="763" s="84" customFormat="1" x14ac:dyDescent="0.25"/>
    <row r="764" s="84" customFormat="1" x14ac:dyDescent="0.25"/>
    <row r="765" s="84" customFormat="1" x14ac:dyDescent="0.25"/>
    <row r="766" s="84" customFormat="1" x14ac:dyDescent="0.25"/>
    <row r="767" s="84" customFormat="1" x14ac:dyDescent="0.25"/>
    <row r="768" s="84" customFormat="1" x14ac:dyDescent="0.25"/>
    <row r="769" s="84" customFormat="1" x14ac:dyDescent="0.25"/>
    <row r="770" s="84" customFormat="1" x14ac:dyDescent="0.25"/>
    <row r="771" s="84" customFormat="1" x14ac:dyDescent="0.25"/>
    <row r="772" s="84" customFormat="1" x14ac:dyDescent="0.25"/>
    <row r="773" s="84" customFormat="1" x14ac:dyDescent="0.25"/>
    <row r="774" s="84" customFormat="1" x14ac:dyDescent="0.25"/>
    <row r="775" s="84" customFormat="1" x14ac:dyDescent="0.25"/>
    <row r="776" s="84" customFormat="1" x14ac:dyDescent="0.25"/>
    <row r="777" s="84" customFormat="1" x14ac:dyDescent="0.25"/>
    <row r="778" s="84" customFormat="1" x14ac:dyDescent="0.25"/>
    <row r="779" s="84" customFormat="1" x14ac:dyDescent="0.25"/>
    <row r="780" s="84" customFormat="1" x14ac:dyDescent="0.25"/>
    <row r="781" s="84" customFormat="1" x14ac:dyDescent="0.25"/>
    <row r="782" s="84" customFormat="1" x14ac:dyDescent="0.25"/>
    <row r="783" s="84" customFormat="1" x14ac:dyDescent="0.25"/>
    <row r="784" s="84" customFormat="1" x14ac:dyDescent="0.25"/>
    <row r="785" s="84" customFormat="1" x14ac:dyDescent="0.25"/>
    <row r="786" s="84" customFormat="1" x14ac:dyDescent="0.25"/>
    <row r="787" s="84" customFormat="1" x14ac:dyDescent="0.25"/>
    <row r="788" s="84" customFormat="1" x14ac:dyDescent="0.25"/>
    <row r="789" s="84" customFormat="1" x14ac:dyDescent="0.25"/>
    <row r="790" s="84" customFormat="1" x14ac:dyDescent="0.25"/>
    <row r="791" s="84" customFormat="1" x14ac:dyDescent="0.25"/>
    <row r="792" s="84" customFormat="1" x14ac:dyDescent="0.25"/>
    <row r="793" s="84" customFormat="1" x14ac:dyDescent="0.25"/>
    <row r="794" s="84" customFormat="1" x14ac:dyDescent="0.25"/>
    <row r="795" s="84" customFormat="1" x14ac:dyDescent="0.25"/>
    <row r="796" s="84" customFormat="1" x14ac:dyDescent="0.25"/>
    <row r="797" s="84" customFormat="1" x14ac:dyDescent="0.25"/>
    <row r="798" s="84" customFormat="1" x14ac:dyDescent="0.25"/>
    <row r="799" s="84" customFormat="1" x14ac:dyDescent="0.25"/>
    <row r="800" s="84" customFormat="1" x14ac:dyDescent="0.25"/>
    <row r="801" s="84" customFormat="1" x14ac:dyDescent="0.25"/>
    <row r="802" s="84" customFormat="1" x14ac:dyDescent="0.25"/>
    <row r="803" s="84" customFormat="1" x14ac:dyDescent="0.25"/>
    <row r="804" s="84" customFormat="1" x14ac:dyDescent="0.25"/>
    <row r="805" s="84" customFormat="1" x14ac:dyDescent="0.25"/>
    <row r="806" s="84" customFormat="1" x14ac:dyDescent="0.25"/>
    <row r="807" s="84" customFormat="1" x14ac:dyDescent="0.25"/>
    <row r="808" s="84" customFormat="1" x14ac:dyDescent="0.25"/>
    <row r="809" s="84" customFormat="1" x14ac:dyDescent="0.25"/>
    <row r="810" s="84" customFormat="1" x14ac:dyDescent="0.25"/>
    <row r="811" s="84" customFormat="1" x14ac:dyDescent="0.25"/>
    <row r="812" s="84" customFormat="1" x14ac:dyDescent="0.25"/>
    <row r="813" s="84" customFormat="1" x14ac:dyDescent="0.25"/>
    <row r="814" s="84" customFormat="1" x14ac:dyDescent="0.25"/>
    <row r="815" s="84" customFormat="1" x14ac:dyDescent="0.25"/>
    <row r="816" s="84" customFormat="1" x14ac:dyDescent="0.25"/>
    <row r="817" s="84" customFormat="1" x14ac:dyDescent="0.25"/>
    <row r="818" s="84" customFormat="1" x14ac:dyDescent="0.25"/>
    <row r="819" s="84" customFormat="1" x14ac:dyDescent="0.25"/>
    <row r="820" s="84" customFormat="1" x14ac:dyDescent="0.25"/>
    <row r="821" s="84" customFormat="1" x14ac:dyDescent="0.25"/>
    <row r="822" s="84" customFormat="1" x14ac:dyDescent="0.25"/>
    <row r="823" s="84" customFormat="1" x14ac:dyDescent="0.25"/>
    <row r="824" s="84" customFormat="1" x14ac:dyDescent="0.25"/>
    <row r="825" s="84" customFormat="1" x14ac:dyDescent="0.25"/>
    <row r="826" s="84" customFormat="1" x14ac:dyDescent="0.25"/>
    <row r="827" s="84" customFormat="1" x14ac:dyDescent="0.25"/>
    <row r="828" s="84" customFormat="1" x14ac:dyDescent="0.25"/>
    <row r="829" s="84" customFormat="1" x14ac:dyDescent="0.25"/>
    <row r="830" s="84" customFormat="1" x14ac:dyDescent="0.25"/>
    <row r="831" s="84" customFormat="1" x14ac:dyDescent="0.25"/>
    <row r="832" s="84" customFormat="1" x14ac:dyDescent="0.25"/>
    <row r="833" s="84" customFormat="1" x14ac:dyDescent="0.25"/>
    <row r="834" s="84" customFormat="1" x14ac:dyDescent="0.25"/>
    <row r="835" s="84" customFormat="1" x14ac:dyDescent="0.25"/>
    <row r="836" s="84" customFormat="1" x14ac:dyDescent="0.25"/>
    <row r="837" s="84" customFormat="1" x14ac:dyDescent="0.25"/>
    <row r="838" s="84" customFormat="1" x14ac:dyDescent="0.25"/>
    <row r="839" s="84" customFormat="1" x14ac:dyDescent="0.25"/>
    <row r="840" s="84" customFormat="1" x14ac:dyDescent="0.25"/>
    <row r="841" s="84" customFormat="1" x14ac:dyDescent="0.25"/>
    <row r="842" s="84" customFormat="1" x14ac:dyDescent="0.25"/>
    <row r="843" s="84" customFormat="1" x14ac:dyDescent="0.25"/>
    <row r="844" s="84" customFormat="1" x14ac:dyDescent="0.25"/>
    <row r="845" s="84" customFormat="1" x14ac:dyDescent="0.25"/>
    <row r="846" s="84" customFormat="1" x14ac:dyDescent="0.25"/>
    <row r="847" s="84" customFormat="1" x14ac:dyDescent="0.25"/>
    <row r="848" s="84" customFormat="1" x14ac:dyDescent="0.25"/>
    <row r="849" s="84" customFormat="1" x14ac:dyDescent="0.25"/>
    <row r="850" s="84" customFormat="1" x14ac:dyDescent="0.25"/>
    <row r="851" s="84" customFormat="1" x14ac:dyDescent="0.25"/>
    <row r="852" s="84" customFormat="1" x14ac:dyDescent="0.25"/>
    <row r="853" s="84" customFormat="1" x14ac:dyDescent="0.25"/>
    <row r="854" s="84" customFormat="1" x14ac:dyDescent="0.25"/>
    <row r="855" s="84" customFormat="1" x14ac:dyDescent="0.25"/>
    <row r="856" s="84" customFormat="1" x14ac:dyDescent="0.25"/>
    <row r="857" s="84" customFormat="1" x14ac:dyDescent="0.25"/>
    <row r="858" s="84" customFormat="1" x14ac:dyDescent="0.25"/>
    <row r="859" s="84" customFormat="1" x14ac:dyDescent="0.25"/>
    <row r="860" s="84" customFormat="1" x14ac:dyDescent="0.25"/>
    <row r="861" s="84" customFormat="1" x14ac:dyDescent="0.25"/>
    <row r="862" s="84" customFormat="1" x14ac:dyDescent="0.25"/>
    <row r="863" s="84" customFormat="1" x14ac:dyDescent="0.25"/>
    <row r="864" s="84" customFormat="1" x14ac:dyDescent="0.25"/>
    <row r="865" s="84" customFormat="1" x14ac:dyDescent="0.25"/>
    <row r="866" s="84" customFormat="1" x14ac:dyDescent="0.25"/>
    <row r="867" s="84" customFormat="1" x14ac:dyDescent="0.25"/>
    <row r="868" s="84" customFormat="1" x14ac:dyDescent="0.25"/>
    <row r="869" s="84" customFormat="1" x14ac:dyDescent="0.25"/>
    <row r="870" s="84" customFormat="1" x14ac:dyDescent="0.25"/>
    <row r="871" s="84" customFormat="1" x14ac:dyDescent="0.25"/>
    <row r="872" s="84" customFormat="1" x14ac:dyDescent="0.25"/>
    <row r="873" s="84" customFormat="1" x14ac:dyDescent="0.25"/>
    <row r="874" s="84" customFormat="1" x14ac:dyDescent="0.25"/>
    <row r="875" s="84" customFormat="1" x14ac:dyDescent="0.25"/>
    <row r="876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4"/>
  <sheetViews>
    <sheetView zoomScale="70" zoomScaleNormal="70" workbookViewId="0">
      <selection sqref="A1:XFD694"/>
    </sheetView>
  </sheetViews>
  <sheetFormatPr defaultRowHeight="15" x14ac:dyDescent="0.25"/>
  <cols>
    <col min="1" max="1" width="4.2851562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763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22.5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55.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204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>
        <v>0</v>
      </c>
      <c r="D13" s="19">
        <v>30</v>
      </c>
      <c r="E13" s="27">
        <v>0</v>
      </c>
      <c r="F13" s="45" t="e">
        <f>E13/C13</f>
        <v>#DIV/0!</v>
      </c>
      <c r="G13" s="19"/>
      <c r="H13" s="45">
        <f>G13/D13*100</f>
        <v>0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>
        <f>X13</f>
        <v>0</v>
      </c>
      <c r="W13" s="45" t="e">
        <f>V13/E13*100</f>
        <v>#DIV/0!</v>
      </c>
      <c r="X13" s="19">
        <v>0</v>
      </c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>
        <v>0</v>
      </c>
      <c r="D14" s="19">
        <v>38</v>
      </c>
      <c r="E14" s="27">
        <v>0</v>
      </c>
      <c r="F14" s="45" t="e">
        <f t="shared" ref="F14:F35" si="1">E14/C14</f>
        <v>#DIV/0!</v>
      </c>
      <c r="G14" s="19"/>
      <c r="H14" s="45">
        <f t="shared" ref="H14:H77" si="2">G14/D14*100</f>
        <v>0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>
        <f t="shared" ref="V14:V33" si="4">X14</f>
        <v>0</v>
      </c>
      <c r="W14" s="45" t="e">
        <f t="shared" ref="W14:W34" si="5">V14/E14*100</f>
        <v>#DIV/0!</v>
      </c>
      <c r="X14" s="19">
        <v>0</v>
      </c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>
        <v>0</v>
      </c>
      <c r="D15" s="19">
        <v>47</v>
      </c>
      <c r="E15" s="27">
        <v>0</v>
      </c>
      <c r="F15" s="45" t="e">
        <f t="shared" si="1"/>
        <v>#DIV/0!</v>
      </c>
      <c r="G15" s="19"/>
      <c r="H15" s="45">
        <f t="shared" si="2"/>
        <v>0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>
        <f t="shared" si="4"/>
        <v>0</v>
      </c>
      <c r="W15" s="45" t="e">
        <f t="shared" si="5"/>
        <v>#DIV/0!</v>
      </c>
      <c r="X15" s="19">
        <v>0</v>
      </c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>
        <v>32.799999999999997</v>
      </c>
      <c r="D16" s="79">
        <v>31</v>
      </c>
      <c r="E16" s="25">
        <v>23</v>
      </c>
      <c r="F16" s="45">
        <f t="shared" si="1"/>
        <v>0.70121951219512202</v>
      </c>
      <c r="G16" s="79"/>
      <c r="H16" s="45">
        <f t="shared" si="2"/>
        <v>0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19">
        <v>1</v>
      </c>
      <c r="W16" s="45">
        <f t="shared" si="5"/>
        <v>4.3478260869565215</v>
      </c>
      <c r="X16" s="79">
        <v>1</v>
      </c>
      <c r="Y16" s="45">
        <f t="shared" si="0"/>
        <v>4.3478260869565215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>
        <v>143.9</v>
      </c>
      <c r="D17" s="19">
        <v>115</v>
      </c>
      <c r="E17" s="27">
        <v>312</v>
      </c>
      <c r="F17" s="45">
        <f t="shared" si="1"/>
        <v>2.1681723419040999</v>
      </c>
      <c r="G17" s="19"/>
      <c r="H17" s="45">
        <f t="shared" si="2"/>
        <v>0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19">
        <v>24</v>
      </c>
      <c r="W17" s="45">
        <f t="shared" si="5"/>
        <v>7.6923076923076925</v>
      </c>
      <c r="X17" s="19">
        <v>5</v>
      </c>
      <c r="Y17" s="45">
        <f t="shared" si="0"/>
        <v>1.6025641025641024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>
        <v>152.1</v>
      </c>
      <c r="D18" s="19">
        <v>61</v>
      </c>
      <c r="E18" s="27">
        <v>204</v>
      </c>
      <c r="F18" s="45">
        <f t="shared" si="1"/>
        <v>1.3412228796844181</v>
      </c>
      <c r="G18" s="19"/>
      <c r="H18" s="45">
        <f t="shared" si="2"/>
        <v>0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19">
        <v>16</v>
      </c>
      <c r="W18" s="45">
        <f t="shared" si="5"/>
        <v>7.8431372549019605</v>
      </c>
      <c r="X18" s="19">
        <v>10</v>
      </c>
      <c r="Y18" s="45">
        <f t="shared" si="0"/>
        <v>4.9019607843137258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>
        <v>40.1</v>
      </c>
      <c r="D19" s="19">
        <v>20</v>
      </c>
      <c r="E19" s="27">
        <v>30</v>
      </c>
      <c r="F19" s="45">
        <f t="shared" si="1"/>
        <v>0.74812967581047374</v>
      </c>
      <c r="G19" s="19"/>
      <c r="H19" s="45">
        <f t="shared" si="2"/>
        <v>0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19">
        <v>1</v>
      </c>
      <c r="W19" s="45">
        <f t="shared" si="5"/>
        <v>3.3333333333333335</v>
      </c>
      <c r="X19" s="19">
        <v>1</v>
      </c>
      <c r="Y19" s="45">
        <f t="shared" si="0"/>
        <v>3.3333333333333335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>
        <v>0</v>
      </c>
      <c r="D20" s="19">
        <v>73</v>
      </c>
      <c r="E20" s="27">
        <v>0</v>
      </c>
      <c r="F20" s="45" t="e">
        <f t="shared" si="1"/>
        <v>#DIV/0!</v>
      </c>
      <c r="G20" s="19"/>
      <c r="H20" s="45">
        <f t="shared" si="2"/>
        <v>0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19">
        <f t="shared" si="4"/>
        <v>0</v>
      </c>
      <c r="W20" s="45" t="e">
        <f t="shared" si="5"/>
        <v>#DIV/0!</v>
      </c>
      <c r="X20" s="19">
        <v>0</v>
      </c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>
        <v>84.5</v>
      </c>
      <c r="D21" s="19">
        <v>63</v>
      </c>
      <c r="E21" s="27">
        <v>65</v>
      </c>
      <c r="F21" s="45">
        <f t="shared" si="1"/>
        <v>0.76923076923076927</v>
      </c>
      <c r="G21" s="19"/>
      <c r="H21" s="45">
        <f t="shared" si="2"/>
        <v>0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19">
        <v>3</v>
      </c>
      <c r="W21" s="45">
        <f t="shared" si="5"/>
        <v>4.6153846153846159</v>
      </c>
      <c r="X21" s="19">
        <v>3</v>
      </c>
      <c r="Y21" s="45">
        <f t="shared" si="0"/>
        <v>4.6153846153846159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>
        <v>1750</v>
      </c>
      <c r="D22" s="19">
        <v>518</v>
      </c>
      <c r="E22" s="27">
        <v>1881.1999999999998</v>
      </c>
      <c r="F22" s="45">
        <f t="shared" si="1"/>
        <v>1.0749714285714285</v>
      </c>
      <c r="G22" s="19"/>
      <c r="H22" s="45">
        <f t="shared" si="2"/>
        <v>0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19">
        <v>150</v>
      </c>
      <c r="W22" s="45">
        <f t="shared" si="5"/>
        <v>7.9736338507335747</v>
      </c>
      <c r="X22" s="19">
        <v>20</v>
      </c>
      <c r="Y22" s="45">
        <f t="shared" si="0"/>
        <v>1.06315118009781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>
        <v>306.29999999999995</v>
      </c>
      <c r="D23" s="19">
        <v>113</v>
      </c>
      <c r="E23" s="27">
        <v>160</v>
      </c>
      <c r="F23" s="45">
        <f t="shared" si="1"/>
        <v>0.52236369572314734</v>
      </c>
      <c r="G23" s="19"/>
      <c r="H23" s="45">
        <f t="shared" si="2"/>
        <v>0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19">
        <v>8</v>
      </c>
      <c r="W23" s="45">
        <f t="shared" si="5"/>
        <v>5</v>
      </c>
      <c r="X23" s="19">
        <v>4</v>
      </c>
      <c r="Y23" s="45">
        <f t="shared" si="0"/>
        <v>2.5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>
        <v>0</v>
      </c>
      <c r="D24" s="19">
        <v>60</v>
      </c>
      <c r="E24" s="27">
        <v>0</v>
      </c>
      <c r="F24" s="45" t="e">
        <f t="shared" si="1"/>
        <v>#DIV/0!</v>
      </c>
      <c r="G24" s="19"/>
      <c r="H24" s="45">
        <f t="shared" si="2"/>
        <v>0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19">
        <f t="shared" si="4"/>
        <v>0</v>
      </c>
      <c r="W24" s="45" t="e">
        <f t="shared" si="5"/>
        <v>#DIV/0!</v>
      </c>
      <c r="X24" s="19">
        <v>0</v>
      </c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>
        <v>1043.4000000000001</v>
      </c>
      <c r="D25" s="19">
        <v>442</v>
      </c>
      <c r="E25" s="27">
        <v>466</v>
      </c>
      <c r="F25" s="45">
        <f t="shared" si="1"/>
        <v>0.44661682959555293</v>
      </c>
      <c r="G25" s="19"/>
      <c r="H25" s="45">
        <f t="shared" si="2"/>
        <v>0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19">
        <v>23</v>
      </c>
      <c r="W25" s="45">
        <f t="shared" si="5"/>
        <v>4.9356223175965663</v>
      </c>
      <c r="X25" s="19">
        <v>6</v>
      </c>
      <c r="Y25" s="45">
        <f t="shared" si="0"/>
        <v>1.2875536480686696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>
        <v>225.10000000000002</v>
      </c>
      <c r="D26" s="19"/>
      <c r="E26" s="27">
        <v>100</v>
      </c>
      <c r="F26" s="45">
        <f t="shared" si="1"/>
        <v>0.44424700133274098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19">
        <v>5</v>
      </c>
      <c r="W26" s="45">
        <f t="shared" si="5"/>
        <v>5</v>
      </c>
      <c r="X26" s="19">
        <v>5</v>
      </c>
      <c r="Y26" s="45">
        <f t="shared" si="0"/>
        <v>5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>
        <v>575.90099999999995</v>
      </c>
      <c r="D27" s="19">
        <v>66</v>
      </c>
      <c r="E27" s="27">
        <v>154</v>
      </c>
      <c r="F27" s="45">
        <f t="shared" si="1"/>
        <v>0.26740707170155986</v>
      </c>
      <c r="G27" s="19"/>
      <c r="H27" s="45">
        <f t="shared" si="2"/>
        <v>0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19">
        <v>7</v>
      </c>
      <c r="W27" s="45">
        <f t="shared" si="5"/>
        <v>4.5454545454545459</v>
      </c>
      <c r="X27" s="19">
        <v>4</v>
      </c>
      <c r="Y27" s="45">
        <f t="shared" si="0"/>
        <v>2.5974025974025974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>
        <v>186.411</v>
      </c>
      <c r="D28" s="19">
        <v>80</v>
      </c>
      <c r="E28" s="27">
        <v>73</v>
      </c>
      <c r="F28" s="45">
        <f t="shared" si="1"/>
        <v>0.39160779138570151</v>
      </c>
      <c r="G28" s="19"/>
      <c r="H28" s="45">
        <f t="shared" si="2"/>
        <v>0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19">
        <f t="shared" si="4"/>
        <v>3</v>
      </c>
      <c r="W28" s="45">
        <f t="shared" si="5"/>
        <v>4.10958904109589</v>
      </c>
      <c r="X28" s="19">
        <v>3</v>
      </c>
      <c r="Y28" s="45">
        <f t="shared" si="0"/>
        <v>4.10958904109589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>
        <v>168.971</v>
      </c>
      <c r="D29" s="19">
        <v>11</v>
      </c>
      <c r="E29" s="27">
        <v>68</v>
      </c>
      <c r="F29" s="45">
        <f t="shared" si="1"/>
        <v>0.4024359209568506</v>
      </c>
      <c r="G29" s="19"/>
      <c r="H29" s="45">
        <f t="shared" si="2"/>
        <v>0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19">
        <f t="shared" si="4"/>
        <v>0</v>
      </c>
      <c r="W29" s="45">
        <f t="shared" si="5"/>
        <v>0</v>
      </c>
      <c r="X29" s="19">
        <v>0</v>
      </c>
      <c r="Y29" s="45">
        <f t="shared" si="0"/>
        <v>0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>
        <v>0</v>
      </c>
      <c r="D30" s="19"/>
      <c r="E30" s="27">
        <v>0</v>
      </c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19">
        <f t="shared" si="4"/>
        <v>0</v>
      </c>
      <c r="W30" s="45" t="e">
        <f t="shared" si="5"/>
        <v>#DIV/0!</v>
      </c>
      <c r="X30" s="19">
        <v>0</v>
      </c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>
        <v>293.64300000000003</v>
      </c>
      <c r="D31" s="19">
        <v>20</v>
      </c>
      <c r="E31" s="27">
        <v>220</v>
      </c>
      <c r="F31" s="45">
        <f t="shared" si="1"/>
        <v>0.74920907360298039</v>
      </c>
      <c r="G31" s="19"/>
      <c r="H31" s="45">
        <f t="shared" si="2"/>
        <v>0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>
        <v>11</v>
      </c>
      <c r="W31" s="45">
        <f t="shared" si="5"/>
        <v>5</v>
      </c>
      <c r="X31" s="19">
        <v>3</v>
      </c>
      <c r="Y31" s="45">
        <f t="shared" si="0"/>
        <v>1.3636363636363635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>
        <v>46.582000000000001</v>
      </c>
      <c r="D32" s="31">
        <v>1571</v>
      </c>
      <c r="E32" s="27">
        <v>40</v>
      </c>
      <c r="F32" s="45">
        <f t="shared" si="1"/>
        <v>0.85870078571121888</v>
      </c>
      <c r="G32" s="19"/>
      <c r="H32" s="45">
        <f t="shared" si="2"/>
        <v>0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>
        <f t="shared" si="4"/>
        <v>2</v>
      </c>
      <c r="W32" s="45">
        <f t="shared" si="5"/>
        <v>5</v>
      </c>
      <c r="X32" s="19">
        <v>2</v>
      </c>
      <c r="Y32" s="45">
        <f t="shared" si="0"/>
        <v>5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318</v>
      </c>
      <c r="C33" s="19">
        <v>1534.1260000000002</v>
      </c>
      <c r="D33" s="19"/>
      <c r="E33" s="27">
        <v>848</v>
      </c>
      <c r="F33" s="45">
        <f t="shared" si="1"/>
        <v>0.5527577265491882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>
        <f t="shared" si="4"/>
        <v>42</v>
      </c>
      <c r="W33" s="45">
        <f t="shared" si="5"/>
        <v>4.9528301886792452</v>
      </c>
      <c r="X33" s="19">
        <v>42</v>
      </c>
      <c r="Y33" s="45">
        <f t="shared" si="0"/>
        <v>4.9528301886792452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342</v>
      </c>
      <c r="C34" s="31">
        <v>31.908999999999999</v>
      </c>
      <c r="D34" s="31"/>
      <c r="E34" s="76">
        <v>35</v>
      </c>
      <c r="F34" s="45">
        <f t="shared" si="1"/>
        <v>1.096869221849635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>
        <v>2</v>
      </c>
      <c r="W34" s="45">
        <f t="shared" si="5"/>
        <v>5.7142857142857144</v>
      </c>
      <c r="X34" s="31">
        <v>1</v>
      </c>
      <c r="Y34" s="45">
        <f t="shared" si="0"/>
        <v>2.8571428571428572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6615.7430000000004</v>
      </c>
      <c r="D35" s="29">
        <f>SUM(D13:D34)</f>
        <v>3359</v>
      </c>
      <c r="E35" s="97">
        <f>SUM(E13:E34)</f>
        <v>4679.2</v>
      </c>
      <c r="F35" s="46">
        <f t="shared" si="1"/>
        <v>0.70728261360817668</v>
      </c>
      <c r="G35" s="29">
        <f>SUM(G13:G34)</f>
        <v>0</v>
      </c>
      <c r="H35" s="46">
        <f t="shared" si="2"/>
        <v>0</v>
      </c>
      <c r="I35" s="29">
        <f t="shared" ref="I35:T35" si="6">SUM(I13:I34)</f>
        <v>0</v>
      </c>
      <c r="J35" s="29">
        <f t="shared" si="6"/>
        <v>0</v>
      </c>
      <c r="K35" s="29">
        <f t="shared" si="6"/>
        <v>0</v>
      </c>
      <c r="L35" s="29">
        <f t="shared" si="6"/>
        <v>0</v>
      </c>
      <c r="M35" s="29">
        <f t="shared" si="6"/>
        <v>0</v>
      </c>
      <c r="N35" s="29">
        <f t="shared" si="6"/>
        <v>0</v>
      </c>
      <c r="O35" s="29">
        <f t="shared" si="6"/>
        <v>0</v>
      </c>
      <c r="P35" s="29">
        <f t="shared" si="6"/>
        <v>0</v>
      </c>
      <c r="Q35" s="29">
        <f t="shared" si="6"/>
        <v>0</v>
      </c>
      <c r="R35" s="29">
        <f t="shared" si="6"/>
        <v>0</v>
      </c>
      <c r="S35" s="29">
        <f t="shared" si="6"/>
        <v>0</v>
      </c>
      <c r="T35" s="29">
        <f t="shared" si="6"/>
        <v>0</v>
      </c>
      <c r="U35" s="47" t="e">
        <f t="shared" si="3"/>
        <v>#DIV/0!</v>
      </c>
      <c r="V35" s="29">
        <f>SUM(V13:V34)</f>
        <v>298</v>
      </c>
      <c r="W35" s="88">
        <f>V35/E35*100</f>
        <v>6.3686100188066339</v>
      </c>
      <c r="X35" s="29">
        <f>SUM(X13:X34)</f>
        <v>110</v>
      </c>
      <c r="Y35" s="46">
        <f t="shared" si="0"/>
        <v>2.3508292015729184</v>
      </c>
      <c r="Z35" s="29">
        <f t="shared" ref="Z35:AA35" si="7">SUM(Z13:Z34)</f>
        <v>0</v>
      </c>
      <c r="AA35" s="29">
        <f t="shared" si="7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>
        <v>312.5</v>
      </c>
      <c r="D37" s="19">
        <v>112</v>
      </c>
      <c r="E37" s="19">
        <v>153</v>
      </c>
      <c r="F37" s="45">
        <f t="shared" ref="F37:F94" si="8">E37/C37</f>
        <v>0.48959999999999998</v>
      </c>
      <c r="G37" s="19"/>
      <c r="H37" s="45">
        <f t="shared" si="2"/>
        <v>0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>
        <f t="shared" ref="V37:V39" si="9">X37</f>
        <v>7</v>
      </c>
      <c r="W37" s="18">
        <f t="shared" ref="W37:W94" si="10">V37/E37*100</f>
        <v>4.5751633986928102</v>
      </c>
      <c r="X37" s="19">
        <v>7</v>
      </c>
      <c r="Y37" s="18">
        <f t="shared" ref="Y37:Y94" si="11">X37/E37*100</f>
        <v>4.5751633986928102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>
        <v>198.70000000000002</v>
      </c>
      <c r="D38" s="19">
        <v>98</v>
      </c>
      <c r="E38" s="19">
        <v>153</v>
      </c>
      <c r="F38" s="45">
        <f t="shared" si="8"/>
        <v>0.77000503271263199</v>
      </c>
      <c r="G38" s="19"/>
      <c r="H38" s="45">
        <f t="shared" si="2"/>
        <v>0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>
        <f t="shared" si="9"/>
        <v>7</v>
      </c>
      <c r="W38" s="18">
        <f t="shared" si="10"/>
        <v>4.5751633986928102</v>
      </c>
      <c r="X38" s="19">
        <v>7</v>
      </c>
      <c r="Y38" s="18">
        <f t="shared" si="11"/>
        <v>4.5751633986928102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>
        <v>109.19999999999999</v>
      </c>
      <c r="D39" s="19">
        <v>67</v>
      </c>
      <c r="E39" s="19">
        <v>81</v>
      </c>
      <c r="F39" s="45">
        <f t="shared" si="8"/>
        <v>0.74175824175824179</v>
      </c>
      <c r="G39" s="19"/>
      <c r="H39" s="45">
        <f t="shared" si="2"/>
        <v>0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>
        <f t="shared" si="9"/>
        <v>4</v>
      </c>
      <c r="W39" s="18">
        <f t="shared" si="10"/>
        <v>4.9382716049382713</v>
      </c>
      <c r="X39" s="19">
        <v>4</v>
      </c>
      <c r="Y39" s="18">
        <f t="shared" si="11"/>
        <v>4.9382716049382713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>
        <v>166.7</v>
      </c>
      <c r="D40" s="19">
        <v>53</v>
      </c>
      <c r="E40" s="19">
        <v>83</v>
      </c>
      <c r="F40" s="45">
        <f t="shared" si="8"/>
        <v>0.49790041991601686</v>
      </c>
      <c r="G40" s="19"/>
      <c r="H40" s="45">
        <f t="shared" si="2"/>
        <v>0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>
        <v>4</v>
      </c>
      <c r="W40" s="18">
        <f t="shared" si="10"/>
        <v>4.8192771084337354</v>
      </c>
      <c r="X40" s="19">
        <v>3</v>
      </c>
      <c r="Y40" s="18">
        <f t="shared" si="11"/>
        <v>3.6144578313253009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>
        <v>74.899999999999991</v>
      </c>
      <c r="D41" s="19">
        <v>77</v>
      </c>
      <c r="E41" s="19">
        <v>82</v>
      </c>
      <c r="F41" s="45">
        <f t="shared" si="8"/>
        <v>1.0947930574098799</v>
      </c>
      <c r="G41" s="19"/>
      <c r="H41" s="45">
        <f t="shared" si="2"/>
        <v>0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>
        <v>6</v>
      </c>
      <c r="W41" s="18">
        <f t="shared" si="10"/>
        <v>7.3170731707317067</v>
      </c>
      <c r="X41" s="19">
        <v>6</v>
      </c>
      <c r="Y41" s="18">
        <f t="shared" si="11"/>
        <v>7.3170731707317067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>
        <v>230.6</v>
      </c>
      <c r="D42" s="19">
        <v>50</v>
      </c>
      <c r="E42" s="19">
        <v>113</v>
      </c>
      <c r="F42" s="45">
        <f t="shared" si="8"/>
        <v>0.49002601908065918</v>
      </c>
      <c r="G42" s="19"/>
      <c r="H42" s="45">
        <f t="shared" si="2"/>
        <v>0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>
        <f t="shared" ref="V42:V94" si="12">X42</f>
        <v>5</v>
      </c>
      <c r="W42" s="18">
        <f t="shared" si="10"/>
        <v>4.4247787610619467</v>
      </c>
      <c r="X42" s="19">
        <v>5</v>
      </c>
      <c r="Y42" s="18">
        <f t="shared" si="11"/>
        <v>4.4247787610619467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>
        <v>305.2</v>
      </c>
      <c r="D43" s="19">
        <v>187</v>
      </c>
      <c r="E43" s="19">
        <v>205</v>
      </c>
      <c r="F43" s="45">
        <f t="shared" si="8"/>
        <v>0.67169069462647446</v>
      </c>
      <c r="G43" s="19"/>
      <c r="H43" s="45">
        <f t="shared" si="2"/>
        <v>0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>
        <f t="shared" si="12"/>
        <v>10</v>
      </c>
      <c r="W43" s="18">
        <f t="shared" si="10"/>
        <v>4.8780487804878048</v>
      </c>
      <c r="X43" s="19">
        <v>10</v>
      </c>
      <c r="Y43" s="18">
        <f t="shared" si="11"/>
        <v>4.8780487804878048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>
        <v>159.9</v>
      </c>
      <c r="D44" s="19">
        <v>116</v>
      </c>
      <c r="E44" s="19">
        <v>63</v>
      </c>
      <c r="F44" s="45">
        <f t="shared" si="8"/>
        <v>0.39399624765478425</v>
      </c>
      <c r="G44" s="19"/>
      <c r="H44" s="45">
        <f t="shared" si="2"/>
        <v>0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>
        <f t="shared" si="12"/>
        <v>3</v>
      </c>
      <c r="W44" s="18">
        <f t="shared" si="10"/>
        <v>4.7619047619047619</v>
      </c>
      <c r="X44" s="19">
        <v>3</v>
      </c>
      <c r="Y44" s="18">
        <f t="shared" si="11"/>
        <v>4.7619047619047619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>
        <v>68.06</v>
      </c>
      <c r="D45" s="19">
        <v>22</v>
      </c>
      <c r="E45" s="19">
        <v>35</v>
      </c>
      <c r="F45" s="45">
        <f t="shared" si="8"/>
        <v>0.51425213047311191</v>
      </c>
      <c r="G45" s="19"/>
      <c r="H45" s="45">
        <f t="shared" si="2"/>
        <v>0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>
        <f t="shared" si="12"/>
        <v>1</v>
      </c>
      <c r="W45" s="18">
        <f t="shared" si="10"/>
        <v>2.8571428571428572</v>
      </c>
      <c r="X45" s="19">
        <v>1</v>
      </c>
      <c r="Y45" s="18">
        <f t="shared" si="11"/>
        <v>2.8571428571428572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>
        <v>659.14</v>
      </c>
      <c r="D46" s="19">
        <v>179</v>
      </c>
      <c r="E46" s="19">
        <v>343</v>
      </c>
      <c r="F46" s="45">
        <f t="shared" si="8"/>
        <v>0.52037503413538855</v>
      </c>
      <c r="G46" s="19"/>
      <c r="H46" s="45">
        <f t="shared" si="2"/>
        <v>0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>
        <f t="shared" si="12"/>
        <v>17</v>
      </c>
      <c r="W46" s="18">
        <f t="shared" si="10"/>
        <v>4.9562682215743443</v>
      </c>
      <c r="X46" s="19">
        <v>17</v>
      </c>
      <c r="Y46" s="18">
        <f t="shared" si="11"/>
        <v>4.9562682215743443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>
        <v>49.5</v>
      </c>
      <c r="D47" s="19">
        <v>104</v>
      </c>
      <c r="E47" s="19">
        <v>18</v>
      </c>
      <c r="F47" s="45">
        <f t="shared" si="8"/>
        <v>0.36363636363636365</v>
      </c>
      <c r="G47" s="19"/>
      <c r="H47" s="45">
        <f t="shared" si="2"/>
        <v>0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>
        <f t="shared" si="12"/>
        <v>0</v>
      </c>
      <c r="W47" s="18">
        <f t="shared" si="10"/>
        <v>0</v>
      </c>
      <c r="X47" s="19">
        <v>0</v>
      </c>
      <c r="Y47" s="18">
        <f t="shared" si="11"/>
        <v>0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>
        <v>376</v>
      </c>
      <c r="E48" s="19">
        <v>301</v>
      </c>
      <c r="F48" s="45">
        <f t="shared" si="8"/>
        <v>0.96834384249131389</v>
      </c>
      <c r="G48" s="19"/>
      <c r="H48" s="45">
        <f t="shared" si="2"/>
        <v>0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>
        <f t="shared" si="12"/>
        <v>15</v>
      </c>
      <c r="W48" s="18">
        <f t="shared" si="10"/>
        <v>4.9833887043189371</v>
      </c>
      <c r="X48" s="19">
        <v>15</v>
      </c>
      <c r="Y48" s="18">
        <f t="shared" si="11"/>
        <v>4.9833887043189371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>
        <v>232</v>
      </c>
      <c r="E49" s="19">
        <v>177</v>
      </c>
      <c r="F49" s="45">
        <f t="shared" si="8"/>
        <v>0.74282356891052548</v>
      </c>
      <c r="G49" s="19"/>
      <c r="H49" s="45">
        <f t="shared" si="2"/>
        <v>0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>
        <v>8</v>
      </c>
      <c r="W49" s="18">
        <f t="shared" si="10"/>
        <v>4.5197740112994351</v>
      </c>
      <c r="X49" s="19">
        <v>5</v>
      </c>
      <c r="Y49" s="18">
        <f t="shared" si="11"/>
        <v>2.8248587570621471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>
        <v>215.4</v>
      </c>
      <c r="D50" s="19">
        <v>87</v>
      </c>
      <c r="E50" s="19">
        <v>83</v>
      </c>
      <c r="F50" s="45">
        <f t="shared" si="8"/>
        <v>0.38532961931290621</v>
      </c>
      <c r="G50" s="19"/>
      <c r="H50" s="45">
        <f t="shared" si="2"/>
        <v>0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>
        <f t="shared" si="12"/>
        <v>4</v>
      </c>
      <c r="W50" s="18">
        <f t="shared" si="10"/>
        <v>4.8192771084337354</v>
      </c>
      <c r="X50" s="19">
        <v>4</v>
      </c>
      <c r="Y50" s="18">
        <f t="shared" si="11"/>
        <v>4.8192771084337354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>
        <v>264</v>
      </c>
      <c r="E51" s="19">
        <v>237</v>
      </c>
      <c r="F51" s="45">
        <f t="shared" si="8"/>
        <v>0.56712132089016509</v>
      </c>
      <c r="G51" s="19"/>
      <c r="H51" s="45">
        <f t="shared" si="2"/>
        <v>0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>
        <f t="shared" si="12"/>
        <v>10</v>
      </c>
      <c r="W51" s="18">
        <f t="shared" si="10"/>
        <v>4.2194092827004219</v>
      </c>
      <c r="X51" s="19">
        <v>10</v>
      </c>
      <c r="Y51" s="18">
        <f t="shared" si="11"/>
        <v>4.2194092827004219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>
        <v>186</v>
      </c>
      <c r="E52" s="19">
        <v>270</v>
      </c>
      <c r="F52" s="45">
        <f t="shared" si="8"/>
        <v>0.48361096184846852</v>
      </c>
      <c r="G52" s="19"/>
      <c r="H52" s="45">
        <f t="shared" si="2"/>
        <v>0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>
        <f t="shared" si="12"/>
        <v>13</v>
      </c>
      <c r="W52" s="18">
        <f t="shared" si="10"/>
        <v>4.8148148148148149</v>
      </c>
      <c r="X52" s="19">
        <v>13</v>
      </c>
      <c r="Y52" s="18">
        <f t="shared" si="11"/>
        <v>4.8148148148148149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>
        <v>25.2</v>
      </c>
      <c r="D53" s="19">
        <v>4</v>
      </c>
      <c r="E53" s="19">
        <v>10</v>
      </c>
      <c r="F53" s="45">
        <f t="shared" si="8"/>
        <v>0.39682539682539686</v>
      </c>
      <c r="G53" s="19"/>
      <c r="H53" s="45">
        <f t="shared" si="2"/>
        <v>0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>
        <f t="shared" si="12"/>
        <v>0</v>
      </c>
      <c r="W53" s="18">
        <f t="shared" si="10"/>
        <v>0</v>
      </c>
      <c r="X53" s="19">
        <v>0</v>
      </c>
      <c r="Y53" s="18">
        <f t="shared" si="11"/>
        <v>0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>
        <v>564.9</v>
      </c>
      <c r="D54" s="19">
        <v>270</v>
      </c>
      <c r="E54" s="19">
        <v>302</v>
      </c>
      <c r="F54" s="45">
        <f t="shared" si="8"/>
        <v>0.53460789520269081</v>
      </c>
      <c r="G54" s="19"/>
      <c r="H54" s="45">
        <f t="shared" si="2"/>
        <v>0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>
        <f t="shared" si="12"/>
        <v>15</v>
      </c>
      <c r="W54" s="18">
        <f t="shared" si="10"/>
        <v>4.9668874172185431</v>
      </c>
      <c r="X54" s="19">
        <v>15</v>
      </c>
      <c r="Y54" s="18">
        <f t="shared" si="11"/>
        <v>4.9668874172185431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>
        <v>462.7</v>
      </c>
      <c r="D55" s="19">
        <v>1696</v>
      </c>
      <c r="E55" s="19">
        <v>541</v>
      </c>
      <c r="F55" s="45">
        <f t="shared" si="8"/>
        <v>1.1692241192997623</v>
      </c>
      <c r="G55" s="19"/>
      <c r="H55" s="45">
        <f t="shared" si="2"/>
        <v>0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>
        <v>43</v>
      </c>
      <c r="W55" s="18">
        <f t="shared" si="10"/>
        <v>7.9482439926062849</v>
      </c>
      <c r="X55" s="19">
        <v>21</v>
      </c>
      <c r="Y55" s="18">
        <f t="shared" si="11"/>
        <v>3.8817005545286505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>
        <v>1079.5999999999999</v>
      </c>
      <c r="D56" s="19"/>
      <c r="E56" s="19">
        <v>1198</v>
      </c>
      <c r="F56" s="45">
        <f t="shared" si="8"/>
        <v>1.1096702482400891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>
        <v>95</v>
      </c>
      <c r="W56" s="18">
        <f t="shared" si="10"/>
        <v>7.9298831385642741</v>
      </c>
      <c r="X56" s="19">
        <v>50</v>
      </c>
      <c r="Y56" s="18">
        <f t="shared" si="11"/>
        <v>4.1736227045075127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>
        <v>55.91</v>
      </c>
      <c r="D57" s="19"/>
      <c r="E57" s="19">
        <v>68</v>
      </c>
      <c r="F57" s="45">
        <f t="shared" si="8"/>
        <v>1.2162403863351816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>
        <v>5</v>
      </c>
      <c r="W57" s="18">
        <f t="shared" si="10"/>
        <v>7.3529411764705888</v>
      </c>
      <c r="X57" s="19">
        <v>2</v>
      </c>
      <c r="Y57" s="18">
        <f t="shared" si="11"/>
        <v>2.9411764705882351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>
        <v>28.200000000000003</v>
      </c>
      <c r="D58" s="19"/>
      <c r="E58" s="19">
        <v>67</v>
      </c>
      <c r="F58" s="45">
        <f t="shared" si="8"/>
        <v>2.3758865248226946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>
        <v>5</v>
      </c>
      <c r="W58" s="18">
        <f t="shared" si="10"/>
        <v>7.4626865671641784</v>
      </c>
      <c r="X58" s="19">
        <v>2</v>
      </c>
      <c r="Y58" s="18">
        <f t="shared" si="11"/>
        <v>2.9850746268656714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>
        <v>780.4</v>
      </c>
      <c r="D59" s="19"/>
      <c r="E59" s="19">
        <v>360</v>
      </c>
      <c r="F59" s="45">
        <f t="shared" si="8"/>
        <v>0.46130189646335212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>
        <v>18</v>
      </c>
      <c r="W59" s="18">
        <f t="shared" si="10"/>
        <v>5</v>
      </c>
      <c r="X59" s="19">
        <v>9</v>
      </c>
      <c r="Y59" s="18">
        <f t="shared" si="11"/>
        <v>2.5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>
        <v>334.6</v>
      </c>
      <c r="D60" s="19"/>
      <c r="E60" s="19">
        <v>402</v>
      </c>
      <c r="F60" s="45">
        <f t="shared" si="8"/>
        <v>1.2014345487148834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>
        <v>32</v>
      </c>
      <c r="W60" s="18">
        <f t="shared" si="10"/>
        <v>7.9601990049751246</v>
      </c>
      <c r="X60" s="19">
        <v>16</v>
      </c>
      <c r="Y60" s="18">
        <f t="shared" si="11"/>
        <v>3.9800995024875623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>
        <v>122.6</v>
      </c>
      <c r="D61" s="19">
        <v>85</v>
      </c>
      <c r="E61" s="19">
        <v>83</v>
      </c>
      <c r="F61" s="45">
        <f t="shared" si="8"/>
        <v>0.67699836867862973</v>
      </c>
      <c r="G61" s="19"/>
      <c r="H61" s="45">
        <f t="shared" si="2"/>
        <v>0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>
        <f t="shared" si="12"/>
        <v>4</v>
      </c>
      <c r="W61" s="18">
        <f t="shared" si="10"/>
        <v>4.8192771084337354</v>
      </c>
      <c r="X61" s="19">
        <v>4</v>
      </c>
      <c r="Y61" s="18">
        <f t="shared" si="11"/>
        <v>4.8192771084337354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>
        <v>180</v>
      </c>
      <c r="D62" s="19">
        <v>57</v>
      </c>
      <c r="E62" s="19">
        <v>62</v>
      </c>
      <c r="F62" s="45">
        <f t="shared" si="8"/>
        <v>0.34444444444444444</v>
      </c>
      <c r="G62" s="19"/>
      <c r="H62" s="45">
        <f t="shared" si="2"/>
        <v>0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>
        <f t="shared" si="12"/>
        <v>0</v>
      </c>
      <c r="W62" s="18">
        <f t="shared" si="10"/>
        <v>0</v>
      </c>
      <c r="X62" s="19">
        <v>0</v>
      </c>
      <c r="Y62" s="18">
        <f t="shared" si="11"/>
        <v>0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>
        <v>274.39999999999998</v>
      </c>
      <c r="D63" s="19">
        <v>233</v>
      </c>
      <c r="E63" s="19">
        <v>245</v>
      </c>
      <c r="F63" s="45">
        <f t="shared" si="8"/>
        <v>0.8928571428571429</v>
      </c>
      <c r="G63" s="19"/>
      <c r="H63" s="45">
        <f t="shared" si="2"/>
        <v>0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>
        <v>12</v>
      </c>
      <c r="W63" s="18">
        <f t="shared" si="10"/>
        <v>4.8979591836734695</v>
      </c>
      <c r="X63" s="19">
        <v>7</v>
      </c>
      <c r="Y63" s="18">
        <f t="shared" si="11"/>
        <v>2.8571428571428572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>
        <v>92.825999999999993</v>
      </c>
      <c r="D64" s="19">
        <v>14</v>
      </c>
      <c r="E64" s="19">
        <v>19</v>
      </c>
      <c r="F64" s="45">
        <f t="shared" si="8"/>
        <v>0.20468403249089695</v>
      </c>
      <c r="G64" s="19"/>
      <c r="H64" s="45">
        <f t="shared" si="2"/>
        <v>0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>
        <f t="shared" si="12"/>
        <v>0</v>
      </c>
      <c r="W64" s="18">
        <f t="shared" si="10"/>
        <v>0</v>
      </c>
      <c r="X64" s="19">
        <v>0</v>
      </c>
      <c r="Y64" s="18">
        <f t="shared" si="11"/>
        <v>0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>
        <v>194.7</v>
      </c>
      <c r="D65" s="19">
        <v>105</v>
      </c>
      <c r="E65" s="19">
        <v>116</v>
      </c>
      <c r="F65" s="45">
        <f t="shared" si="8"/>
        <v>0.59578839239856196</v>
      </c>
      <c r="G65" s="19"/>
      <c r="H65" s="45">
        <f t="shared" si="2"/>
        <v>0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>
        <v>5</v>
      </c>
      <c r="W65" s="18">
        <f t="shared" si="10"/>
        <v>4.3103448275862073</v>
      </c>
      <c r="X65" s="19">
        <v>4</v>
      </c>
      <c r="Y65" s="18">
        <f t="shared" si="11"/>
        <v>3.4482758620689653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>
        <v>117.60299999999999</v>
      </c>
      <c r="D66" s="19">
        <v>12</v>
      </c>
      <c r="E66" s="19">
        <v>22</v>
      </c>
      <c r="F66" s="45">
        <f t="shared" si="8"/>
        <v>0.18707005773662239</v>
      </c>
      <c r="G66" s="19"/>
      <c r="H66" s="45">
        <f t="shared" si="2"/>
        <v>0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>
        <f t="shared" si="12"/>
        <v>0</v>
      </c>
      <c r="W66" s="18">
        <f t="shared" si="10"/>
        <v>0</v>
      </c>
      <c r="X66" s="19">
        <v>0</v>
      </c>
      <c r="Y66" s="18">
        <f t="shared" si="11"/>
        <v>0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>
        <v>148.9</v>
      </c>
      <c r="D67" s="19">
        <v>31</v>
      </c>
      <c r="E67" s="19">
        <v>67</v>
      </c>
      <c r="F67" s="45">
        <f t="shared" si="8"/>
        <v>0.44996642041638679</v>
      </c>
      <c r="G67" s="19"/>
      <c r="H67" s="45">
        <f t="shared" si="2"/>
        <v>0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>
        <f t="shared" si="12"/>
        <v>0</v>
      </c>
      <c r="W67" s="18">
        <f t="shared" si="10"/>
        <v>0</v>
      </c>
      <c r="X67" s="19">
        <v>0</v>
      </c>
      <c r="Y67" s="18">
        <f t="shared" si="11"/>
        <v>0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>
        <v>31.1</v>
      </c>
      <c r="D68" s="19">
        <v>11</v>
      </c>
      <c r="E68" s="19">
        <v>10</v>
      </c>
      <c r="F68" s="45">
        <f t="shared" si="8"/>
        <v>0.32154340836012862</v>
      </c>
      <c r="G68" s="19"/>
      <c r="H68" s="45">
        <f t="shared" si="2"/>
        <v>0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>
        <f t="shared" si="12"/>
        <v>0</v>
      </c>
      <c r="W68" s="18">
        <f t="shared" si="10"/>
        <v>0</v>
      </c>
      <c r="X68" s="19">
        <v>0</v>
      </c>
      <c r="Y68" s="18">
        <f t="shared" si="11"/>
        <v>0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>
        <v>86.600000000000009</v>
      </c>
      <c r="D69" s="19">
        <v>73</v>
      </c>
      <c r="E69" s="19">
        <v>59</v>
      </c>
      <c r="F69" s="45">
        <f t="shared" si="8"/>
        <v>0.68129330254041565</v>
      </c>
      <c r="G69" s="19"/>
      <c r="H69" s="45">
        <f t="shared" si="2"/>
        <v>0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>
        <f t="shared" si="12"/>
        <v>2</v>
      </c>
      <c r="W69" s="18">
        <f t="shared" si="10"/>
        <v>3.3898305084745761</v>
      </c>
      <c r="X69" s="19">
        <v>2</v>
      </c>
      <c r="Y69" s="18">
        <f t="shared" si="11"/>
        <v>3.3898305084745761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>
        <v>176.99999999999997</v>
      </c>
      <c r="D70" s="19">
        <v>77</v>
      </c>
      <c r="E70" s="19">
        <v>97</v>
      </c>
      <c r="F70" s="45">
        <f t="shared" si="8"/>
        <v>0.54802259887005655</v>
      </c>
      <c r="G70" s="19"/>
      <c r="H70" s="45">
        <f t="shared" si="2"/>
        <v>0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>
        <v>4</v>
      </c>
      <c r="W70" s="18">
        <f t="shared" si="10"/>
        <v>4.1237113402061851</v>
      </c>
      <c r="X70" s="19">
        <v>3</v>
      </c>
      <c r="Y70" s="18">
        <f t="shared" si="11"/>
        <v>3.0927835051546393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>
        <v>31.29</v>
      </c>
      <c r="D71" s="19">
        <v>43</v>
      </c>
      <c r="E71" s="19">
        <v>50</v>
      </c>
      <c r="F71" s="45">
        <f t="shared" si="8"/>
        <v>1.5979546180888464</v>
      </c>
      <c r="G71" s="19"/>
      <c r="H71" s="45">
        <f t="shared" si="2"/>
        <v>0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>
        <v>4</v>
      </c>
      <c r="W71" s="18">
        <f t="shared" si="10"/>
        <v>8</v>
      </c>
      <c r="X71" s="19">
        <v>2</v>
      </c>
      <c r="Y71" s="18">
        <f t="shared" si="11"/>
        <v>4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>
        <v>90.50800000000001</v>
      </c>
      <c r="D72" s="19">
        <v>48</v>
      </c>
      <c r="E72" s="19">
        <v>75</v>
      </c>
      <c r="F72" s="45">
        <f t="shared" si="8"/>
        <v>0.82865603040615188</v>
      </c>
      <c r="G72" s="19"/>
      <c r="H72" s="45">
        <f t="shared" si="2"/>
        <v>0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>
        <v>3</v>
      </c>
      <c r="W72" s="18">
        <f t="shared" si="10"/>
        <v>4</v>
      </c>
      <c r="X72" s="19">
        <v>2</v>
      </c>
      <c r="Y72" s="18">
        <f t="shared" si="11"/>
        <v>2.666666666666667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>
        <v>202.6</v>
      </c>
      <c r="D73" s="19">
        <v>47</v>
      </c>
      <c r="E73" s="19">
        <v>112</v>
      </c>
      <c r="F73" s="45">
        <f t="shared" si="8"/>
        <v>0.55281342546890422</v>
      </c>
      <c r="G73" s="19"/>
      <c r="H73" s="45">
        <f t="shared" si="2"/>
        <v>0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>
        <f t="shared" si="12"/>
        <v>5</v>
      </c>
      <c r="W73" s="18">
        <f t="shared" si="10"/>
        <v>4.4642857142857144</v>
      </c>
      <c r="X73" s="19">
        <v>5</v>
      </c>
      <c r="Y73" s="18">
        <f t="shared" si="11"/>
        <v>4.4642857142857144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>
        <v>139.60000000000002</v>
      </c>
      <c r="D74" s="19">
        <v>187</v>
      </c>
      <c r="E74" s="19">
        <v>104</v>
      </c>
      <c r="F74" s="45">
        <f t="shared" si="8"/>
        <v>0.74498567335243537</v>
      </c>
      <c r="G74" s="19"/>
      <c r="H74" s="45">
        <f t="shared" si="2"/>
        <v>0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>
        <f t="shared" si="12"/>
        <v>5</v>
      </c>
      <c r="W74" s="18">
        <f t="shared" si="10"/>
        <v>4.8076923076923084</v>
      </c>
      <c r="X74" s="19">
        <v>5</v>
      </c>
      <c r="Y74" s="18">
        <f t="shared" si="11"/>
        <v>4.8076923076923084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>
        <v>52.400000000000006</v>
      </c>
      <c r="D75" s="19">
        <v>13</v>
      </c>
      <c r="E75" s="19">
        <v>8</v>
      </c>
      <c r="F75" s="45">
        <f t="shared" si="8"/>
        <v>0.15267175572519082</v>
      </c>
      <c r="G75" s="19"/>
      <c r="H75" s="45">
        <f t="shared" si="2"/>
        <v>0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>
        <f t="shared" si="12"/>
        <v>0</v>
      </c>
      <c r="W75" s="18">
        <f t="shared" si="10"/>
        <v>0</v>
      </c>
      <c r="X75" s="19">
        <v>0</v>
      </c>
      <c r="Y75" s="18">
        <f t="shared" si="11"/>
        <v>0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>
        <v>32.299999999999997</v>
      </c>
      <c r="D76" s="19">
        <v>2</v>
      </c>
      <c r="E76" s="19">
        <v>8</v>
      </c>
      <c r="F76" s="45">
        <f t="shared" si="8"/>
        <v>0.24767801857585142</v>
      </c>
      <c r="G76" s="19"/>
      <c r="H76" s="45">
        <f t="shared" si="2"/>
        <v>0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>
        <f t="shared" si="12"/>
        <v>0</v>
      </c>
      <c r="W76" s="18">
        <f t="shared" si="10"/>
        <v>0</v>
      </c>
      <c r="X76" s="19">
        <v>0</v>
      </c>
      <c r="Y76" s="18">
        <f t="shared" si="11"/>
        <v>0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>
        <v>57.98</v>
      </c>
      <c r="D77" s="19">
        <v>113</v>
      </c>
      <c r="E77" s="19">
        <v>23</v>
      </c>
      <c r="F77" s="45">
        <f t="shared" si="8"/>
        <v>0.39668851328044158</v>
      </c>
      <c r="G77" s="19"/>
      <c r="H77" s="45">
        <f t="shared" si="2"/>
        <v>0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>
        <f t="shared" si="12"/>
        <v>1</v>
      </c>
      <c r="W77" s="18">
        <f t="shared" si="10"/>
        <v>4.3478260869565215</v>
      </c>
      <c r="X77" s="19">
        <v>1</v>
      </c>
      <c r="Y77" s="18">
        <f t="shared" si="11"/>
        <v>4.3478260869565215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>
        <v>87.399999999999991</v>
      </c>
      <c r="D78" s="19">
        <v>67</v>
      </c>
      <c r="E78" s="19">
        <v>116</v>
      </c>
      <c r="F78" s="45">
        <f t="shared" si="8"/>
        <v>1.3272311212814647</v>
      </c>
      <c r="G78" s="19"/>
      <c r="H78" s="45">
        <f t="shared" ref="H78:H95" si="13">G78/D78*100</f>
        <v>0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4">O78/G78*100</f>
        <v>#DIV/0!</v>
      </c>
      <c r="V78" s="19">
        <f t="shared" si="12"/>
        <v>9</v>
      </c>
      <c r="W78" s="18">
        <f t="shared" si="10"/>
        <v>7.7586206896551726</v>
      </c>
      <c r="X78" s="19">
        <v>9</v>
      </c>
      <c r="Y78" s="18">
        <f t="shared" si="11"/>
        <v>7.7586206896551726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>
        <v>18.400000000000002</v>
      </c>
      <c r="D79" s="19">
        <v>3</v>
      </c>
      <c r="E79" s="19">
        <v>4</v>
      </c>
      <c r="F79" s="45">
        <f t="shared" si="8"/>
        <v>0.21739130434782605</v>
      </c>
      <c r="G79" s="19"/>
      <c r="H79" s="45">
        <f t="shared" si="13"/>
        <v>0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4"/>
        <v>#DIV/0!</v>
      </c>
      <c r="V79" s="19">
        <f t="shared" si="12"/>
        <v>0</v>
      </c>
      <c r="W79" s="18">
        <f t="shared" si="10"/>
        <v>0</v>
      </c>
      <c r="X79" s="19">
        <v>0</v>
      </c>
      <c r="Y79" s="18">
        <f t="shared" si="11"/>
        <v>0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>
        <v>139.5</v>
      </c>
      <c r="D80" s="19">
        <v>258</v>
      </c>
      <c r="E80" s="19">
        <v>32</v>
      </c>
      <c r="F80" s="45">
        <f t="shared" si="8"/>
        <v>0.22939068100358423</v>
      </c>
      <c r="G80" s="19"/>
      <c r="H80" s="45">
        <f t="shared" si="13"/>
        <v>0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4"/>
        <v>#DIV/0!</v>
      </c>
      <c r="V80" s="19">
        <f t="shared" si="12"/>
        <v>0</v>
      </c>
      <c r="W80" s="18">
        <f t="shared" si="10"/>
        <v>0</v>
      </c>
      <c r="X80" s="19">
        <v>0</v>
      </c>
      <c r="Y80" s="18">
        <f t="shared" si="11"/>
        <v>0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>
        <v>88.8</v>
      </c>
      <c r="D81" s="19">
        <v>7</v>
      </c>
      <c r="E81" s="19">
        <v>9</v>
      </c>
      <c r="F81" s="45">
        <f t="shared" si="8"/>
        <v>0.10135135135135136</v>
      </c>
      <c r="G81" s="19"/>
      <c r="H81" s="45">
        <f t="shared" si="13"/>
        <v>0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4"/>
        <v>#DIV/0!</v>
      </c>
      <c r="V81" s="19">
        <f t="shared" si="12"/>
        <v>0</v>
      </c>
      <c r="W81" s="18">
        <f t="shared" si="10"/>
        <v>0</v>
      </c>
      <c r="X81" s="19">
        <v>0</v>
      </c>
      <c r="Y81" s="18">
        <f t="shared" si="11"/>
        <v>0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>
        <v>132.69999999999999</v>
      </c>
      <c r="D82" s="19">
        <v>15</v>
      </c>
      <c r="E82" s="19">
        <v>100</v>
      </c>
      <c r="F82" s="45">
        <f t="shared" si="8"/>
        <v>0.75357950263752838</v>
      </c>
      <c r="G82" s="19"/>
      <c r="H82" s="45">
        <f t="shared" si="13"/>
        <v>0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4"/>
        <v>#DIV/0!</v>
      </c>
      <c r="V82" s="19">
        <v>5</v>
      </c>
      <c r="W82" s="18">
        <f t="shared" si="10"/>
        <v>5</v>
      </c>
      <c r="X82" s="19">
        <v>3</v>
      </c>
      <c r="Y82" s="18">
        <f t="shared" si="11"/>
        <v>3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>
        <v>237.8</v>
      </c>
      <c r="D83" s="19">
        <v>211</v>
      </c>
      <c r="E83" s="19">
        <v>69</v>
      </c>
      <c r="F83" s="45">
        <f t="shared" si="8"/>
        <v>0.29015979814970561</v>
      </c>
      <c r="G83" s="19"/>
      <c r="H83" s="45">
        <f t="shared" si="13"/>
        <v>0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4"/>
        <v>#DIV/0!</v>
      </c>
      <c r="V83" s="19">
        <f t="shared" si="12"/>
        <v>3</v>
      </c>
      <c r="W83" s="18">
        <f t="shared" si="10"/>
        <v>4.3478260869565215</v>
      </c>
      <c r="X83" s="19">
        <v>3</v>
      </c>
      <c r="Y83" s="18">
        <f t="shared" si="11"/>
        <v>4.3478260869565215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>
        <v>433.66</v>
      </c>
      <c r="D84" s="19">
        <v>130</v>
      </c>
      <c r="E84" s="19">
        <v>142</v>
      </c>
      <c r="F84" s="45">
        <f t="shared" si="8"/>
        <v>0.32744546418853476</v>
      </c>
      <c r="G84" s="19"/>
      <c r="H84" s="45">
        <f t="shared" si="13"/>
        <v>0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4"/>
        <v>#DIV/0!</v>
      </c>
      <c r="V84" s="19">
        <f t="shared" si="12"/>
        <v>0</v>
      </c>
      <c r="W84" s="18">
        <f t="shared" si="10"/>
        <v>0</v>
      </c>
      <c r="X84" s="19">
        <v>0</v>
      </c>
      <c r="Y84" s="18">
        <f t="shared" si="11"/>
        <v>0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>
        <v>341.7</v>
      </c>
      <c r="D85" s="19"/>
      <c r="E85" s="19">
        <v>153</v>
      </c>
      <c r="F85" s="45">
        <f t="shared" si="8"/>
        <v>0.44776119402985076</v>
      </c>
      <c r="G85" s="19"/>
      <c r="H85" s="45" t="e">
        <f t="shared" si="13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4"/>
        <v>#DIV/0!</v>
      </c>
      <c r="V85" s="19">
        <f t="shared" si="12"/>
        <v>0</v>
      </c>
      <c r="W85" s="18">
        <f t="shared" si="10"/>
        <v>0</v>
      </c>
      <c r="X85" s="19">
        <v>0</v>
      </c>
      <c r="Y85" s="18">
        <f t="shared" si="11"/>
        <v>0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>
        <v>530.4</v>
      </c>
      <c r="D86" s="19">
        <v>73</v>
      </c>
      <c r="E86" s="19">
        <v>119</v>
      </c>
      <c r="F86" s="45">
        <f t="shared" si="8"/>
        <v>0.22435897435897437</v>
      </c>
      <c r="G86" s="19"/>
      <c r="H86" s="45">
        <f t="shared" si="13"/>
        <v>0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4"/>
        <v>#DIV/0!</v>
      </c>
      <c r="V86" s="19">
        <v>5</v>
      </c>
      <c r="W86" s="18">
        <f t="shared" si="10"/>
        <v>4.2016806722689077</v>
      </c>
      <c r="X86" s="19">
        <v>3</v>
      </c>
      <c r="Y86" s="18">
        <f t="shared" si="11"/>
        <v>2.5210084033613445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>
        <v>334.45300000000003</v>
      </c>
      <c r="D87" s="19">
        <v>712</v>
      </c>
      <c r="E87" s="19">
        <v>204</v>
      </c>
      <c r="F87" s="45">
        <f t="shared" si="8"/>
        <v>0.60995117400651211</v>
      </c>
      <c r="G87" s="19"/>
      <c r="H87" s="45">
        <f t="shared" si="13"/>
        <v>0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4"/>
        <v>#DIV/0!</v>
      </c>
      <c r="V87" s="19">
        <f t="shared" si="12"/>
        <v>10</v>
      </c>
      <c r="W87" s="18">
        <f t="shared" si="10"/>
        <v>4.9019607843137258</v>
      </c>
      <c r="X87" s="19">
        <v>10</v>
      </c>
      <c r="Y87" s="18">
        <f t="shared" si="11"/>
        <v>4.9019607843137258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>
        <v>44.854999999999997</v>
      </c>
      <c r="D88" s="19"/>
      <c r="E88" s="19">
        <v>14</v>
      </c>
      <c r="F88" s="45">
        <f t="shared" si="8"/>
        <v>0.31211682086723891</v>
      </c>
      <c r="G88" s="19"/>
      <c r="H88" s="45" t="e">
        <f t="shared" si="13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4"/>
        <v>#DIV/0!</v>
      </c>
      <c r="V88" s="19">
        <f t="shared" si="12"/>
        <v>0</v>
      </c>
      <c r="W88" s="18">
        <f t="shared" si="10"/>
        <v>0</v>
      </c>
      <c r="X88" s="19">
        <v>0</v>
      </c>
      <c r="Y88" s="18">
        <f t="shared" si="11"/>
        <v>0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>
        <v>1473.2689999999998</v>
      </c>
      <c r="D89" s="19"/>
      <c r="E89" s="19">
        <v>710</v>
      </c>
      <c r="F89" s="45">
        <f t="shared" si="8"/>
        <v>0.48192149566711856</v>
      </c>
      <c r="G89" s="19"/>
      <c r="H89" s="45" t="e">
        <f t="shared" si="13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4"/>
        <v>#DIV/0!</v>
      </c>
      <c r="V89" s="19">
        <f t="shared" si="12"/>
        <v>35</v>
      </c>
      <c r="W89" s="18">
        <f t="shared" si="10"/>
        <v>4.929577464788732</v>
      </c>
      <c r="X89" s="19">
        <v>35</v>
      </c>
      <c r="Y89" s="18">
        <f t="shared" si="11"/>
        <v>4.929577464788732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>
        <v>320.30199999999996</v>
      </c>
      <c r="D90" s="19"/>
      <c r="E90" s="19">
        <v>233</v>
      </c>
      <c r="F90" s="45">
        <f t="shared" si="8"/>
        <v>0.72743847993456179</v>
      </c>
      <c r="G90" s="19"/>
      <c r="H90" s="45" t="e">
        <f t="shared" si="13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4"/>
        <v>#DIV/0!</v>
      </c>
      <c r="V90" s="19">
        <f t="shared" si="12"/>
        <v>11</v>
      </c>
      <c r="W90" s="18">
        <f>V90/E90*100</f>
        <v>4.7210300429184553</v>
      </c>
      <c r="X90" s="19">
        <v>11</v>
      </c>
      <c r="Y90" s="18">
        <f t="shared" si="11"/>
        <v>4.7210300429184553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>
        <v>360.27600000000001</v>
      </c>
      <c r="D91" s="19"/>
      <c r="E91" s="19">
        <v>219</v>
      </c>
      <c r="F91" s="45">
        <f t="shared" si="8"/>
        <v>0.60786730173533621</v>
      </c>
      <c r="G91" s="19"/>
      <c r="H91" s="45" t="e">
        <f t="shared" si="13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4"/>
        <v>#DIV/0!</v>
      </c>
      <c r="V91" s="19">
        <f t="shared" si="12"/>
        <v>10</v>
      </c>
      <c r="W91" s="18">
        <f>V91/E91*100</f>
        <v>4.5662100456620998</v>
      </c>
      <c r="X91" s="19">
        <v>10</v>
      </c>
      <c r="Y91" s="18">
        <f t="shared" si="11"/>
        <v>4.5662100456620998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>
        <v>49.953000000000003</v>
      </c>
      <c r="D92" s="19"/>
      <c r="E92" s="19">
        <v>11</v>
      </c>
      <c r="F92" s="45">
        <f t="shared" si="8"/>
        <v>0.22020699457490039</v>
      </c>
      <c r="G92" s="19"/>
      <c r="H92" s="45" t="e">
        <f t="shared" si="13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4"/>
        <v>#DIV/0!</v>
      </c>
      <c r="V92" s="19">
        <f t="shared" si="12"/>
        <v>0</v>
      </c>
      <c r="W92" s="18">
        <f t="shared" si="10"/>
        <v>0</v>
      </c>
      <c r="X92" s="19">
        <v>0</v>
      </c>
      <c r="Y92" s="18">
        <f t="shared" si="11"/>
        <v>0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>
        <v>81.98899999999999</v>
      </c>
      <c r="D93" s="19"/>
      <c r="E93" s="19">
        <v>65</v>
      </c>
      <c r="F93" s="45">
        <f t="shared" si="8"/>
        <v>0.79278927661027709</v>
      </c>
      <c r="G93" s="19"/>
      <c r="H93" s="45" t="e">
        <f t="shared" si="13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4"/>
        <v>#DIV/0!</v>
      </c>
      <c r="V93" s="19">
        <f t="shared" si="12"/>
        <v>3</v>
      </c>
      <c r="W93" s="18">
        <f t="shared" si="10"/>
        <v>4.6153846153846159</v>
      </c>
      <c r="X93" s="19">
        <v>3</v>
      </c>
      <c r="Y93" s="18">
        <f t="shared" si="11"/>
        <v>4.6153846153846159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>
        <v>38.280999999999999</v>
      </c>
      <c r="D94" s="19"/>
      <c r="E94" s="19">
        <v>23</v>
      </c>
      <c r="F94" s="45">
        <f t="shared" si="8"/>
        <v>0.60082025025469554</v>
      </c>
      <c r="G94" s="19"/>
      <c r="H94" s="45" t="e">
        <f t="shared" si="13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4"/>
        <v>#DIV/0!</v>
      </c>
      <c r="V94" s="19">
        <f t="shared" si="12"/>
        <v>1</v>
      </c>
      <c r="W94" s="18">
        <f t="shared" si="10"/>
        <v>4.3478260869565215</v>
      </c>
      <c r="X94" s="19">
        <v>1</v>
      </c>
      <c r="Y94" s="18">
        <f t="shared" si="11"/>
        <v>4.3478260869565215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14152.774999999998</v>
      </c>
      <c r="D95" s="29">
        <f>SUM(D37:D94)</f>
        <v>6807</v>
      </c>
      <c r="E95" s="29">
        <f>SUM(E37:E94)</f>
        <v>8728</v>
      </c>
      <c r="F95" s="46">
        <f>E95/C95</f>
        <v>0.6166988452794594</v>
      </c>
      <c r="G95" s="91">
        <f>SUM(G37:G94)</f>
        <v>0</v>
      </c>
      <c r="H95" s="46">
        <f t="shared" si="13"/>
        <v>0</v>
      </c>
      <c r="I95" s="91">
        <f t="shared" ref="I95:T95" si="15">SUM(I37:I94)</f>
        <v>0</v>
      </c>
      <c r="J95" s="91">
        <f t="shared" si="15"/>
        <v>0</v>
      </c>
      <c r="K95" s="91">
        <f t="shared" si="15"/>
        <v>0</v>
      </c>
      <c r="L95" s="91">
        <f t="shared" si="15"/>
        <v>0</v>
      </c>
      <c r="M95" s="91">
        <f t="shared" si="15"/>
        <v>0</v>
      </c>
      <c r="N95" s="91">
        <f t="shared" si="15"/>
        <v>0</v>
      </c>
      <c r="O95" s="29">
        <f t="shared" si="15"/>
        <v>0</v>
      </c>
      <c r="P95" s="29">
        <f t="shared" si="15"/>
        <v>0</v>
      </c>
      <c r="Q95" s="29">
        <f t="shared" si="15"/>
        <v>0</v>
      </c>
      <c r="R95" s="29">
        <f t="shared" si="15"/>
        <v>0</v>
      </c>
      <c r="S95" s="29">
        <f t="shared" si="15"/>
        <v>0</v>
      </c>
      <c r="T95" s="29">
        <f t="shared" si="15"/>
        <v>0</v>
      </c>
      <c r="U95" s="47" t="e">
        <f t="shared" si="14"/>
        <v>#DIV/0!</v>
      </c>
      <c r="V95" s="29">
        <f>SUM(V37:V94)</f>
        <v>464</v>
      </c>
      <c r="W95" s="88">
        <f>V95/E95*100</f>
        <v>5.3162236480293306</v>
      </c>
      <c r="X95" s="29">
        <f>SUM(X37:X94)</f>
        <v>348</v>
      </c>
      <c r="Y95" s="88">
        <f>X95/E95*100</f>
        <v>3.9871677360219979</v>
      </c>
      <c r="Z95" s="29">
        <f t="shared" ref="Z95:AD95" si="16">SUM(Z37:Z94)</f>
        <v>0</v>
      </c>
      <c r="AA95" s="29">
        <f t="shared" si="16"/>
        <v>0</v>
      </c>
      <c r="AB95" s="29">
        <f t="shared" si="16"/>
        <v>0</v>
      </c>
      <c r="AC95" s="29">
        <f t="shared" si="16"/>
        <v>0</v>
      </c>
      <c r="AD95" s="29">
        <f t="shared" si="16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>
        <v>0</v>
      </c>
      <c r="D97" s="19"/>
      <c r="E97" s="19">
        <v>0</v>
      </c>
      <c r="F97" s="45" t="e">
        <f t="shared" ref="F97:F104" si="17">E97/C97</f>
        <v>#DIV/0!</v>
      </c>
      <c r="G97" s="31"/>
      <c r="H97" s="45" t="e">
        <f t="shared" ref="H97:H104" si="18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>
        <f>X97</f>
        <v>0</v>
      </c>
      <c r="W97" s="18" t="e">
        <f t="shared" ref="W97:W104" si="19">V97/E97*100</f>
        <v>#DIV/0!</v>
      </c>
      <c r="X97" s="19">
        <v>0</v>
      </c>
      <c r="Y97" s="18" t="e">
        <f t="shared" ref="Y97:Y104" si="20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>
        <v>0</v>
      </c>
      <c r="D98" s="19"/>
      <c r="E98" s="19">
        <v>0</v>
      </c>
      <c r="F98" s="45" t="e">
        <f t="shared" si="17"/>
        <v>#DIV/0!</v>
      </c>
      <c r="G98" s="31"/>
      <c r="H98" s="45" t="e">
        <f t="shared" si="18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>
        <f t="shared" ref="V98:V103" si="21">X98</f>
        <v>0</v>
      </c>
      <c r="W98" s="18" t="e">
        <f t="shared" si="19"/>
        <v>#DIV/0!</v>
      </c>
      <c r="X98" s="19">
        <v>0</v>
      </c>
      <c r="Y98" s="18" t="e">
        <f t="shared" si="20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>
        <v>0</v>
      </c>
      <c r="D99" s="19"/>
      <c r="E99" s="19">
        <v>0</v>
      </c>
      <c r="F99" s="45" t="e">
        <f t="shared" si="17"/>
        <v>#DIV/0!</v>
      </c>
      <c r="G99" s="31"/>
      <c r="H99" s="45" t="e">
        <f t="shared" si="18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>
        <f t="shared" si="21"/>
        <v>0</v>
      </c>
      <c r="W99" s="18" t="e">
        <f t="shared" si="19"/>
        <v>#DIV/0!</v>
      </c>
      <c r="X99" s="19">
        <v>0</v>
      </c>
      <c r="Y99" s="18" t="e">
        <f t="shared" si="20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>
        <v>1612.1999999999998</v>
      </c>
      <c r="D100" s="19"/>
      <c r="E100" s="19">
        <v>83</v>
      </c>
      <c r="F100" s="45">
        <f t="shared" si="17"/>
        <v>5.1482446346607126E-2</v>
      </c>
      <c r="G100" s="31"/>
      <c r="H100" s="45" t="e">
        <f t="shared" si="18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22">O100/G100*100</f>
        <v>#DIV/0!</v>
      </c>
      <c r="V100" s="19">
        <f t="shared" si="21"/>
        <v>4</v>
      </c>
      <c r="W100" s="18">
        <f t="shared" si="19"/>
        <v>4.8192771084337354</v>
      </c>
      <c r="X100" s="19">
        <v>4</v>
      </c>
      <c r="Y100" s="18">
        <f t="shared" si="20"/>
        <v>4.8192771084337354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>
        <v>0</v>
      </c>
      <c r="D101" s="19"/>
      <c r="E101" s="19">
        <v>0</v>
      </c>
      <c r="F101" s="45" t="e">
        <f t="shared" si="17"/>
        <v>#DIV/0!</v>
      </c>
      <c r="G101" s="31"/>
      <c r="H101" s="45" t="e">
        <f t="shared" si="18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22"/>
        <v>#DIV/0!</v>
      </c>
      <c r="V101" s="19">
        <f t="shared" si="21"/>
        <v>0</v>
      </c>
      <c r="W101" s="18" t="e">
        <f t="shared" si="19"/>
        <v>#DIV/0!</v>
      </c>
      <c r="X101" s="19">
        <v>0</v>
      </c>
      <c r="Y101" s="18" t="e">
        <f t="shared" si="20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>
        <v>3894</v>
      </c>
      <c r="D102" s="19"/>
      <c r="E102" s="19">
        <v>337</v>
      </c>
      <c r="F102" s="45">
        <f t="shared" si="17"/>
        <v>8.6543400102722143E-2</v>
      </c>
      <c r="G102" s="31"/>
      <c r="H102" s="45" t="e">
        <f t="shared" si="18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>
        <f t="shared" si="21"/>
        <v>16</v>
      </c>
      <c r="W102" s="18">
        <f t="shared" si="19"/>
        <v>4.7477744807121667</v>
      </c>
      <c r="X102" s="19">
        <v>16</v>
      </c>
      <c r="Y102" s="18">
        <f t="shared" si="20"/>
        <v>4.7477744807121667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>
        <v>103.4</v>
      </c>
      <c r="D103" s="19"/>
      <c r="E103" s="19">
        <v>1</v>
      </c>
      <c r="F103" s="45">
        <f t="shared" si="17"/>
        <v>9.6711798839458404E-3</v>
      </c>
      <c r="G103" s="31"/>
      <c r="H103" s="45" t="e">
        <f t="shared" si="18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>
        <f t="shared" si="21"/>
        <v>0</v>
      </c>
      <c r="W103" s="18">
        <f t="shared" si="19"/>
        <v>0</v>
      </c>
      <c r="X103" s="19">
        <v>0</v>
      </c>
      <c r="Y103" s="18">
        <f t="shared" si="20"/>
        <v>0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102">
        <f>C97+C98+C99+C100+C101+C102+C103</f>
        <v>5609.5999999999995</v>
      </c>
      <c r="D104" s="102">
        <f t="shared" ref="D104:E104" si="23">D97+D98+D99+D100+D101+D102+D103</f>
        <v>0</v>
      </c>
      <c r="E104" s="102">
        <f t="shared" si="23"/>
        <v>421</v>
      </c>
      <c r="F104" s="46">
        <f t="shared" si="17"/>
        <v>7.504991443240161E-2</v>
      </c>
      <c r="G104" s="91">
        <f>G97+G98+G99+G100+G101+G102+G103</f>
        <v>0</v>
      </c>
      <c r="H104" s="46" t="e">
        <f t="shared" si="18"/>
        <v>#DIV/0!</v>
      </c>
      <c r="I104" s="91">
        <f t="shared" ref="I104:T104" si="24">I97+I98+I99+I100+I101+I102+I103</f>
        <v>0</v>
      </c>
      <c r="J104" s="91">
        <f t="shared" si="24"/>
        <v>0</v>
      </c>
      <c r="K104" s="91">
        <f t="shared" si="24"/>
        <v>0</v>
      </c>
      <c r="L104" s="91">
        <f t="shared" si="24"/>
        <v>0</v>
      </c>
      <c r="M104" s="91">
        <f t="shared" si="24"/>
        <v>0</v>
      </c>
      <c r="N104" s="91">
        <f t="shared" si="24"/>
        <v>0</v>
      </c>
      <c r="O104" s="29">
        <f t="shared" si="24"/>
        <v>0</v>
      </c>
      <c r="P104" s="29">
        <f t="shared" si="24"/>
        <v>0</v>
      </c>
      <c r="Q104" s="29">
        <f t="shared" si="24"/>
        <v>0</v>
      </c>
      <c r="R104" s="29">
        <f t="shared" si="24"/>
        <v>0</v>
      </c>
      <c r="S104" s="29">
        <f t="shared" si="24"/>
        <v>0</v>
      </c>
      <c r="T104" s="29">
        <f t="shared" si="24"/>
        <v>0</v>
      </c>
      <c r="U104" s="47" t="e">
        <f>O104/G104*100</f>
        <v>#DIV/0!</v>
      </c>
      <c r="V104" s="29">
        <f>V97+V98+V99+V100+V101+V102+V103</f>
        <v>20</v>
      </c>
      <c r="W104" s="88">
        <f t="shared" si="19"/>
        <v>4.7505938242280283</v>
      </c>
      <c r="X104" s="29">
        <f>X97+X98+X99+X100+X101+X102+X103</f>
        <v>20</v>
      </c>
      <c r="Y104" s="88">
        <f t="shared" si="20"/>
        <v>4.7505938242280283</v>
      </c>
      <c r="Z104" s="29">
        <f t="shared" ref="Z104:AE104" si="25">Z97+Z98+Z99+Z100+Z101+Z102+Z103</f>
        <v>0</v>
      </c>
      <c r="AA104" s="29">
        <f t="shared" si="25"/>
        <v>0</v>
      </c>
      <c r="AB104" s="29">
        <f t="shared" si="25"/>
        <v>0</v>
      </c>
      <c r="AC104" s="29">
        <f t="shared" si="25"/>
        <v>0</v>
      </c>
      <c r="AD104" s="29">
        <f t="shared" si="25"/>
        <v>0</v>
      </c>
      <c r="AE104" s="29">
        <f t="shared" si="25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>
        <v>76.77000000000001</v>
      </c>
      <c r="D106" s="19">
        <v>243</v>
      </c>
      <c r="E106" s="19">
        <v>197</v>
      </c>
      <c r="F106" s="45">
        <f t="shared" ref="F106:F116" si="26">E106/C106</f>
        <v>2.5661065520385562</v>
      </c>
      <c r="G106" s="31"/>
      <c r="H106" s="45">
        <f t="shared" ref="H106:H217" si="27">G106/D106*100</f>
        <v>0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8">O106/G106*100</f>
        <v>#DIV/0!</v>
      </c>
      <c r="V106" s="19">
        <f>X106</f>
        <v>15</v>
      </c>
      <c r="W106" s="18">
        <f t="shared" ref="W106:W116" si="29">V106/E106*100</f>
        <v>7.6142131979695442</v>
      </c>
      <c r="X106" s="19">
        <v>15</v>
      </c>
      <c r="Y106" s="18">
        <f t="shared" ref="Y106:Y116" si="30">X106/E106*100</f>
        <v>7.6142131979695442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>
        <v>594</v>
      </c>
      <c r="E107" s="19">
        <v>585</v>
      </c>
      <c r="F107" s="45">
        <f t="shared" si="26"/>
        <v>0.94072620847136024</v>
      </c>
      <c r="G107" s="31"/>
      <c r="H107" s="45">
        <f t="shared" si="27"/>
        <v>0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8"/>
        <v>#DIV/0!</v>
      </c>
      <c r="V107" s="19">
        <v>29</v>
      </c>
      <c r="W107" s="18">
        <f t="shared" si="29"/>
        <v>4.9572649572649574</v>
      </c>
      <c r="X107" s="19">
        <v>28</v>
      </c>
      <c r="Y107" s="18">
        <f t="shared" si="30"/>
        <v>4.7863247863247871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>
        <v>174</v>
      </c>
      <c r="E108" s="19">
        <v>192</v>
      </c>
      <c r="F108" s="45">
        <f t="shared" si="26"/>
        <v>2.5177025963808024</v>
      </c>
      <c r="G108" s="31"/>
      <c r="H108" s="45">
        <f t="shared" si="27"/>
        <v>0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8"/>
        <v>#DIV/0!</v>
      </c>
      <c r="V108" s="19">
        <v>15</v>
      </c>
      <c r="W108" s="18">
        <f t="shared" si="29"/>
        <v>7.8125</v>
      </c>
      <c r="X108" s="19">
        <v>7</v>
      </c>
      <c r="Y108" s="18">
        <f t="shared" si="30"/>
        <v>3.6458333333333335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>
        <v>87.37</v>
      </c>
      <c r="D109" s="19">
        <v>87</v>
      </c>
      <c r="E109" s="19">
        <v>94</v>
      </c>
      <c r="F109" s="45">
        <f t="shared" si="26"/>
        <v>1.075884170767998</v>
      </c>
      <c r="G109" s="31"/>
      <c r="H109" s="45">
        <f t="shared" si="27"/>
        <v>0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8"/>
        <v>#DIV/0!</v>
      </c>
      <c r="V109" s="19">
        <v>7</v>
      </c>
      <c r="W109" s="18">
        <f t="shared" si="29"/>
        <v>7.4468085106382977</v>
      </c>
      <c r="X109" s="19">
        <v>5</v>
      </c>
      <c r="Y109" s="18">
        <f t="shared" si="30"/>
        <v>5.3191489361702127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>
        <v>254.5</v>
      </c>
      <c r="D110" s="19">
        <v>284</v>
      </c>
      <c r="E110" s="19">
        <v>1197</v>
      </c>
      <c r="F110" s="45">
        <f t="shared" si="26"/>
        <v>4.7033398821218073</v>
      </c>
      <c r="G110" s="31"/>
      <c r="H110" s="45">
        <f t="shared" si="27"/>
        <v>0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8"/>
        <v>#DIV/0!</v>
      </c>
      <c r="V110" s="19">
        <v>143</v>
      </c>
      <c r="W110" s="18">
        <f t="shared" si="29"/>
        <v>11.946532999164578</v>
      </c>
      <c r="X110" s="19">
        <v>7</v>
      </c>
      <c r="Y110" s="18">
        <f t="shared" si="30"/>
        <v>0.58479532163742687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>
        <v>73.215000000000003</v>
      </c>
      <c r="D111" s="19">
        <v>27</v>
      </c>
      <c r="E111" s="19">
        <v>39</v>
      </c>
      <c r="F111" s="45">
        <f t="shared" si="26"/>
        <v>0.53267772997336604</v>
      </c>
      <c r="G111" s="31"/>
      <c r="H111" s="45">
        <f t="shared" si="27"/>
        <v>0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8"/>
        <v>#DIV/0!</v>
      </c>
      <c r="V111" s="19">
        <v>1</v>
      </c>
      <c r="W111" s="18">
        <f t="shared" si="29"/>
        <v>2.5641025641025639</v>
      </c>
      <c r="X111" s="19">
        <v>1</v>
      </c>
      <c r="Y111" s="18">
        <f t="shared" si="30"/>
        <v>2.5641025641025639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>
        <v>0</v>
      </c>
      <c r="D112" s="19">
        <v>75</v>
      </c>
      <c r="E112" s="19">
        <v>0</v>
      </c>
      <c r="F112" s="45" t="e">
        <f t="shared" si="26"/>
        <v>#DIV/0!</v>
      </c>
      <c r="G112" s="31"/>
      <c r="H112" s="45">
        <f t="shared" si="27"/>
        <v>0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8"/>
        <v>#DIV/0!</v>
      </c>
      <c r="V112" s="19">
        <f t="shared" ref="V112:V115" si="31">X112</f>
        <v>0</v>
      </c>
      <c r="W112" s="18" t="e">
        <f t="shared" si="29"/>
        <v>#DIV/0!</v>
      </c>
      <c r="X112" s="19">
        <v>0</v>
      </c>
      <c r="Y112" s="18" t="e">
        <f t="shared" si="30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>
        <v>699.54</v>
      </c>
      <c r="D113" s="19">
        <v>187</v>
      </c>
      <c r="E113" s="19">
        <v>232</v>
      </c>
      <c r="F113" s="45">
        <f t="shared" si="26"/>
        <v>0.33164651056408501</v>
      </c>
      <c r="G113" s="31"/>
      <c r="H113" s="45">
        <f t="shared" si="27"/>
        <v>0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8"/>
        <v>#DIV/0!</v>
      </c>
      <c r="V113" s="19">
        <v>11</v>
      </c>
      <c r="W113" s="18">
        <f t="shared" si="29"/>
        <v>4.7413793103448274</v>
      </c>
      <c r="X113" s="19">
        <v>10</v>
      </c>
      <c r="Y113" s="18">
        <f t="shared" si="30"/>
        <v>4.3103448275862073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>
        <v>841.63</v>
      </c>
      <c r="D114" s="19">
        <v>1197</v>
      </c>
      <c r="E114" s="19">
        <v>798</v>
      </c>
      <c r="F114" s="45">
        <f t="shared" si="26"/>
        <v>0.94816011786652088</v>
      </c>
      <c r="G114" s="31"/>
      <c r="H114" s="45">
        <f t="shared" si="27"/>
        <v>0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8"/>
        <v>#DIV/0!</v>
      </c>
      <c r="V114" s="19">
        <v>39</v>
      </c>
      <c r="W114" s="18">
        <f t="shared" si="29"/>
        <v>4.8872180451127818</v>
      </c>
      <c r="X114" s="19">
        <v>24</v>
      </c>
      <c r="Y114" s="18">
        <f t="shared" si="30"/>
        <v>3.007518796992481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>
        <v>12.827</v>
      </c>
      <c r="D115" s="19"/>
      <c r="E115" s="19">
        <v>10</v>
      </c>
      <c r="F115" s="45">
        <f t="shared" si="26"/>
        <v>0.7796055196070788</v>
      </c>
      <c r="G115" s="31"/>
      <c r="H115" s="45" t="e">
        <f t="shared" si="27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8"/>
        <v>#DIV/0!</v>
      </c>
      <c r="V115" s="19">
        <f t="shared" si="31"/>
        <v>0</v>
      </c>
      <c r="W115" s="18">
        <f t="shared" si="29"/>
        <v>0</v>
      </c>
      <c r="X115" s="19">
        <v>0</v>
      </c>
      <c r="Y115" s="18">
        <f t="shared" si="30"/>
        <v>0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2743.9719999999998</v>
      </c>
      <c r="D116" s="29">
        <f t="shared" ref="D116:G116" si="32">D106+D107+D108+D109+D110+D111+D112+D113+D114+D115</f>
        <v>2868</v>
      </c>
      <c r="E116" s="29">
        <f t="shared" si="32"/>
        <v>3344</v>
      </c>
      <c r="F116" s="45">
        <f t="shared" si="26"/>
        <v>1.2186713275499896</v>
      </c>
      <c r="G116" s="91">
        <f t="shared" si="32"/>
        <v>0</v>
      </c>
      <c r="H116" s="45">
        <f t="shared" si="27"/>
        <v>0</v>
      </c>
      <c r="I116" s="91">
        <f t="shared" ref="I116:T116" si="33">I106+I107+I108+I109+I110+I111+I112+I113+I114+I115</f>
        <v>0</v>
      </c>
      <c r="J116" s="91">
        <f t="shared" si="33"/>
        <v>0</v>
      </c>
      <c r="K116" s="91">
        <f t="shared" si="33"/>
        <v>0</v>
      </c>
      <c r="L116" s="91">
        <f t="shared" si="33"/>
        <v>0</v>
      </c>
      <c r="M116" s="91">
        <f t="shared" si="33"/>
        <v>0</v>
      </c>
      <c r="N116" s="91">
        <f t="shared" si="33"/>
        <v>0</v>
      </c>
      <c r="O116" s="29">
        <f t="shared" si="33"/>
        <v>0</v>
      </c>
      <c r="P116" s="29">
        <f t="shared" si="33"/>
        <v>0</v>
      </c>
      <c r="Q116" s="29">
        <f t="shared" si="33"/>
        <v>0</v>
      </c>
      <c r="R116" s="29">
        <f t="shared" si="33"/>
        <v>0</v>
      </c>
      <c r="S116" s="29">
        <f t="shared" si="33"/>
        <v>0</v>
      </c>
      <c r="T116" s="29">
        <f t="shared" si="33"/>
        <v>0</v>
      </c>
      <c r="U116" s="54" t="e">
        <f t="shared" si="28"/>
        <v>#DIV/0!</v>
      </c>
      <c r="V116" s="29">
        <f t="shared" ref="V116" si="34">V106+V107+V108+V109+V110+V111+V112+V113+V114+V115</f>
        <v>260</v>
      </c>
      <c r="W116" s="18">
        <f t="shared" si="29"/>
        <v>7.7751196172248811</v>
      </c>
      <c r="X116" s="29">
        <f t="shared" ref="X116" si="35">X106+X107+X108+X109+X110+X111+X112+X113+X114+X115</f>
        <v>97</v>
      </c>
      <c r="Y116" s="18">
        <f t="shared" si="30"/>
        <v>2.9007177033492821</v>
      </c>
      <c r="Z116" s="29">
        <f t="shared" ref="Z116:AE116" si="36">Z106+Z107+Z108+Z109+Z110+Z111+Z112+Z113+Z114+Z115</f>
        <v>0</v>
      </c>
      <c r="AA116" s="29">
        <f t="shared" si="36"/>
        <v>0</v>
      </c>
      <c r="AB116" s="29">
        <f t="shared" si="36"/>
        <v>0</v>
      </c>
      <c r="AC116" s="29">
        <f t="shared" si="36"/>
        <v>0</v>
      </c>
      <c r="AD116" s="29">
        <f t="shared" si="36"/>
        <v>0</v>
      </c>
      <c r="AE116" s="29">
        <f t="shared" si="36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>
        <v>0</v>
      </c>
      <c r="D118" s="62"/>
      <c r="E118" s="62">
        <v>0</v>
      </c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>
        <v>0</v>
      </c>
      <c r="D119" s="62"/>
      <c r="E119" s="62">
        <v>0</v>
      </c>
      <c r="F119" s="45" t="e">
        <f t="shared" ref="F119:F159" si="37">E119/C119</f>
        <v>#DIV/0!</v>
      </c>
      <c r="G119" s="31"/>
      <c r="H119" s="45" t="e">
        <f t="shared" ref="H119:H159" si="38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9">O119/G119*100</f>
        <v>#DIV/0!</v>
      </c>
      <c r="V119" s="19"/>
      <c r="W119" s="18" t="e">
        <f t="shared" ref="W119:W138" si="40">V119/E119*100</f>
        <v>#DIV/0!</v>
      </c>
      <c r="X119" s="19"/>
      <c r="Y119" s="18" t="e">
        <f t="shared" ref="Y119:Y138" si="41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>
        <v>0</v>
      </c>
      <c r="D120" s="62"/>
      <c r="E120" s="62">
        <v>0</v>
      </c>
      <c r="F120" s="45" t="e">
        <f t="shared" si="37"/>
        <v>#DIV/0!</v>
      </c>
      <c r="G120" s="31"/>
      <c r="H120" s="45" t="e">
        <f t="shared" si="38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9"/>
        <v>#DIV/0!</v>
      </c>
      <c r="V120" s="19"/>
      <c r="W120" s="18" t="e">
        <f t="shared" si="40"/>
        <v>#DIV/0!</v>
      </c>
      <c r="X120" s="19"/>
      <c r="Y120" s="18" t="e">
        <f t="shared" si="41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>
        <v>0</v>
      </c>
      <c r="D121" s="62"/>
      <c r="E121" s="62">
        <v>0</v>
      </c>
      <c r="F121" s="45" t="e">
        <f t="shared" si="37"/>
        <v>#DIV/0!</v>
      </c>
      <c r="G121" s="31"/>
      <c r="H121" s="45" t="e">
        <f t="shared" si="38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9"/>
        <v>#DIV/0!</v>
      </c>
      <c r="V121" s="19"/>
      <c r="W121" s="18" t="e">
        <f t="shared" si="40"/>
        <v>#DIV/0!</v>
      </c>
      <c r="X121" s="19"/>
      <c r="Y121" s="18" t="e">
        <f t="shared" si="41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>
        <v>0</v>
      </c>
      <c r="D122" s="62"/>
      <c r="E122" s="62">
        <v>0</v>
      </c>
      <c r="F122" s="45" t="e">
        <f t="shared" si="37"/>
        <v>#DIV/0!</v>
      </c>
      <c r="G122" s="31"/>
      <c r="H122" s="45" t="e">
        <f t="shared" si="38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9"/>
        <v>#DIV/0!</v>
      </c>
      <c r="V122" s="19"/>
      <c r="W122" s="18" t="e">
        <f t="shared" si="40"/>
        <v>#DIV/0!</v>
      </c>
      <c r="X122" s="19"/>
      <c r="Y122" s="18" t="e">
        <f t="shared" si="41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>
        <v>0</v>
      </c>
      <c r="D123" s="62"/>
      <c r="E123" s="62">
        <v>0</v>
      </c>
      <c r="F123" s="45" t="e">
        <f t="shared" si="37"/>
        <v>#DIV/0!</v>
      </c>
      <c r="G123" s="31"/>
      <c r="H123" s="45" t="e">
        <f t="shared" si="38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9"/>
        <v>#DIV/0!</v>
      </c>
      <c r="V123" s="19"/>
      <c r="W123" s="18" t="e">
        <f t="shared" si="40"/>
        <v>#DIV/0!</v>
      </c>
      <c r="X123" s="19"/>
      <c r="Y123" s="18" t="e">
        <f t="shared" si="41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>
        <v>0</v>
      </c>
      <c r="D124" s="62"/>
      <c r="E124" s="62">
        <v>0</v>
      </c>
      <c r="F124" s="45" t="e">
        <f t="shared" si="37"/>
        <v>#DIV/0!</v>
      </c>
      <c r="G124" s="31"/>
      <c r="H124" s="45" t="e">
        <f t="shared" si="38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9"/>
        <v>#DIV/0!</v>
      </c>
      <c r="V124" s="19"/>
      <c r="W124" s="18" t="e">
        <f t="shared" si="40"/>
        <v>#DIV/0!</v>
      </c>
      <c r="X124" s="19"/>
      <c r="Y124" s="18" t="e">
        <f t="shared" si="41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>
        <v>0</v>
      </c>
      <c r="D125" s="62"/>
      <c r="E125" s="62">
        <v>0</v>
      </c>
      <c r="F125" s="45" t="e">
        <f t="shared" si="37"/>
        <v>#DIV/0!</v>
      </c>
      <c r="G125" s="31"/>
      <c r="H125" s="45" t="e">
        <f t="shared" si="38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9"/>
        <v>#DIV/0!</v>
      </c>
      <c r="V125" s="19"/>
      <c r="W125" s="18" t="e">
        <f t="shared" si="40"/>
        <v>#DIV/0!</v>
      </c>
      <c r="X125" s="19"/>
      <c r="Y125" s="18" t="e">
        <f t="shared" si="41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>
        <v>0</v>
      </c>
      <c r="D126" s="62"/>
      <c r="E126" s="62">
        <v>0</v>
      </c>
      <c r="F126" s="45" t="e">
        <f t="shared" si="37"/>
        <v>#DIV/0!</v>
      </c>
      <c r="G126" s="31"/>
      <c r="H126" s="45" t="e">
        <f t="shared" si="38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9"/>
        <v>#DIV/0!</v>
      </c>
      <c r="V126" s="19"/>
      <c r="W126" s="18" t="e">
        <f t="shared" si="40"/>
        <v>#DIV/0!</v>
      </c>
      <c r="X126" s="19"/>
      <c r="Y126" s="18" t="e">
        <f t="shared" si="41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>
        <v>0</v>
      </c>
      <c r="D127" s="62"/>
      <c r="E127" s="62">
        <v>0</v>
      </c>
      <c r="F127" s="45" t="e">
        <f t="shared" si="37"/>
        <v>#DIV/0!</v>
      </c>
      <c r="G127" s="31"/>
      <c r="H127" s="45" t="e">
        <f t="shared" si="38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9"/>
        <v>#DIV/0!</v>
      </c>
      <c r="V127" s="19"/>
      <c r="W127" s="18" t="e">
        <f t="shared" si="40"/>
        <v>#DIV/0!</v>
      </c>
      <c r="X127" s="19"/>
      <c r="Y127" s="18" t="e">
        <f t="shared" si="41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>
        <v>0</v>
      </c>
      <c r="D128" s="62"/>
      <c r="E128" s="62">
        <v>0</v>
      </c>
      <c r="F128" s="45" t="e">
        <f t="shared" si="37"/>
        <v>#DIV/0!</v>
      </c>
      <c r="G128" s="31"/>
      <c r="H128" s="45" t="e">
        <f t="shared" si="38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9"/>
        <v>#DIV/0!</v>
      </c>
      <c r="V128" s="19"/>
      <c r="W128" s="18" t="e">
        <f t="shared" si="40"/>
        <v>#DIV/0!</v>
      </c>
      <c r="X128" s="19"/>
      <c r="Y128" s="18" t="e">
        <f t="shared" si="41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>
        <v>0</v>
      </c>
      <c r="D129" s="62"/>
      <c r="E129" s="62">
        <v>0</v>
      </c>
      <c r="F129" s="45" t="e">
        <f t="shared" si="37"/>
        <v>#DIV/0!</v>
      </c>
      <c r="G129" s="31"/>
      <c r="H129" s="45" t="e">
        <f t="shared" si="38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9"/>
        <v>#DIV/0!</v>
      </c>
      <c r="V129" s="19"/>
      <c r="W129" s="18" t="e">
        <f t="shared" si="40"/>
        <v>#DIV/0!</v>
      </c>
      <c r="X129" s="19"/>
      <c r="Y129" s="18" t="e">
        <f t="shared" si="41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>
        <v>0</v>
      </c>
      <c r="D130" s="62"/>
      <c r="E130" s="62">
        <v>0</v>
      </c>
      <c r="F130" s="45" t="e">
        <f t="shared" si="37"/>
        <v>#DIV/0!</v>
      </c>
      <c r="G130" s="31"/>
      <c r="H130" s="45" t="e">
        <f t="shared" si="38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9"/>
        <v>#DIV/0!</v>
      </c>
      <c r="V130" s="19"/>
      <c r="W130" s="18" t="e">
        <f t="shared" si="40"/>
        <v>#DIV/0!</v>
      </c>
      <c r="X130" s="19"/>
      <c r="Y130" s="18" t="e">
        <f t="shared" si="41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>
        <v>0</v>
      </c>
      <c r="D131" s="62"/>
      <c r="E131" s="62">
        <v>0</v>
      </c>
      <c r="F131" s="45" t="e">
        <f t="shared" si="37"/>
        <v>#DIV/0!</v>
      </c>
      <c r="G131" s="31"/>
      <c r="H131" s="45" t="e">
        <f t="shared" si="38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9"/>
        <v>#DIV/0!</v>
      </c>
      <c r="V131" s="19"/>
      <c r="W131" s="18" t="e">
        <f t="shared" si="40"/>
        <v>#DIV/0!</v>
      </c>
      <c r="X131" s="19"/>
      <c r="Y131" s="18" t="e">
        <f t="shared" si="41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>
        <v>0</v>
      </c>
      <c r="D132" s="62"/>
      <c r="E132" s="62">
        <v>0</v>
      </c>
      <c r="F132" s="45" t="e">
        <f t="shared" si="37"/>
        <v>#DIV/0!</v>
      </c>
      <c r="G132" s="31"/>
      <c r="H132" s="45" t="e">
        <f t="shared" si="38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9"/>
        <v>#DIV/0!</v>
      </c>
      <c r="V132" s="19"/>
      <c r="W132" s="18" t="e">
        <f t="shared" si="40"/>
        <v>#DIV/0!</v>
      </c>
      <c r="X132" s="19"/>
      <c r="Y132" s="18" t="e">
        <f t="shared" si="41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>
        <v>0</v>
      </c>
      <c r="D133" s="62"/>
      <c r="E133" s="62">
        <v>0</v>
      </c>
      <c r="F133" s="45" t="e">
        <f t="shared" si="37"/>
        <v>#DIV/0!</v>
      </c>
      <c r="G133" s="31"/>
      <c r="H133" s="45" t="e">
        <f t="shared" si="38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9"/>
        <v>#DIV/0!</v>
      </c>
      <c r="V133" s="19"/>
      <c r="W133" s="18" t="e">
        <f t="shared" si="40"/>
        <v>#DIV/0!</v>
      </c>
      <c r="X133" s="19"/>
      <c r="Y133" s="18" t="e">
        <f t="shared" si="41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>
        <v>0</v>
      </c>
      <c r="D134" s="62"/>
      <c r="E134" s="62">
        <v>0</v>
      </c>
      <c r="F134" s="45" t="e">
        <f t="shared" si="37"/>
        <v>#DIV/0!</v>
      </c>
      <c r="G134" s="31"/>
      <c r="H134" s="45" t="e">
        <f t="shared" si="38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9"/>
        <v>#DIV/0!</v>
      </c>
      <c r="V134" s="19"/>
      <c r="W134" s="18" t="e">
        <f t="shared" si="40"/>
        <v>#DIV/0!</v>
      </c>
      <c r="X134" s="19"/>
      <c r="Y134" s="18" t="e">
        <f t="shared" si="41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>
        <v>0</v>
      </c>
      <c r="D135" s="62"/>
      <c r="E135" s="62">
        <v>0</v>
      </c>
      <c r="F135" s="45" t="e">
        <f t="shared" si="37"/>
        <v>#DIV/0!</v>
      </c>
      <c r="G135" s="31"/>
      <c r="H135" s="45" t="e">
        <f t="shared" si="38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9"/>
        <v>#DIV/0!</v>
      </c>
      <c r="V135" s="19"/>
      <c r="W135" s="18" t="e">
        <f t="shared" si="40"/>
        <v>#DIV/0!</v>
      </c>
      <c r="X135" s="19"/>
      <c r="Y135" s="18" t="e">
        <f t="shared" si="41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>
        <v>0</v>
      </c>
      <c r="D136" s="62"/>
      <c r="E136" s="62">
        <v>0</v>
      </c>
      <c r="F136" s="45" t="e">
        <f t="shared" si="37"/>
        <v>#DIV/0!</v>
      </c>
      <c r="G136" s="31"/>
      <c r="H136" s="45" t="e">
        <f t="shared" si="38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9"/>
        <v>#DIV/0!</v>
      </c>
      <c r="V136" s="19"/>
      <c r="W136" s="18" t="e">
        <f t="shared" si="40"/>
        <v>#DIV/0!</v>
      </c>
      <c r="X136" s="19"/>
      <c r="Y136" s="18" t="e">
        <f t="shared" si="41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>
        <v>0</v>
      </c>
      <c r="D137" s="62"/>
      <c r="E137" s="62">
        <v>0</v>
      </c>
      <c r="F137" s="45" t="e">
        <f t="shared" si="37"/>
        <v>#DIV/0!</v>
      </c>
      <c r="G137" s="31"/>
      <c r="H137" s="45" t="e">
        <f t="shared" si="38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40"/>
        <v>#DIV/0!</v>
      </c>
      <c r="X137" s="19"/>
      <c r="Y137" s="18" t="e">
        <f t="shared" si="41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42">D118+D119+D120+D121+D122+D123+D124+D125+D126+D127+D128+D129+D130+D131+D132+D133+D134+D135+D136+D137</f>
        <v>0</v>
      </c>
      <c r="E138" s="62">
        <f t="shared" si="42"/>
        <v>0</v>
      </c>
      <c r="F138" s="45" t="e">
        <f t="shared" si="37"/>
        <v>#DIV/0!</v>
      </c>
      <c r="G138" s="31">
        <f>G118+G119+G120+G121+G122+G123+G124+G125+G126+G127+G128+G129+G130+G131+G132+G133+G134+G135+G136+G137</f>
        <v>0</v>
      </c>
      <c r="H138" s="45" t="e">
        <f t="shared" si="38"/>
        <v>#DIV/0!</v>
      </c>
      <c r="I138" s="63">
        <f t="shared" ref="I138:T138" si="43">I118+I119+I120+I121+I122+I123+I124+I125+I126+I127+I128+I129+I130+I131+I132+I133+I134+I135+I136+I137</f>
        <v>0</v>
      </c>
      <c r="J138" s="63">
        <f t="shared" si="43"/>
        <v>0</v>
      </c>
      <c r="K138" s="63">
        <f t="shared" si="43"/>
        <v>0</v>
      </c>
      <c r="L138" s="63">
        <f t="shared" si="43"/>
        <v>0</v>
      </c>
      <c r="M138" s="63">
        <f t="shared" si="43"/>
        <v>0</v>
      </c>
      <c r="N138" s="63">
        <f t="shared" si="43"/>
        <v>0</v>
      </c>
      <c r="O138" s="62">
        <f t="shared" si="43"/>
        <v>0</v>
      </c>
      <c r="P138" s="62">
        <f t="shared" si="43"/>
        <v>0</v>
      </c>
      <c r="Q138" s="62">
        <f t="shared" si="43"/>
        <v>0</v>
      </c>
      <c r="R138" s="62">
        <f t="shared" si="43"/>
        <v>0</v>
      </c>
      <c r="S138" s="62">
        <f t="shared" si="43"/>
        <v>0</v>
      </c>
      <c r="T138" s="62">
        <f t="shared" si="43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40"/>
        <v>#DIV/0!</v>
      </c>
      <c r="X138" s="19">
        <f>X118+X119+X120+X121+X122+X123+X124+X125+X126+X127+X128+X129+X130+X131+X132+X133+X134+X135+X136+X137</f>
        <v>0</v>
      </c>
      <c r="Y138" s="18" t="e">
        <f t="shared" si="41"/>
        <v>#DIV/0!</v>
      </c>
      <c r="Z138" s="19">
        <f t="shared" ref="Z138:AE138" si="44">Z118+Z119+Z120+Z121+Z122+Z123+Z124+Z125+Z126+Z127+Z128+Z129+Z130+Z131+Z132+Z133+Z134+Z135+Z136+Z137</f>
        <v>0</v>
      </c>
      <c r="AA138" s="19">
        <f t="shared" si="44"/>
        <v>0</v>
      </c>
      <c r="AB138" s="19">
        <f t="shared" si="44"/>
        <v>0</v>
      </c>
      <c r="AC138" s="19">
        <f t="shared" si="44"/>
        <v>0</v>
      </c>
      <c r="AD138" s="19">
        <f t="shared" si="44"/>
        <v>0</v>
      </c>
      <c r="AE138" s="19">
        <f t="shared" si="44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>
        <v>0</v>
      </c>
      <c r="D140" s="19"/>
      <c r="E140" s="19">
        <v>0</v>
      </c>
      <c r="F140" s="45" t="e">
        <f t="shared" si="37"/>
        <v>#DIV/0!</v>
      </c>
      <c r="G140" s="31"/>
      <c r="H140" s="45" t="e">
        <f t="shared" si="38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5">O140/G140*100</f>
        <v>#DIV/0!</v>
      </c>
      <c r="V140" s="19"/>
      <c r="W140" s="18" t="e">
        <f t="shared" ref="W140:W159" si="46">V140/E140*100</f>
        <v>#DIV/0!</v>
      </c>
      <c r="X140" s="19"/>
      <c r="Y140" s="18" t="e">
        <f t="shared" ref="Y140:Y159" si="47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>
        <v>0</v>
      </c>
      <c r="D141" s="19"/>
      <c r="E141" s="19">
        <v>0</v>
      </c>
      <c r="F141" s="45" t="e">
        <f t="shared" si="37"/>
        <v>#DIV/0!</v>
      </c>
      <c r="G141" s="31"/>
      <c r="H141" s="45" t="e">
        <f t="shared" si="38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5"/>
        <v>#DIV/0!</v>
      </c>
      <c r="V141" s="19"/>
      <c r="W141" s="18" t="e">
        <f t="shared" si="46"/>
        <v>#DIV/0!</v>
      </c>
      <c r="X141" s="19"/>
      <c r="Y141" s="18" t="e">
        <f t="shared" si="47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>
        <v>0</v>
      </c>
      <c r="D142" s="19"/>
      <c r="E142" s="19">
        <v>0</v>
      </c>
      <c r="F142" s="45" t="e">
        <f t="shared" si="37"/>
        <v>#DIV/0!</v>
      </c>
      <c r="G142" s="31"/>
      <c r="H142" s="45" t="e">
        <f t="shared" si="38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5"/>
        <v>#DIV/0!</v>
      </c>
      <c r="V142" s="19"/>
      <c r="W142" s="18" t="e">
        <f t="shared" si="46"/>
        <v>#DIV/0!</v>
      </c>
      <c r="X142" s="19"/>
      <c r="Y142" s="18" t="e">
        <f t="shared" si="47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>
        <v>1916.1</v>
      </c>
      <c r="D143" s="19"/>
      <c r="E143" s="27">
        <v>210</v>
      </c>
      <c r="F143" s="45">
        <f t="shared" si="37"/>
        <v>0.10959762016596211</v>
      </c>
      <c r="G143" s="31"/>
      <c r="H143" s="45" t="e">
        <f t="shared" si="38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5"/>
        <v>#DIV/0!</v>
      </c>
      <c r="V143" s="19">
        <f>X143</f>
        <v>10</v>
      </c>
      <c r="W143" s="18">
        <f t="shared" si="46"/>
        <v>4.7619047619047619</v>
      </c>
      <c r="X143" s="19">
        <v>10</v>
      </c>
      <c r="Y143" s="18">
        <f t="shared" si="47"/>
        <v>4.7619047619047619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>
        <v>0</v>
      </c>
      <c r="D144" s="19"/>
      <c r="E144" s="27">
        <v>0</v>
      </c>
      <c r="F144" s="45" t="e">
        <f t="shared" si="37"/>
        <v>#DIV/0!</v>
      </c>
      <c r="G144" s="31"/>
      <c r="H144" s="45" t="e">
        <f t="shared" si="38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5"/>
        <v>#DIV/0!</v>
      </c>
      <c r="V144" s="19"/>
      <c r="W144" s="18" t="e">
        <f t="shared" si="46"/>
        <v>#DIV/0!</v>
      </c>
      <c r="X144" s="19"/>
      <c r="Y144" s="18" t="e">
        <f t="shared" si="47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>
        <v>0</v>
      </c>
      <c r="D145" s="19"/>
      <c r="E145" s="27">
        <v>0</v>
      </c>
      <c r="F145" s="45" t="e">
        <f t="shared" si="37"/>
        <v>#DIV/0!</v>
      </c>
      <c r="G145" s="31"/>
      <c r="H145" s="45" t="e">
        <f t="shared" si="38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5"/>
        <v>#DIV/0!</v>
      </c>
      <c r="V145" s="19"/>
      <c r="W145" s="18" t="e">
        <f t="shared" si="46"/>
        <v>#DIV/0!</v>
      </c>
      <c r="X145" s="19"/>
      <c r="Y145" s="18" t="e">
        <f t="shared" si="47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>
        <v>0</v>
      </c>
      <c r="D146" s="19"/>
      <c r="E146" s="27">
        <v>0</v>
      </c>
      <c r="F146" s="45" t="e">
        <f t="shared" si="37"/>
        <v>#DIV/0!</v>
      </c>
      <c r="G146" s="31"/>
      <c r="H146" s="45" t="e">
        <f t="shared" si="38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5"/>
        <v>#DIV/0!</v>
      </c>
      <c r="V146" s="19"/>
      <c r="W146" s="18" t="e">
        <f t="shared" si="46"/>
        <v>#DIV/0!</v>
      </c>
      <c r="X146" s="19"/>
      <c r="Y146" s="18" t="e">
        <f t="shared" si="47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>
        <v>0</v>
      </c>
      <c r="D147" s="19"/>
      <c r="E147" s="27">
        <v>0</v>
      </c>
      <c r="F147" s="45" t="e">
        <f t="shared" si="37"/>
        <v>#DIV/0!</v>
      </c>
      <c r="G147" s="31"/>
      <c r="H147" s="45" t="e">
        <f t="shared" si="38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5"/>
        <v>#DIV/0!</v>
      </c>
      <c r="V147" s="19"/>
      <c r="W147" s="18" t="e">
        <f t="shared" si="46"/>
        <v>#DIV/0!</v>
      </c>
      <c r="X147" s="19"/>
      <c r="Y147" s="18" t="e">
        <f t="shared" si="47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>
        <v>0</v>
      </c>
      <c r="D148" s="19"/>
      <c r="E148" s="27">
        <v>0</v>
      </c>
      <c r="F148" s="45" t="e">
        <f t="shared" si="37"/>
        <v>#DIV/0!</v>
      </c>
      <c r="G148" s="31"/>
      <c r="H148" s="45" t="e">
        <f t="shared" si="38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5"/>
        <v>#DIV/0!</v>
      </c>
      <c r="V148" s="19"/>
      <c r="W148" s="18" t="e">
        <f t="shared" si="46"/>
        <v>#DIV/0!</v>
      </c>
      <c r="X148" s="19"/>
      <c r="Y148" s="18" t="e">
        <f t="shared" si="47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>
        <v>0</v>
      </c>
      <c r="D149" s="19"/>
      <c r="E149" s="27">
        <v>0</v>
      </c>
      <c r="F149" s="45" t="e">
        <f t="shared" si="37"/>
        <v>#DIV/0!</v>
      </c>
      <c r="G149" s="31"/>
      <c r="H149" s="45" t="e">
        <f t="shared" si="38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5"/>
        <v>#DIV/0!</v>
      </c>
      <c r="V149" s="19"/>
      <c r="W149" s="18" t="e">
        <f t="shared" si="46"/>
        <v>#DIV/0!</v>
      </c>
      <c r="X149" s="19"/>
      <c r="Y149" s="18" t="e">
        <f t="shared" si="47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>
        <v>0</v>
      </c>
      <c r="D150" s="19"/>
      <c r="E150" s="27">
        <v>0</v>
      </c>
      <c r="F150" s="45" t="e">
        <f t="shared" si="37"/>
        <v>#DIV/0!</v>
      </c>
      <c r="G150" s="31"/>
      <c r="H150" s="45" t="e">
        <f t="shared" si="38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5"/>
        <v>#DIV/0!</v>
      </c>
      <c r="V150" s="19"/>
      <c r="W150" s="18" t="e">
        <f t="shared" si="46"/>
        <v>#DIV/0!</v>
      </c>
      <c r="X150" s="19"/>
      <c r="Y150" s="18" t="e">
        <f t="shared" si="47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>
        <v>0</v>
      </c>
      <c r="D151" s="19"/>
      <c r="E151" s="27">
        <v>0</v>
      </c>
      <c r="F151" s="45" t="e">
        <f t="shared" si="37"/>
        <v>#DIV/0!</v>
      </c>
      <c r="G151" s="31"/>
      <c r="H151" s="45" t="e">
        <f t="shared" si="38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5"/>
        <v>#DIV/0!</v>
      </c>
      <c r="V151" s="19"/>
      <c r="W151" s="18" t="e">
        <f t="shared" si="46"/>
        <v>#DIV/0!</v>
      </c>
      <c r="X151" s="19"/>
      <c r="Y151" s="18" t="e">
        <f t="shared" si="47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>
        <v>0</v>
      </c>
      <c r="D152" s="19"/>
      <c r="E152" s="27">
        <v>0</v>
      </c>
      <c r="F152" s="45" t="e">
        <f t="shared" si="37"/>
        <v>#DIV/0!</v>
      </c>
      <c r="G152" s="31"/>
      <c r="H152" s="45" t="e">
        <f t="shared" si="38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5"/>
        <v>#DIV/0!</v>
      </c>
      <c r="V152" s="19"/>
      <c r="W152" s="18" t="e">
        <f t="shared" si="46"/>
        <v>#DIV/0!</v>
      </c>
      <c r="X152" s="19"/>
      <c r="Y152" s="18" t="e">
        <f t="shared" si="47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>
        <v>0</v>
      </c>
      <c r="D153" s="19"/>
      <c r="E153" s="27">
        <v>0</v>
      </c>
      <c r="F153" s="45" t="e">
        <f t="shared" si="37"/>
        <v>#DIV/0!</v>
      </c>
      <c r="G153" s="31"/>
      <c r="H153" s="45" t="e">
        <f t="shared" si="38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5"/>
        <v>#DIV/0!</v>
      </c>
      <c r="V153" s="19"/>
      <c r="W153" s="18" t="e">
        <f t="shared" si="46"/>
        <v>#DIV/0!</v>
      </c>
      <c r="X153" s="19"/>
      <c r="Y153" s="18" t="e">
        <f t="shared" si="47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>
        <v>0</v>
      </c>
      <c r="D154" s="19"/>
      <c r="E154" s="27">
        <v>0</v>
      </c>
      <c r="F154" s="45" t="e">
        <f t="shared" si="37"/>
        <v>#DIV/0!</v>
      </c>
      <c r="G154" s="31"/>
      <c r="H154" s="45" t="e">
        <f t="shared" si="38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5"/>
        <v>#DIV/0!</v>
      </c>
      <c r="V154" s="19"/>
      <c r="W154" s="18" t="e">
        <f t="shared" si="46"/>
        <v>#DIV/0!</v>
      </c>
      <c r="X154" s="19">
        <v>0</v>
      </c>
      <c r="Y154" s="18" t="e">
        <f t="shared" si="47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>
        <v>173.53</v>
      </c>
      <c r="D155" s="19"/>
      <c r="E155" s="27">
        <v>5</v>
      </c>
      <c r="F155" s="45">
        <f t="shared" si="37"/>
        <v>2.8813461649282543E-2</v>
      </c>
      <c r="G155" s="31"/>
      <c r="H155" s="45" t="e">
        <f t="shared" si="38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5"/>
        <v>#DIV/0!</v>
      </c>
      <c r="V155" s="19"/>
      <c r="W155" s="18">
        <f t="shared" si="46"/>
        <v>0</v>
      </c>
      <c r="X155" s="19">
        <v>0</v>
      </c>
      <c r="Y155" s="18">
        <f t="shared" si="47"/>
        <v>0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>
        <v>4194.4399999999996</v>
      </c>
      <c r="D156" s="19"/>
      <c r="E156" s="27">
        <v>55</v>
      </c>
      <c r="F156" s="45">
        <f t="shared" si="37"/>
        <v>1.3112596675599128E-2</v>
      </c>
      <c r="G156" s="31"/>
      <c r="H156" s="45" t="e">
        <f t="shared" si="38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5"/>
        <v>#DIV/0!</v>
      </c>
      <c r="V156" s="19">
        <v>2</v>
      </c>
      <c r="W156" s="18">
        <f t="shared" si="46"/>
        <v>3.6363636363636362</v>
      </c>
      <c r="X156" s="19">
        <v>2</v>
      </c>
      <c r="Y156" s="18">
        <f t="shared" si="47"/>
        <v>3.6363636363636362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>
        <v>237.89</v>
      </c>
      <c r="D157" s="19"/>
      <c r="E157" s="27">
        <v>7</v>
      </c>
      <c r="F157" s="45">
        <f t="shared" si="37"/>
        <v>2.9425364664340665E-2</v>
      </c>
      <c r="G157" s="31"/>
      <c r="H157" s="45" t="e">
        <f t="shared" si="38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5"/>
        <v>#DIV/0!</v>
      </c>
      <c r="V157" s="19"/>
      <c r="W157" s="18">
        <f t="shared" si="46"/>
        <v>0</v>
      </c>
      <c r="X157" s="19">
        <v>0</v>
      </c>
      <c r="Y157" s="18">
        <f t="shared" si="47"/>
        <v>0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>
        <v>5974.87</v>
      </c>
      <c r="D158" s="19"/>
      <c r="E158" s="27">
        <v>293</v>
      </c>
      <c r="F158" s="45">
        <f t="shared" si="37"/>
        <v>4.9038723855079694E-2</v>
      </c>
      <c r="G158" s="31"/>
      <c r="H158" s="45" t="e">
        <f t="shared" si="38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5"/>
        <v>#DIV/0!</v>
      </c>
      <c r="V158" s="19">
        <v>14</v>
      </c>
      <c r="W158" s="18">
        <f t="shared" si="46"/>
        <v>4.7781569965870307</v>
      </c>
      <c r="X158" s="19">
        <v>14</v>
      </c>
      <c r="Y158" s="18">
        <f t="shared" si="47"/>
        <v>4.7781569965870307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29">
        <f>C140+C141+C142+C143+C144+C145+C146+C147+C148+C149+C150+C151+C152+C153+C154+C155+C156+C157+C158</f>
        <v>12496.83</v>
      </c>
      <c r="D159" s="29">
        <f t="shared" ref="D159:E159" si="48">D140+D141+D142+D143+D144+D145+D146+D147+D148+D149+D150+D151+D152+D153+D154+D155+D156+D157+D158</f>
        <v>0</v>
      </c>
      <c r="E159" s="97">
        <f t="shared" si="48"/>
        <v>570</v>
      </c>
      <c r="F159" s="46">
        <f t="shared" si="37"/>
        <v>4.5611567093414893E-2</v>
      </c>
      <c r="G159" s="91">
        <f>G140+G141+G142+G143+G144+G145+G146+G147+G148+G149+G150+G151+G152+G153+G154+G155+G156+G157+G158</f>
        <v>0</v>
      </c>
      <c r="H159" s="46" t="e">
        <f t="shared" si="38"/>
        <v>#DIV/0!</v>
      </c>
      <c r="I159" s="91">
        <f t="shared" ref="I159:T159" si="49">I140+I141+I142+I143+I144+I145+I146+I147+I148+I149+I150+I151+I152+I153+I154+I155+I156+I157+I158</f>
        <v>0</v>
      </c>
      <c r="J159" s="91">
        <f t="shared" si="49"/>
        <v>0</v>
      </c>
      <c r="K159" s="91">
        <f t="shared" si="49"/>
        <v>0</v>
      </c>
      <c r="L159" s="91">
        <f t="shared" si="49"/>
        <v>0</v>
      </c>
      <c r="M159" s="91">
        <f t="shared" si="49"/>
        <v>0</v>
      </c>
      <c r="N159" s="91">
        <f t="shared" si="49"/>
        <v>0</v>
      </c>
      <c r="O159" s="29">
        <f t="shared" si="49"/>
        <v>0</v>
      </c>
      <c r="P159" s="29">
        <f t="shared" si="49"/>
        <v>0</v>
      </c>
      <c r="Q159" s="29">
        <f t="shared" si="49"/>
        <v>0</v>
      </c>
      <c r="R159" s="29">
        <f t="shared" si="49"/>
        <v>0</v>
      </c>
      <c r="S159" s="29">
        <f t="shared" si="49"/>
        <v>0</v>
      </c>
      <c r="T159" s="29">
        <f t="shared" si="49"/>
        <v>0</v>
      </c>
      <c r="U159" s="47" t="e">
        <f t="shared" si="45"/>
        <v>#DIV/0!</v>
      </c>
      <c r="V159" s="29">
        <f>V140+V141+V142+V143+V144+V145+V146+V147+V148+V149+V150+V151+V152+V153+V154+V155+V156+V157+V158</f>
        <v>26</v>
      </c>
      <c r="W159" s="88">
        <f t="shared" si="46"/>
        <v>4.5614035087719298</v>
      </c>
      <c r="X159" s="29">
        <f>X140+X141+X142+X143+X144+X145+X146+X147+X148+X149+X150+X151+X152+X153+X154+X155+X156+X157+X158</f>
        <v>26</v>
      </c>
      <c r="Y159" s="88">
        <f t="shared" si="47"/>
        <v>4.5614035087719298</v>
      </c>
      <c r="Z159" s="29">
        <f t="shared" ref="Z159:AE159" si="50">Z140+Z141+Z142+Z143+Z144+Z145+Z146+Z147+Z148+Z149+Z150+Z151+Z152+Z153+Z154+Z155+Z156+Z157+Z158</f>
        <v>0</v>
      </c>
      <c r="AA159" s="29">
        <f t="shared" si="50"/>
        <v>0</v>
      </c>
      <c r="AB159" s="29">
        <f t="shared" si="50"/>
        <v>0</v>
      </c>
      <c r="AC159" s="29">
        <f t="shared" si="50"/>
        <v>0</v>
      </c>
      <c r="AD159" s="29">
        <f t="shared" si="50"/>
        <v>0</v>
      </c>
      <c r="AE159" s="29">
        <f t="shared" si="50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>
        <v>252.2</v>
      </c>
      <c r="D161" s="19">
        <v>265</v>
      </c>
      <c r="E161" s="27">
        <v>279.10000000000002</v>
      </c>
      <c r="F161" s="45">
        <f t="shared" ref="F161:F166" si="51">E161/C161</f>
        <v>1.1066613798572562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52">O161/G161*100</f>
        <v>#DIV/0!</v>
      </c>
      <c r="V161" s="19">
        <v>22</v>
      </c>
      <c r="W161" s="18">
        <f t="shared" ref="W161:W166" si="53">V161/E161*100</f>
        <v>7.8824793980652093</v>
      </c>
      <c r="X161" s="19">
        <v>20</v>
      </c>
      <c r="Y161" s="18">
        <f t="shared" ref="Y161:Y166" si="54">X161/E161*100</f>
        <v>7.1658903618774623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>
        <v>164.5</v>
      </c>
      <c r="D162" s="19">
        <v>105</v>
      </c>
      <c r="E162" s="27">
        <v>61</v>
      </c>
      <c r="F162" s="45">
        <f t="shared" si="51"/>
        <v>0.37082066869300911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52"/>
        <v>#DIV/0!</v>
      </c>
      <c r="V162" s="19">
        <f>X162</f>
        <v>3</v>
      </c>
      <c r="W162" s="18">
        <f t="shared" si="53"/>
        <v>4.918032786885246</v>
      </c>
      <c r="X162" s="19">
        <v>3</v>
      </c>
      <c r="Y162" s="18">
        <f t="shared" si="54"/>
        <v>4.918032786885246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>
        <v>502.78500000000003</v>
      </c>
      <c r="D163" s="19">
        <v>30</v>
      </c>
      <c r="E163" s="27">
        <v>104</v>
      </c>
      <c r="F163" s="45">
        <f t="shared" si="51"/>
        <v>0.20684785743409209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52"/>
        <v>#DIV/0!</v>
      </c>
      <c r="V163" s="19">
        <v>5</v>
      </c>
      <c r="W163" s="18">
        <f t="shared" si="53"/>
        <v>4.8076923076923084</v>
      </c>
      <c r="X163" s="19">
        <v>3</v>
      </c>
      <c r="Y163" s="18">
        <f t="shared" si="54"/>
        <v>2.8846153846153846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>
        <v>139.59699999999998</v>
      </c>
      <c r="D164" s="19">
        <v>1236</v>
      </c>
      <c r="E164" s="27">
        <v>57</v>
      </c>
      <c r="F164" s="45">
        <f t="shared" si="51"/>
        <v>0.40831823033446285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52"/>
        <v>#DIV/0!</v>
      </c>
      <c r="V164" s="19">
        <f>X164</f>
        <v>2</v>
      </c>
      <c r="W164" s="18">
        <f t="shared" si="53"/>
        <v>3.5087719298245612</v>
      </c>
      <c r="X164" s="19">
        <v>2</v>
      </c>
      <c r="Y164" s="18">
        <f t="shared" si="54"/>
        <v>3.5087719298245612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>
        <v>1852.134</v>
      </c>
      <c r="D165" s="19"/>
      <c r="E165" s="27">
        <v>1269</v>
      </c>
      <c r="F165" s="45">
        <f t="shared" si="51"/>
        <v>0.6851556096913074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52"/>
        <v>#DIV/0!</v>
      </c>
      <c r="V165" s="19">
        <v>63</v>
      </c>
      <c r="W165" s="18">
        <f t="shared" si="53"/>
        <v>4.9645390070921991</v>
      </c>
      <c r="X165" s="19">
        <v>45</v>
      </c>
      <c r="Y165" s="18">
        <f t="shared" si="54"/>
        <v>3.5460992907801421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29">
        <f>C161+C162+C163+C164+C165</f>
        <v>2911.2159999999999</v>
      </c>
      <c r="D166" s="29">
        <f t="shared" ref="D166:E166" si="55">D161+D162+D163+D164+D165</f>
        <v>1636</v>
      </c>
      <c r="E166" s="97">
        <f t="shared" si="55"/>
        <v>1770.1</v>
      </c>
      <c r="F166" s="46">
        <f t="shared" si="51"/>
        <v>0.60802771075729178</v>
      </c>
      <c r="G166" s="91">
        <f>G161+G162+G163+G164+G165</f>
        <v>0</v>
      </c>
      <c r="H166" s="46" t="e">
        <v>#DIV/0!</v>
      </c>
      <c r="I166" s="91">
        <f t="shared" ref="I166:T166" si="56">I161+I162+I163+I164+I165</f>
        <v>0</v>
      </c>
      <c r="J166" s="91">
        <f t="shared" si="56"/>
        <v>0</v>
      </c>
      <c r="K166" s="91">
        <f t="shared" si="56"/>
        <v>0</v>
      </c>
      <c r="L166" s="91">
        <f t="shared" si="56"/>
        <v>0</v>
      </c>
      <c r="M166" s="91">
        <f t="shared" si="56"/>
        <v>0</v>
      </c>
      <c r="N166" s="91">
        <f t="shared" si="56"/>
        <v>0</v>
      </c>
      <c r="O166" s="29">
        <f t="shared" si="56"/>
        <v>0</v>
      </c>
      <c r="P166" s="29">
        <f t="shared" si="56"/>
        <v>0</v>
      </c>
      <c r="Q166" s="29">
        <f t="shared" si="56"/>
        <v>0</v>
      </c>
      <c r="R166" s="29">
        <f t="shared" si="56"/>
        <v>0</v>
      </c>
      <c r="S166" s="29">
        <f t="shared" si="56"/>
        <v>0</v>
      </c>
      <c r="T166" s="29">
        <f t="shared" si="56"/>
        <v>0</v>
      </c>
      <c r="U166" s="47" t="e">
        <f t="shared" si="52"/>
        <v>#DIV/0!</v>
      </c>
      <c r="V166" s="29">
        <f>V161+V162+V163+V164+V165</f>
        <v>95</v>
      </c>
      <c r="W166" s="88">
        <f t="shared" si="53"/>
        <v>5.3669284221230438</v>
      </c>
      <c r="X166" s="29">
        <f>X161+X162+X163+X164+X165</f>
        <v>73</v>
      </c>
      <c r="Y166" s="88">
        <f t="shared" si="54"/>
        <v>4.1240607875261288</v>
      </c>
      <c r="Z166" s="29">
        <f t="shared" ref="Z166:AE166" si="57">Z161+Z162+Z163+Z164+Z165</f>
        <v>0</v>
      </c>
      <c r="AA166" s="29">
        <f t="shared" si="57"/>
        <v>0</v>
      </c>
      <c r="AB166" s="29">
        <f t="shared" si="57"/>
        <v>0</v>
      </c>
      <c r="AC166" s="29">
        <f t="shared" si="57"/>
        <v>0</v>
      </c>
      <c r="AD166" s="29">
        <f t="shared" si="57"/>
        <v>0</v>
      </c>
      <c r="AE166" s="29">
        <f t="shared" si="57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>
        <v>234.5</v>
      </c>
      <c r="D168" s="19">
        <v>244</v>
      </c>
      <c r="E168" s="27">
        <v>277</v>
      </c>
      <c r="F168" s="45">
        <f>E168/C168</f>
        <v>1.1812366737739872</v>
      </c>
      <c r="G168" s="31"/>
      <c r="H168" s="45">
        <f t="shared" ref="H168:H180" si="58">G168/D168*100</f>
        <v>0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9">O168/G168*100</f>
        <v>#DIV/0!</v>
      </c>
      <c r="V168" s="19">
        <f>X168</f>
        <v>22</v>
      </c>
      <c r="W168" s="18">
        <f t="shared" ref="W168:W181" si="60">V168/E168*100</f>
        <v>7.9422382671480145</v>
      </c>
      <c r="X168" s="19">
        <v>22</v>
      </c>
      <c r="Y168" s="18">
        <f t="shared" ref="Y168:Y181" si="61">X168/E168*100</f>
        <v>7.9422382671480145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>
        <v>775.5</v>
      </c>
      <c r="D169" s="19">
        <v>265</v>
      </c>
      <c r="E169" s="27">
        <v>131.17786259541984</v>
      </c>
      <c r="F169" s="45">
        <f t="shared" ref="F169:F232" si="62">E169/C169</f>
        <v>0.16915262746024479</v>
      </c>
      <c r="G169" s="31"/>
      <c r="H169" s="45">
        <f t="shared" si="58"/>
        <v>0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9"/>
        <v>#DIV/0!</v>
      </c>
      <c r="V169" s="19">
        <f t="shared" ref="V169:V180" si="63">X169</f>
        <v>6</v>
      </c>
      <c r="W169" s="18">
        <f t="shared" si="60"/>
        <v>4.573942494020705</v>
      </c>
      <c r="X169" s="19">
        <v>6</v>
      </c>
      <c r="Y169" s="18">
        <f t="shared" si="61"/>
        <v>4.573942494020705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>
        <v>307.5</v>
      </c>
      <c r="D170" s="19">
        <v>61</v>
      </c>
      <c r="E170" s="27">
        <v>41.102727855335587</v>
      </c>
      <c r="F170" s="45">
        <f t="shared" si="62"/>
        <v>0.13366740765962792</v>
      </c>
      <c r="G170" s="31"/>
      <c r="H170" s="45">
        <f t="shared" si="58"/>
        <v>0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9"/>
        <v>#DIV/0!</v>
      </c>
      <c r="V170" s="19">
        <f t="shared" si="63"/>
        <v>2</v>
      </c>
      <c r="W170" s="18">
        <f t="shared" si="60"/>
        <v>4.8658570960038556</v>
      </c>
      <c r="X170" s="19">
        <v>2</v>
      </c>
      <c r="Y170" s="18">
        <f t="shared" si="61"/>
        <v>4.8658570960038556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>
        <v>261.5</v>
      </c>
      <c r="D171" s="19">
        <v>97</v>
      </c>
      <c r="E171" s="27">
        <v>82.061006860172043</v>
      </c>
      <c r="F171" s="45">
        <f t="shared" si="62"/>
        <v>0.31380882164501739</v>
      </c>
      <c r="G171" s="31"/>
      <c r="H171" s="45">
        <f t="shared" si="58"/>
        <v>0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9"/>
        <v>#DIV/0!</v>
      </c>
      <c r="V171" s="19">
        <f t="shared" si="63"/>
        <v>4</v>
      </c>
      <c r="W171" s="18">
        <f t="shared" si="60"/>
        <v>4.8744222780690531</v>
      </c>
      <c r="X171" s="19">
        <v>4</v>
      </c>
      <c r="Y171" s="18">
        <f t="shared" si="61"/>
        <v>4.8744222780690531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>
        <v>1127.5</v>
      </c>
      <c r="D172" s="19">
        <v>454</v>
      </c>
      <c r="E172" s="27">
        <v>560.80315690563168</v>
      </c>
      <c r="F172" s="45">
        <f t="shared" si="62"/>
        <v>0.49738639193404138</v>
      </c>
      <c r="G172" s="31"/>
      <c r="H172" s="45">
        <f t="shared" si="58"/>
        <v>0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9"/>
        <v>#DIV/0!</v>
      </c>
      <c r="V172" s="19">
        <f t="shared" si="63"/>
        <v>28</v>
      </c>
      <c r="W172" s="18">
        <f t="shared" si="60"/>
        <v>4.9928392262441665</v>
      </c>
      <c r="X172" s="19">
        <v>28</v>
      </c>
      <c r="Y172" s="18">
        <f t="shared" si="61"/>
        <v>4.9928392262441665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>
        <v>116.72000312805176</v>
      </c>
      <c r="D173" s="19">
        <v>27</v>
      </c>
      <c r="E173" s="27">
        <v>32.228092665125111</v>
      </c>
      <c r="F173" s="45">
        <f t="shared" si="62"/>
        <v>0.27611456306909243</v>
      </c>
      <c r="G173" s="31"/>
      <c r="H173" s="45">
        <f t="shared" si="58"/>
        <v>0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9"/>
        <v>#DIV/0!</v>
      </c>
      <c r="V173" s="19">
        <f t="shared" si="63"/>
        <v>1</v>
      </c>
      <c r="W173" s="18">
        <f t="shared" si="60"/>
        <v>3.1028829735311234</v>
      </c>
      <c r="X173" s="19">
        <v>1</v>
      </c>
      <c r="Y173" s="18">
        <f t="shared" si="61"/>
        <v>3.1028829735311234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>
        <v>240</v>
      </c>
      <c r="D174" s="19">
        <v>48</v>
      </c>
      <c r="E174" s="27">
        <v>58.211647754541318</v>
      </c>
      <c r="F174" s="45">
        <f t="shared" si="62"/>
        <v>0.24254853231058882</v>
      </c>
      <c r="G174" s="31"/>
      <c r="H174" s="45">
        <f t="shared" si="58"/>
        <v>0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9"/>
        <v>#DIV/0!</v>
      </c>
      <c r="V174" s="19">
        <f t="shared" si="63"/>
        <v>2</v>
      </c>
      <c r="W174" s="18">
        <f t="shared" si="60"/>
        <v>3.4357385113599919</v>
      </c>
      <c r="X174" s="19">
        <v>2</v>
      </c>
      <c r="Y174" s="18">
        <f t="shared" si="61"/>
        <v>3.4357385113599919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>
        <v>0</v>
      </c>
      <c r="D175" s="19"/>
      <c r="E175" s="27">
        <v>0</v>
      </c>
      <c r="F175" s="45" t="e">
        <f t="shared" si="62"/>
        <v>#DIV/0!</v>
      </c>
      <c r="G175" s="31"/>
      <c r="H175" s="45" t="e">
        <f t="shared" si="58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9"/>
        <v>#DIV/0!</v>
      </c>
      <c r="V175" s="19">
        <f t="shared" si="63"/>
        <v>0</v>
      </c>
      <c r="W175" s="18" t="e">
        <f t="shared" si="60"/>
        <v>#DIV/0!</v>
      </c>
      <c r="X175" s="19">
        <v>0</v>
      </c>
      <c r="Y175" s="18" t="e">
        <f t="shared" si="61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>
        <v>347.19999313354492</v>
      </c>
      <c r="D176" s="19">
        <v>215</v>
      </c>
      <c r="E176" s="27">
        <v>267.70363881937664</v>
      </c>
      <c r="F176" s="45">
        <f t="shared" si="62"/>
        <v>0.77103584134118552</v>
      </c>
      <c r="G176" s="31"/>
      <c r="H176" s="45">
        <f t="shared" si="58"/>
        <v>0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9"/>
        <v>#DIV/0!</v>
      </c>
      <c r="V176" s="19">
        <f t="shared" si="63"/>
        <v>13</v>
      </c>
      <c r="W176" s="18">
        <f t="shared" si="60"/>
        <v>4.8561162849083574</v>
      </c>
      <c r="X176" s="19">
        <v>13</v>
      </c>
      <c r="Y176" s="18">
        <f t="shared" si="61"/>
        <v>4.8561162849083574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>
        <v>133.99299999999999</v>
      </c>
      <c r="D177" s="19">
        <v>18</v>
      </c>
      <c r="E177" s="27">
        <v>30.353824468085108</v>
      </c>
      <c r="F177" s="45">
        <f t="shared" si="62"/>
        <v>0.22653291192887023</v>
      </c>
      <c r="G177" s="31"/>
      <c r="H177" s="45">
        <f t="shared" si="58"/>
        <v>0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9"/>
        <v>#DIV/0!</v>
      </c>
      <c r="V177" s="19">
        <f t="shared" si="63"/>
        <v>1</v>
      </c>
      <c r="W177" s="18">
        <f t="shared" si="60"/>
        <v>3.2944777718255205</v>
      </c>
      <c r="X177" s="19">
        <v>1</v>
      </c>
      <c r="Y177" s="18">
        <f t="shared" si="61"/>
        <v>3.2944777718255205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>
        <v>81.444999999999993</v>
      </c>
      <c r="D178" s="19"/>
      <c r="E178" s="27">
        <v>32.959302352941172</v>
      </c>
      <c r="F178" s="45">
        <f t="shared" si="62"/>
        <v>0.4046817159179959</v>
      </c>
      <c r="G178" s="31"/>
      <c r="H178" s="45" t="e">
        <f t="shared" si="58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9"/>
        <v>#DIV/0!</v>
      </c>
      <c r="V178" s="19">
        <f t="shared" si="63"/>
        <v>1</v>
      </c>
      <c r="W178" s="18">
        <f t="shared" si="60"/>
        <v>3.0340448025616764</v>
      </c>
      <c r="X178" s="19">
        <v>1</v>
      </c>
      <c r="Y178" s="18">
        <f t="shared" si="61"/>
        <v>3.0340448025616764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>
        <v>1489.6509999999998</v>
      </c>
      <c r="D179" s="19">
        <v>512</v>
      </c>
      <c r="E179" s="27">
        <v>405.69402277828567</v>
      </c>
      <c r="F179" s="45">
        <f t="shared" si="62"/>
        <v>0.27234165772941832</v>
      </c>
      <c r="G179" s="31"/>
      <c r="H179" s="45">
        <f t="shared" si="58"/>
        <v>0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9"/>
        <v>#DIV/0!</v>
      </c>
      <c r="V179" s="19">
        <f t="shared" si="63"/>
        <v>20</v>
      </c>
      <c r="W179" s="18">
        <f t="shared" si="60"/>
        <v>4.9298236791943379</v>
      </c>
      <c r="X179" s="19">
        <v>20</v>
      </c>
      <c r="Y179" s="18">
        <f t="shared" si="61"/>
        <v>4.9298236791943379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>
        <v>31.56</v>
      </c>
      <c r="D180" s="19"/>
      <c r="E180" s="27">
        <v>6.6864527716186251</v>
      </c>
      <c r="F180" s="45">
        <f t="shared" si="62"/>
        <v>0.21186478997524161</v>
      </c>
      <c r="G180" s="31"/>
      <c r="H180" s="45" t="e">
        <f t="shared" si="58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9"/>
        <v>#DIV/0!</v>
      </c>
      <c r="V180" s="19">
        <f t="shared" si="63"/>
        <v>0</v>
      </c>
      <c r="W180" s="18">
        <f t="shared" si="60"/>
        <v>0</v>
      </c>
      <c r="X180" s="19">
        <v>0</v>
      </c>
      <c r="Y180" s="18">
        <f t="shared" si="61"/>
        <v>0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5147.068996261597</v>
      </c>
      <c r="D181" s="29">
        <f t="shared" ref="D181:E181" si="64">D168+D169+D170+D171+D172+D173+D174+D175+D176+D177+D178+D179+D180</f>
        <v>1941</v>
      </c>
      <c r="E181" s="97">
        <f t="shared" si="64"/>
        <v>1925.9817358265329</v>
      </c>
      <c r="F181" s="46">
        <f t="shared" si="62"/>
        <v>0.3741899976909977</v>
      </c>
      <c r="G181" s="91">
        <f>G168+G169+G170+G171+G172+G173+G174+G175+G176+G177+G178+G179+G180</f>
        <v>0</v>
      </c>
      <c r="H181" s="46">
        <f t="shared" si="27"/>
        <v>0</v>
      </c>
      <c r="I181" s="91">
        <f t="shared" ref="I181:T181" si="65">I168+I169+I170+I171+I172+I173+I174+I175+I176+I177+I178+I179+I180</f>
        <v>0</v>
      </c>
      <c r="J181" s="91">
        <f t="shared" si="65"/>
        <v>0</v>
      </c>
      <c r="K181" s="91">
        <f t="shared" si="65"/>
        <v>0</v>
      </c>
      <c r="L181" s="91">
        <f t="shared" si="65"/>
        <v>0</v>
      </c>
      <c r="M181" s="91">
        <f t="shared" si="65"/>
        <v>0</v>
      </c>
      <c r="N181" s="91">
        <f t="shared" si="65"/>
        <v>0</v>
      </c>
      <c r="O181" s="29">
        <f t="shared" si="65"/>
        <v>0</v>
      </c>
      <c r="P181" s="29">
        <f t="shared" si="65"/>
        <v>0</v>
      </c>
      <c r="Q181" s="29">
        <f t="shared" si="65"/>
        <v>0</v>
      </c>
      <c r="R181" s="29">
        <f t="shared" si="65"/>
        <v>0</v>
      </c>
      <c r="S181" s="29">
        <f t="shared" si="65"/>
        <v>0</v>
      </c>
      <c r="T181" s="29">
        <f t="shared" si="65"/>
        <v>0</v>
      </c>
      <c r="U181" s="47" t="e">
        <f t="shared" si="28"/>
        <v>#DIV/0!</v>
      </c>
      <c r="V181" s="29">
        <f>V168+V169+V170+V171+V172+V173+V174+V175+V176+V177+V178+V179+V180</f>
        <v>100</v>
      </c>
      <c r="W181" s="88">
        <f t="shared" si="60"/>
        <v>5.1921572328454664</v>
      </c>
      <c r="X181" s="29">
        <f>X168+X169+X170+X171+X172+X173+X174+X175+X176+X177+X178+X179+X180</f>
        <v>100</v>
      </c>
      <c r="Y181" s="88">
        <f t="shared" si="61"/>
        <v>5.1921572328454664</v>
      </c>
      <c r="Z181" s="29">
        <f t="shared" ref="Z181:AE181" si="66">Z168+Z169+Z170+Z171+Z172+Z173+Z174+Z175+Z176+Z177+Z178+Z179+Z180</f>
        <v>0</v>
      </c>
      <c r="AA181" s="29">
        <f t="shared" si="66"/>
        <v>0</v>
      </c>
      <c r="AB181" s="29">
        <f t="shared" si="66"/>
        <v>0</v>
      </c>
      <c r="AC181" s="29">
        <f t="shared" si="66"/>
        <v>0</v>
      </c>
      <c r="AD181" s="29">
        <f t="shared" si="66"/>
        <v>0</v>
      </c>
      <c r="AE181" s="29">
        <f t="shared" si="66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>
        <v>1241.8</v>
      </c>
      <c r="D183" s="19">
        <v>679</v>
      </c>
      <c r="E183" s="27">
        <v>798.7</v>
      </c>
      <c r="F183" s="45">
        <f t="shared" si="62"/>
        <v>0.64317925591882752</v>
      </c>
      <c r="G183" s="31"/>
      <c r="H183" s="45">
        <f t="shared" si="27"/>
        <v>0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8"/>
        <v>#DIV/0!</v>
      </c>
      <c r="V183" s="19">
        <v>63</v>
      </c>
      <c r="W183" s="18">
        <f>V183/E183*100</f>
        <v>7.8878177037686239</v>
      </c>
      <c r="X183" s="19">
        <v>25</v>
      </c>
      <c r="Y183" s="18">
        <f t="shared" ref="Y183:Y193" si="67">X183/E183*100</f>
        <v>3.1300863903843741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>
        <v>0</v>
      </c>
      <c r="D184" s="19"/>
      <c r="E184" s="27">
        <v>0</v>
      </c>
      <c r="F184" s="45" t="e">
        <f t="shared" si="62"/>
        <v>#DIV/0!</v>
      </c>
      <c r="G184" s="31"/>
      <c r="H184" s="45" t="e">
        <f t="shared" si="27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8"/>
        <v>#DIV/0!</v>
      </c>
      <c r="V184" s="19">
        <f t="shared" ref="V184:V192" si="68">X184</f>
        <v>0</v>
      </c>
      <c r="W184" s="18" t="e">
        <f>V184/E184*100</f>
        <v>#DIV/0!</v>
      </c>
      <c r="X184" s="19">
        <v>0</v>
      </c>
      <c r="Y184" s="75" t="e">
        <f t="shared" si="67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>
        <v>601.54300000000001</v>
      </c>
      <c r="D185" s="19">
        <v>82</v>
      </c>
      <c r="E185" s="27">
        <v>207</v>
      </c>
      <c r="F185" s="45">
        <f t="shared" si="62"/>
        <v>0.34411505079437382</v>
      </c>
      <c r="G185" s="31"/>
      <c r="H185" s="45">
        <f t="shared" si="27"/>
        <v>0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8"/>
        <v>#DIV/0!</v>
      </c>
      <c r="V185" s="19">
        <v>10</v>
      </c>
      <c r="W185" s="18">
        <f t="shared" ref="W185:W192" si="69">V185/E185*100</f>
        <v>4.8309178743961354</v>
      </c>
      <c r="X185" s="19">
        <v>4</v>
      </c>
      <c r="Y185" s="75">
        <f t="shared" si="67"/>
        <v>1.932367149758454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>
        <v>503.53</v>
      </c>
      <c r="D186" s="19">
        <v>56</v>
      </c>
      <c r="E186" s="27">
        <v>147</v>
      </c>
      <c r="F186" s="45">
        <f t="shared" si="62"/>
        <v>0.2919389112863186</v>
      </c>
      <c r="G186" s="31"/>
      <c r="H186" s="45">
        <f t="shared" si="27"/>
        <v>0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8"/>
        <v>#DIV/0!</v>
      </c>
      <c r="V186" s="19">
        <v>7</v>
      </c>
      <c r="W186" s="18">
        <f t="shared" si="69"/>
        <v>4.7619047619047619</v>
      </c>
      <c r="X186" s="19">
        <v>3</v>
      </c>
      <c r="Y186" s="75">
        <f t="shared" si="67"/>
        <v>2.0408163265306123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>
        <v>256.654</v>
      </c>
      <c r="D187" s="19">
        <v>3301</v>
      </c>
      <c r="E187" s="27">
        <v>70</v>
      </c>
      <c r="F187" s="45">
        <f t="shared" si="62"/>
        <v>0.27274073265953386</v>
      </c>
      <c r="G187" s="31"/>
      <c r="H187" s="45">
        <f t="shared" si="27"/>
        <v>0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8"/>
        <v>#DIV/0!</v>
      </c>
      <c r="V187" s="19">
        <f t="shared" si="68"/>
        <v>3</v>
      </c>
      <c r="W187" s="18">
        <f t="shared" si="69"/>
        <v>4.2857142857142856</v>
      </c>
      <c r="X187" s="19">
        <v>3</v>
      </c>
      <c r="Y187" s="75">
        <f t="shared" si="67"/>
        <v>4.2857142857142856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>
        <v>0</v>
      </c>
      <c r="D188" s="19"/>
      <c r="E188" s="27">
        <v>0</v>
      </c>
      <c r="F188" s="45" t="e">
        <f t="shared" si="62"/>
        <v>#DIV/0!</v>
      </c>
      <c r="G188" s="31"/>
      <c r="H188" s="45" t="e">
        <f t="shared" si="27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8"/>
        <v>#DIV/0!</v>
      </c>
      <c r="V188" s="19">
        <f t="shared" si="68"/>
        <v>0</v>
      </c>
      <c r="W188" s="18" t="e">
        <f t="shared" si="69"/>
        <v>#DIV/0!</v>
      </c>
      <c r="X188" s="19">
        <v>0</v>
      </c>
      <c r="Y188" s="75" t="e">
        <f t="shared" si="67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>
        <v>6380.3329999999996</v>
      </c>
      <c r="D189" s="19"/>
      <c r="E189" s="27">
        <v>1846.0127783336975</v>
      </c>
      <c r="F189" s="45">
        <f t="shared" si="62"/>
        <v>0.28932859434353936</v>
      </c>
      <c r="G189" s="31"/>
      <c r="H189" s="45" t="e">
        <f t="shared" si="27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8"/>
        <v>#DIV/0!</v>
      </c>
      <c r="V189" s="19">
        <f t="shared" si="68"/>
        <v>92</v>
      </c>
      <c r="W189" s="18">
        <f t="shared" si="69"/>
        <v>4.9837141475826483</v>
      </c>
      <c r="X189" s="19">
        <v>92</v>
      </c>
      <c r="Y189" s="75">
        <f t="shared" si="67"/>
        <v>4.9837141475826483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>
        <v>677.20399999999995</v>
      </c>
      <c r="D190" s="19"/>
      <c r="E190" s="27">
        <v>301</v>
      </c>
      <c r="F190" s="45">
        <f t="shared" si="62"/>
        <v>0.4444746339360075</v>
      </c>
      <c r="G190" s="31"/>
      <c r="H190" s="45" t="e">
        <f t="shared" si="27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8"/>
        <v>#DIV/0!</v>
      </c>
      <c r="V190" s="19">
        <f t="shared" si="68"/>
        <v>15</v>
      </c>
      <c r="W190" s="18">
        <f t="shared" si="69"/>
        <v>4.9833887043189371</v>
      </c>
      <c r="X190" s="19">
        <v>15</v>
      </c>
      <c r="Y190" s="75">
        <f t="shared" si="67"/>
        <v>4.9833887043189371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>
        <v>0</v>
      </c>
      <c r="D191" s="19"/>
      <c r="E191" s="27">
        <v>0</v>
      </c>
      <c r="F191" s="45" t="e">
        <f t="shared" si="62"/>
        <v>#DIV/0!</v>
      </c>
      <c r="G191" s="31"/>
      <c r="H191" s="45" t="e">
        <f t="shared" si="27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8"/>
        <v>#DIV/0!</v>
      </c>
      <c r="V191" s="19">
        <f t="shared" si="68"/>
        <v>0</v>
      </c>
      <c r="W191" s="18" t="e">
        <f t="shared" si="69"/>
        <v>#DIV/0!</v>
      </c>
      <c r="X191" s="19">
        <v>0</v>
      </c>
      <c r="Y191" s="75" t="e">
        <f t="shared" si="67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>
        <v>1251.2859999999998</v>
      </c>
      <c r="D192" s="19"/>
      <c r="E192" s="27">
        <v>386</v>
      </c>
      <c r="F192" s="45">
        <f t="shared" si="62"/>
        <v>0.30848263306710061</v>
      </c>
      <c r="G192" s="31"/>
      <c r="H192" s="45" t="e">
        <f t="shared" si="27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8"/>
        <v>#DIV/0!</v>
      </c>
      <c r="V192" s="19">
        <f t="shared" si="68"/>
        <v>19</v>
      </c>
      <c r="W192" s="18">
        <f t="shared" si="69"/>
        <v>4.9222797927461137</v>
      </c>
      <c r="X192" s="19">
        <v>19</v>
      </c>
      <c r="Y192" s="75">
        <f t="shared" si="67"/>
        <v>4.9222797927461137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10912.349999999999</v>
      </c>
      <c r="D193" s="29">
        <f t="shared" ref="D193:E193" si="70">D183+D184+D185+D186+D187+D188+D189+D190+D191+D192</f>
        <v>4118</v>
      </c>
      <c r="E193" s="97">
        <f t="shared" si="70"/>
        <v>3755.7127783336973</v>
      </c>
      <c r="F193" s="46">
        <f t="shared" si="62"/>
        <v>0.34417085030572681</v>
      </c>
      <c r="G193" s="91">
        <f>G183+G184+G185+G186+G187+G188+G189+G190+G191+G192</f>
        <v>0</v>
      </c>
      <c r="H193" s="46">
        <f t="shared" si="27"/>
        <v>0</v>
      </c>
      <c r="I193" s="91">
        <f t="shared" ref="I193:T193" si="71">I183+I184+I185+I186+I187+I188+I189+I190+I191+I192</f>
        <v>0</v>
      </c>
      <c r="J193" s="91">
        <f t="shared" si="71"/>
        <v>0</v>
      </c>
      <c r="K193" s="91">
        <f t="shared" si="71"/>
        <v>0</v>
      </c>
      <c r="L193" s="91">
        <f t="shared" si="71"/>
        <v>0</v>
      </c>
      <c r="M193" s="91">
        <f t="shared" si="71"/>
        <v>0</v>
      </c>
      <c r="N193" s="91">
        <f t="shared" si="71"/>
        <v>0</v>
      </c>
      <c r="O193" s="29">
        <f t="shared" si="71"/>
        <v>0</v>
      </c>
      <c r="P193" s="29">
        <f t="shared" si="71"/>
        <v>0</v>
      </c>
      <c r="Q193" s="29">
        <f t="shared" si="71"/>
        <v>0</v>
      </c>
      <c r="R193" s="29">
        <f t="shared" si="71"/>
        <v>0</v>
      </c>
      <c r="S193" s="29">
        <f t="shared" si="71"/>
        <v>0</v>
      </c>
      <c r="T193" s="29">
        <f t="shared" si="71"/>
        <v>0</v>
      </c>
      <c r="U193" s="47" t="e">
        <f t="shared" si="28"/>
        <v>#DIV/0!</v>
      </c>
      <c r="V193" s="29">
        <f>V183+V184+V185+V186+V187+V188+V189+V190+V191+V192</f>
        <v>209</v>
      </c>
      <c r="W193" s="88">
        <f>V193/E193*100</f>
        <v>5.5648557899767654</v>
      </c>
      <c r="X193" s="29">
        <f>X183+X184+X185+X186+X187+X188+X189+X190+X191+X192</f>
        <v>161</v>
      </c>
      <c r="Y193" s="88">
        <f t="shared" si="67"/>
        <v>4.2868027855801873</v>
      </c>
      <c r="Z193" s="29">
        <f t="shared" ref="Z193:AE193" si="72">Z183+Z184+Z185+Z186+Z187+Z188+Z189+Z190+Z191+Z192</f>
        <v>0</v>
      </c>
      <c r="AA193" s="29">
        <f t="shared" si="72"/>
        <v>0</v>
      </c>
      <c r="AB193" s="29">
        <f t="shared" si="72"/>
        <v>0</v>
      </c>
      <c r="AC193" s="29">
        <f t="shared" si="72"/>
        <v>0</v>
      </c>
      <c r="AD193" s="29">
        <f t="shared" si="72"/>
        <v>0</v>
      </c>
      <c r="AE193" s="29">
        <f t="shared" si="72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>
        <v>227.72999999999996</v>
      </c>
      <c r="D195" s="19">
        <v>386</v>
      </c>
      <c r="E195" s="27">
        <v>240.70348387012575</v>
      </c>
      <c r="F195" s="45">
        <f t="shared" ref="F195:F209" si="73">E195/C195</f>
        <v>1.0569687079880814</v>
      </c>
      <c r="G195" s="31"/>
      <c r="H195" s="45">
        <f t="shared" ref="H195:H209" si="74">G195/D195*100</f>
        <v>0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75">O195/G195*100</f>
        <v>#DIV/0!</v>
      </c>
      <c r="V195" s="19">
        <v>19</v>
      </c>
      <c r="W195" s="18">
        <f t="shared" ref="W195:W209" si="76">V195/E195*100</f>
        <v>7.8935292894437961</v>
      </c>
      <c r="X195" s="19">
        <v>7</v>
      </c>
      <c r="Y195" s="18">
        <f t="shared" ref="Y195:Y210" si="77">X195/E195*100</f>
        <v>2.9081423697950828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>
        <v>121.26</v>
      </c>
      <c r="D196" s="19">
        <v>248</v>
      </c>
      <c r="E196" s="27">
        <v>121.94046404198008</v>
      </c>
      <c r="F196" s="45">
        <f t="shared" si="73"/>
        <v>1.0056116117596905</v>
      </c>
      <c r="G196" s="31"/>
      <c r="H196" s="45">
        <f t="shared" si="74"/>
        <v>0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75"/>
        <v>#DIV/0!</v>
      </c>
      <c r="V196" s="19">
        <v>9</v>
      </c>
      <c r="W196" s="18">
        <f t="shared" si="76"/>
        <v>7.3806509354446908</v>
      </c>
      <c r="X196" s="19">
        <v>5</v>
      </c>
      <c r="Y196" s="18">
        <f t="shared" si="77"/>
        <v>4.1003616308026061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>
        <v>65.7</v>
      </c>
      <c r="D197" s="19">
        <v>42</v>
      </c>
      <c r="E197" s="27">
        <v>68.739752212389376</v>
      </c>
      <c r="F197" s="45">
        <f t="shared" si="73"/>
        <v>1.0462671569617865</v>
      </c>
      <c r="G197" s="31"/>
      <c r="H197" s="45">
        <f t="shared" si="74"/>
        <v>0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75"/>
        <v>#DIV/0!</v>
      </c>
      <c r="V197" s="19">
        <v>5</v>
      </c>
      <c r="W197" s="18">
        <f t="shared" si="76"/>
        <v>7.2738114978232637</v>
      </c>
      <c r="X197" s="19">
        <v>3</v>
      </c>
      <c r="Y197" s="18">
        <f t="shared" si="77"/>
        <v>4.3642868986939582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>
        <v>392.5</v>
      </c>
      <c r="D198" s="19">
        <v>145</v>
      </c>
      <c r="E198" s="27">
        <v>265</v>
      </c>
      <c r="F198" s="45">
        <f t="shared" si="73"/>
        <v>0.67515923566878977</v>
      </c>
      <c r="G198" s="31"/>
      <c r="H198" s="45">
        <f t="shared" si="74"/>
        <v>0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75"/>
        <v>#DIV/0!</v>
      </c>
      <c r="V198" s="19">
        <f t="shared" ref="V198:V209" si="78">X198</f>
        <v>13</v>
      </c>
      <c r="W198" s="18">
        <f t="shared" si="76"/>
        <v>4.9056603773584913</v>
      </c>
      <c r="X198" s="19">
        <v>13</v>
      </c>
      <c r="Y198" s="18">
        <f t="shared" si="77"/>
        <v>4.9056603773584913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>
        <v>0</v>
      </c>
      <c r="D199" s="19"/>
      <c r="E199" s="27">
        <v>0</v>
      </c>
      <c r="F199" s="45" t="e">
        <f t="shared" si="73"/>
        <v>#DIV/0!</v>
      </c>
      <c r="G199" s="31"/>
      <c r="H199" s="45" t="e">
        <f t="shared" si="74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75"/>
        <v>#DIV/0!</v>
      </c>
      <c r="V199" s="19">
        <f t="shared" si="78"/>
        <v>0</v>
      </c>
      <c r="W199" s="18" t="e">
        <f t="shared" si="76"/>
        <v>#DIV/0!</v>
      </c>
      <c r="X199" s="19">
        <v>0</v>
      </c>
      <c r="Y199" s="18" t="e">
        <f t="shared" si="77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>
        <v>609.02899999999988</v>
      </c>
      <c r="D200" s="19">
        <v>397</v>
      </c>
      <c r="E200" s="27">
        <v>323</v>
      </c>
      <c r="F200" s="45">
        <f t="shared" si="73"/>
        <v>0.53035241343187278</v>
      </c>
      <c r="G200" s="31"/>
      <c r="H200" s="45">
        <f t="shared" si="74"/>
        <v>0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75"/>
        <v>#DIV/0!</v>
      </c>
      <c r="V200" s="19">
        <f t="shared" si="78"/>
        <v>16</v>
      </c>
      <c r="W200" s="18">
        <f t="shared" si="76"/>
        <v>4.9535603715170282</v>
      </c>
      <c r="X200" s="19">
        <v>16</v>
      </c>
      <c r="Y200" s="18">
        <f t="shared" si="77"/>
        <v>4.9535603715170282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>
        <v>114.30000000000001</v>
      </c>
      <c r="D201" s="19">
        <v>47</v>
      </c>
      <c r="E201" s="27">
        <v>216.91303814139036</v>
      </c>
      <c r="F201" s="45">
        <f t="shared" si="73"/>
        <v>1.8977518647540712</v>
      </c>
      <c r="G201" s="31"/>
      <c r="H201" s="45">
        <f t="shared" si="74"/>
        <v>0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75"/>
        <v>#DIV/0!</v>
      </c>
      <c r="V201" s="19">
        <v>17</v>
      </c>
      <c r="W201" s="18">
        <f t="shared" si="76"/>
        <v>7.8372421250763615</v>
      </c>
      <c r="X201" s="19">
        <v>10</v>
      </c>
      <c r="Y201" s="18">
        <f t="shared" si="77"/>
        <v>4.6101424265155071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>
        <v>130.9</v>
      </c>
      <c r="D202" s="19">
        <v>70</v>
      </c>
      <c r="E202" s="27">
        <v>121.03981900452489</v>
      </c>
      <c r="F202" s="45">
        <f t="shared" si="73"/>
        <v>0.92467394197497998</v>
      </c>
      <c r="G202" s="31"/>
      <c r="H202" s="45">
        <f t="shared" si="74"/>
        <v>0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75"/>
        <v>#DIV/0!</v>
      </c>
      <c r="V202" s="19">
        <f t="shared" si="78"/>
        <v>6</v>
      </c>
      <c r="W202" s="18">
        <f t="shared" si="76"/>
        <v>4.9570464078236096</v>
      </c>
      <c r="X202" s="19">
        <v>6</v>
      </c>
      <c r="Y202" s="18">
        <f t="shared" si="77"/>
        <v>4.9570464078236096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>
        <v>145.43</v>
      </c>
      <c r="D203" s="19">
        <v>130</v>
      </c>
      <c r="E203" s="27">
        <v>101</v>
      </c>
      <c r="F203" s="45">
        <f t="shared" si="73"/>
        <v>0.69449219555800035</v>
      </c>
      <c r="G203" s="31"/>
      <c r="H203" s="45">
        <f t="shared" si="74"/>
        <v>0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75"/>
        <v>#DIV/0!</v>
      </c>
      <c r="V203" s="19">
        <f t="shared" si="78"/>
        <v>5</v>
      </c>
      <c r="W203" s="18">
        <f t="shared" si="76"/>
        <v>4.9504950495049505</v>
      </c>
      <c r="X203" s="19">
        <v>5</v>
      </c>
      <c r="Y203" s="18">
        <f t="shared" si="77"/>
        <v>4.9504950495049505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>
        <v>505.88300000000004</v>
      </c>
      <c r="D204" s="19">
        <v>89</v>
      </c>
      <c r="E204" s="27">
        <v>467</v>
      </c>
      <c r="F204" s="45">
        <f t="shared" si="73"/>
        <v>0.92313835412536094</v>
      </c>
      <c r="G204" s="31"/>
      <c r="H204" s="45">
        <f t="shared" si="74"/>
        <v>0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75"/>
        <v>#DIV/0!</v>
      </c>
      <c r="V204" s="19">
        <v>23</v>
      </c>
      <c r="W204" s="18">
        <f t="shared" si="76"/>
        <v>4.925053533190578</v>
      </c>
      <c r="X204" s="19">
        <v>6</v>
      </c>
      <c r="Y204" s="18">
        <f t="shared" si="77"/>
        <v>1.2847965738758029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>
        <v>569.76199999999994</v>
      </c>
      <c r="D205" s="19">
        <v>84</v>
      </c>
      <c r="E205" s="27">
        <v>194</v>
      </c>
      <c r="F205" s="45">
        <f t="shared" si="73"/>
        <v>0.34049304797441743</v>
      </c>
      <c r="G205" s="31"/>
      <c r="H205" s="45">
        <f t="shared" si="74"/>
        <v>0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75"/>
        <v>#DIV/0!</v>
      </c>
      <c r="V205" s="19">
        <v>9</v>
      </c>
      <c r="W205" s="18">
        <f t="shared" si="76"/>
        <v>4.6391752577319592</v>
      </c>
      <c r="X205" s="19">
        <v>4</v>
      </c>
      <c r="Y205" s="18">
        <f t="shared" si="77"/>
        <v>2.0618556701030926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>
        <v>47.904000000000003</v>
      </c>
      <c r="D206" s="19">
        <v>1141</v>
      </c>
      <c r="E206" s="27">
        <v>32.921956497490243</v>
      </c>
      <c r="F206" s="45">
        <f t="shared" si="73"/>
        <v>0.68724859087947232</v>
      </c>
      <c r="G206" s="31"/>
      <c r="H206" s="45">
        <f t="shared" si="74"/>
        <v>0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75"/>
        <v>#DIV/0!</v>
      </c>
      <c r="V206" s="19">
        <f t="shared" si="78"/>
        <v>1</v>
      </c>
      <c r="W206" s="18">
        <f t="shared" si="76"/>
        <v>3.0374865481528524</v>
      </c>
      <c r="X206" s="19">
        <v>1</v>
      </c>
      <c r="Y206" s="18">
        <f t="shared" si="77"/>
        <v>3.0374865481528524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>
        <v>1621.2169999999999</v>
      </c>
      <c r="D207" s="19"/>
      <c r="E207" s="27">
        <v>521.34156561704197</v>
      </c>
      <c r="F207" s="45">
        <f t="shared" si="73"/>
        <v>0.32157420358720762</v>
      </c>
      <c r="G207" s="31"/>
      <c r="H207" s="45" t="e">
        <f t="shared" si="74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75"/>
        <v>#DIV/0!</v>
      </c>
      <c r="V207" s="19">
        <f t="shared" si="78"/>
        <v>26</v>
      </c>
      <c r="W207" s="18">
        <f t="shared" si="76"/>
        <v>4.9871335252594511</v>
      </c>
      <c r="X207" s="19">
        <v>26</v>
      </c>
      <c r="Y207" s="18">
        <f t="shared" si="77"/>
        <v>4.9871335252594511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>
        <v>78.575999999999993</v>
      </c>
      <c r="D208" s="19"/>
      <c r="E208" s="27">
        <v>55.413437230527137</v>
      </c>
      <c r="F208" s="45">
        <f t="shared" si="73"/>
        <v>0.70522089735449933</v>
      </c>
      <c r="G208" s="31"/>
      <c r="H208" s="45" t="e">
        <f t="shared" si="74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75"/>
        <v>#DIV/0!</v>
      </c>
      <c r="V208" s="19">
        <v>2</v>
      </c>
      <c r="W208" s="18">
        <f t="shared" si="76"/>
        <v>3.609232886384107</v>
      </c>
      <c r="X208" s="19">
        <v>2</v>
      </c>
      <c r="Y208" s="18">
        <f t="shared" si="77"/>
        <v>3.609232886384107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>
        <v>12.665000000000001</v>
      </c>
      <c r="D209" s="19"/>
      <c r="E209" s="27">
        <v>4.846457142857143</v>
      </c>
      <c r="F209" s="45">
        <f t="shared" si="73"/>
        <v>0.3826653883029722</v>
      </c>
      <c r="G209" s="31"/>
      <c r="H209" s="45" t="e">
        <f t="shared" si="74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75"/>
        <v>#DIV/0!</v>
      </c>
      <c r="V209" s="19">
        <f t="shared" si="78"/>
        <v>0</v>
      </c>
      <c r="W209" s="18">
        <f t="shared" si="76"/>
        <v>0</v>
      </c>
      <c r="X209" s="19">
        <v>0</v>
      </c>
      <c r="Y209" s="18">
        <f t="shared" si="77"/>
        <v>0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4642.8559999999998</v>
      </c>
      <c r="D210" s="29">
        <f t="shared" ref="D210:E210" si="79">D195+D196+D197+D198+D199+D200+D201+D202+D203+D204+D205+D206+D207+D208+D209</f>
        <v>2779</v>
      </c>
      <c r="E210" s="97">
        <f t="shared" si="79"/>
        <v>2733.8599737583268</v>
      </c>
      <c r="F210" s="46">
        <f t="shared" si="62"/>
        <v>0.58883152390647631</v>
      </c>
      <c r="G210" s="29">
        <f>G195+G196+G197+G198+G199+G200+G201+G202+G203+G204+G205+G206+G207+G208+G209</f>
        <v>0</v>
      </c>
      <c r="H210" s="46">
        <f t="shared" si="27"/>
        <v>0</v>
      </c>
      <c r="I210" s="29">
        <f t="shared" ref="I210:T210" si="80">I195+I196+I197+I198+I199+I200+I201+I202+I203+I204+I205+I206+I207+I208+I209</f>
        <v>0</v>
      </c>
      <c r="J210" s="29">
        <f t="shared" si="80"/>
        <v>0</v>
      </c>
      <c r="K210" s="29">
        <f t="shared" si="80"/>
        <v>0</v>
      </c>
      <c r="L210" s="29">
        <f t="shared" si="80"/>
        <v>0</v>
      </c>
      <c r="M210" s="29">
        <f t="shared" si="80"/>
        <v>0</v>
      </c>
      <c r="N210" s="29">
        <f t="shared" si="80"/>
        <v>0</v>
      </c>
      <c r="O210" s="29">
        <f t="shared" si="80"/>
        <v>0</v>
      </c>
      <c r="P210" s="29">
        <f t="shared" si="80"/>
        <v>0</v>
      </c>
      <c r="Q210" s="29">
        <f t="shared" si="80"/>
        <v>0</v>
      </c>
      <c r="R210" s="29">
        <f t="shared" si="80"/>
        <v>0</v>
      </c>
      <c r="S210" s="29">
        <f t="shared" si="80"/>
        <v>0</v>
      </c>
      <c r="T210" s="29">
        <f t="shared" si="80"/>
        <v>0</v>
      </c>
      <c r="U210" s="29" t="e">
        <f>SUM(U195:U209)</f>
        <v>#DIV/0!</v>
      </c>
      <c r="V210" s="29">
        <f>V195+V196+V197+V198+V199+V200+V201+V202+V203+V204+V205+V206+V207+V208+V209</f>
        <v>151</v>
      </c>
      <c r="W210" s="88">
        <f>V210/E210*100</f>
        <v>5.5233260463013165</v>
      </c>
      <c r="X210" s="29">
        <f>X195+X196+X197+X198+X199+X200+X201+X202+X203+X204+X205+X206+X207+X208+X209</f>
        <v>104</v>
      </c>
      <c r="Y210" s="88">
        <f t="shared" si="77"/>
        <v>3.8041450914922974</v>
      </c>
      <c r="Z210" s="29">
        <f t="shared" ref="Z210:AE210" si="81">Z195+Z196+Z197+Z198+Z199+Z200+Z201+Z202+Z203+Z204+Z205+Z206+Z207+Z208+Z209</f>
        <v>0</v>
      </c>
      <c r="AA210" s="29">
        <f t="shared" si="81"/>
        <v>0</v>
      </c>
      <c r="AB210" s="29">
        <f t="shared" si="81"/>
        <v>0</v>
      </c>
      <c r="AC210" s="29">
        <f t="shared" si="81"/>
        <v>0</v>
      </c>
      <c r="AD210" s="29">
        <f t="shared" si="81"/>
        <v>0</v>
      </c>
      <c r="AE210" s="29">
        <f t="shared" si="81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>
        <v>31.5</v>
      </c>
      <c r="D212" s="19">
        <v>37</v>
      </c>
      <c r="E212" s="19">
        <v>42</v>
      </c>
      <c r="F212" s="45">
        <f t="shared" si="62"/>
        <v>1.3333333333333333</v>
      </c>
      <c r="G212" s="31"/>
      <c r="H212" s="45">
        <f t="shared" si="27"/>
        <v>0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82">O212/G212*100</f>
        <v>#DIV/0!</v>
      </c>
      <c r="V212" s="19">
        <f>X212</f>
        <v>3</v>
      </c>
      <c r="W212" s="18">
        <f t="shared" ref="W212:W240" si="83">V212/E212*100</f>
        <v>7.1428571428571423</v>
      </c>
      <c r="X212" s="19">
        <v>3</v>
      </c>
      <c r="Y212" s="18">
        <f t="shared" ref="Y212:Y241" si="84">X212/E212*100</f>
        <v>7.1428571428571423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>
        <v>47.900000000000006</v>
      </c>
      <c r="D213" s="19">
        <v>62</v>
      </c>
      <c r="E213" s="19">
        <v>69</v>
      </c>
      <c r="F213" s="45">
        <f t="shared" si="62"/>
        <v>1.4405010438413359</v>
      </c>
      <c r="G213" s="31"/>
      <c r="H213" s="45">
        <f t="shared" si="27"/>
        <v>0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82"/>
        <v>#DIV/0!</v>
      </c>
      <c r="V213" s="19">
        <f t="shared" ref="V213:V239" si="85">X213</f>
        <v>5</v>
      </c>
      <c r="W213" s="18">
        <f t="shared" si="83"/>
        <v>7.2463768115942031</v>
      </c>
      <c r="X213" s="19">
        <v>5</v>
      </c>
      <c r="Y213" s="18">
        <f t="shared" si="84"/>
        <v>7.2463768115942031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>
        <v>48.2</v>
      </c>
      <c r="D214" s="19">
        <v>91</v>
      </c>
      <c r="E214" s="19">
        <v>77</v>
      </c>
      <c r="F214" s="45">
        <f t="shared" si="62"/>
        <v>1.5975103734439833</v>
      </c>
      <c r="G214" s="31"/>
      <c r="H214" s="45">
        <f t="shared" si="27"/>
        <v>0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82"/>
        <v>#DIV/0!</v>
      </c>
      <c r="V214" s="19">
        <v>6</v>
      </c>
      <c r="W214" s="18">
        <f t="shared" si="83"/>
        <v>7.7922077922077921</v>
      </c>
      <c r="X214" s="19">
        <v>4</v>
      </c>
      <c r="Y214" s="18">
        <f t="shared" si="84"/>
        <v>5.1948051948051948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>
        <v>27.9</v>
      </c>
      <c r="D215" s="19">
        <v>36</v>
      </c>
      <c r="E215" s="19">
        <v>59</v>
      </c>
      <c r="F215" s="45">
        <f t="shared" si="62"/>
        <v>2.1146953405017923</v>
      </c>
      <c r="G215" s="31"/>
      <c r="H215" s="45">
        <f t="shared" si="27"/>
        <v>0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82"/>
        <v>#DIV/0!</v>
      </c>
      <c r="V215" s="19">
        <v>4</v>
      </c>
      <c r="W215" s="18">
        <f t="shared" si="83"/>
        <v>6.7796610169491522</v>
      </c>
      <c r="X215" s="19">
        <v>4</v>
      </c>
      <c r="Y215" s="18">
        <f t="shared" si="84"/>
        <v>6.7796610169491522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>
        <v>36</v>
      </c>
      <c r="D216" s="19">
        <v>64</v>
      </c>
      <c r="E216" s="19">
        <v>81</v>
      </c>
      <c r="F216" s="45">
        <f t="shared" si="62"/>
        <v>2.25</v>
      </c>
      <c r="G216" s="31"/>
      <c r="H216" s="45">
        <f t="shared" si="27"/>
        <v>0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82"/>
        <v>#DIV/0!</v>
      </c>
      <c r="V216" s="19">
        <f t="shared" si="85"/>
        <v>6</v>
      </c>
      <c r="W216" s="18">
        <f t="shared" si="83"/>
        <v>7.4074074074074066</v>
      </c>
      <c r="X216" s="19">
        <v>6</v>
      </c>
      <c r="Y216" s="18">
        <f t="shared" si="84"/>
        <v>7.4074074074074066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762</v>
      </c>
      <c r="C217" s="19">
        <v>43.4</v>
      </c>
      <c r="D217" s="19">
        <v>80</v>
      </c>
      <c r="E217" s="19">
        <v>79</v>
      </c>
      <c r="F217" s="45">
        <f t="shared" si="62"/>
        <v>1.8202764976958525</v>
      </c>
      <c r="G217" s="31"/>
      <c r="H217" s="45">
        <f t="shared" si="27"/>
        <v>0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82"/>
        <v>#DIV/0!</v>
      </c>
      <c r="V217" s="19">
        <v>6</v>
      </c>
      <c r="W217" s="18">
        <f t="shared" si="83"/>
        <v>7.59493670886076</v>
      </c>
      <c r="X217" s="19">
        <v>5</v>
      </c>
      <c r="Y217" s="18">
        <f t="shared" si="84"/>
        <v>6.3291139240506329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>
        <v>97</v>
      </c>
      <c r="D218" s="19">
        <v>101</v>
      </c>
      <c r="E218" s="19">
        <v>204</v>
      </c>
      <c r="F218" s="45">
        <f t="shared" si="62"/>
        <v>2.1030927835051547</v>
      </c>
      <c r="G218" s="31"/>
      <c r="H218" s="45">
        <f t="shared" ref="H218:H292" si="86">G218/D218*100</f>
        <v>0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82"/>
        <v>#DIV/0!</v>
      </c>
      <c r="V218" s="19">
        <v>16</v>
      </c>
      <c r="W218" s="18">
        <f t="shared" si="83"/>
        <v>7.8431372549019605</v>
      </c>
      <c r="X218" s="19">
        <v>12</v>
      </c>
      <c r="Y218" s="18">
        <f t="shared" si="84"/>
        <v>5.8823529411764701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>
        <v>68.643000000000001</v>
      </c>
      <c r="D219" s="19">
        <v>100</v>
      </c>
      <c r="E219" s="19">
        <v>133</v>
      </c>
      <c r="F219" s="45">
        <f t="shared" si="62"/>
        <v>1.9375610040353715</v>
      </c>
      <c r="G219" s="31"/>
      <c r="H219" s="45">
        <f t="shared" si="86"/>
        <v>0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82"/>
        <v>#DIV/0!</v>
      </c>
      <c r="V219" s="19">
        <f t="shared" si="85"/>
        <v>10</v>
      </c>
      <c r="W219" s="18">
        <f t="shared" si="83"/>
        <v>7.518796992481203</v>
      </c>
      <c r="X219" s="19">
        <v>10</v>
      </c>
      <c r="Y219" s="18">
        <f t="shared" si="84"/>
        <v>7.518796992481203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>
        <v>53.9</v>
      </c>
      <c r="D220" s="19">
        <v>51</v>
      </c>
      <c r="E220" s="19">
        <v>70</v>
      </c>
      <c r="F220" s="45">
        <f t="shared" si="62"/>
        <v>1.2987012987012987</v>
      </c>
      <c r="G220" s="31"/>
      <c r="H220" s="45">
        <f t="shared" si="86"/>
        <v>0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82"/>
        <v>#DIV/0!</v>
      </c>
      <c r="V220" s="19">
        <v>5</v>
      </c>
      <c r="W220" s="18">
        <f t="shared" si="83"/>
        <v>7.1428571428571423</v>
      </c>
      <c r="X220" s="19">
        <v>3</v>
      </c>
      <c r="Y220" s="18">
        <f t="shared" si="84"/>
        <v>4.2857142857142856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>
        <v>78.5</v>
      </c>
      <c r="D221" s="19">
        <v>99</v>
      </c>
      <c r="E221" s="19">
        <v>95</v>
      </c>
      <c r="F221" s="45">
        <f t="shared" si="62"/>
        <v>1.2101910828025477</v>
      </c>
      <c r="G221" s="31"/>
      <c r="H221" s="45">
        <f t="shared" si="86"/>
        <v>0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82"/>
        <v>#DIV/0!</v>
      </c>
      <c r="V221" s="19">
        <v>7</v>
      </c>
      <c r="W221" s="18">
        <f t="shared" si="83"/>
        <v>7.3684210526315779</v>
      </c>
      <c r="X221" s="19">
        <v>5</v>
      </c>
      <c r="Y221" s="18">
        <f t="shared" si="84"/>
        <v>5.2631578947368416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219</v>
      </c>
      <c r="C222" s="19">
        <v>70.3</v>
      </c>
      <c r="D222" s="19"/>
      <c r="E222" s="19">
        <v>102</v>
      </c>
      <c r="F222" s="45">
        <f t="shared" si="62"/>
        <v>1.4509246088193457</v>
      </c>
      <c r="G222" s="31"/>
      <c r="H222" s="45" t="e">
        <f t="shared" si="86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82"/>
        <v>#DIV/0!</v>
      </c>
      <c r="V222" s="19">
        <f t="shared" si="85"/>
        <v>8</v>
      </c>
      <c r="W222" s="18">
        <f t="shared" si="83"/>
        <v>7.8431372549019605</v>
      </c>
      <c r="X222" s="19">
        <v>8</v>
      </c>
      <c r="Y222" s="18">
        <f t="shared" si="84"/>
        <v>7.8431372549019605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>
        <v>37.5</v>
      </c>
      <c r="D223" s="19">
        <v>49</v>
      </c>
      <c r="E223" s="19">
        <v>55</v>
      </c>
      <c r="F223" s="45">
        <f t="shared" si="62"/>
        <v>1.4666666666666666</v>
      </c>
      <c r="G223" s="31"/>
      <c r="H223" s="45">
        <f t="shared" si="86"/>
        <v>0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82"/>
        <v>#DIV/0!</v>
      </c>
      <c r="V223" s="19">
        <v>4</v>
      </c>
      <c r="W223" s="18">
        <f t="shared" si="83"/>
        <v>7.2727272727272725</v>
      </c>
      <c r="X223" s="19">
        <v>3</v>
      </c>
      <c r="Y223" s="18">
        <f t="shared" si="84"/>
        <v>5.4545454545454541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>
        <v>29.3</v>
      </c>
      <c r="D224" s="19">
        <v>65</v>
      </c>
      <c r="E224" s="19">
        <v>67</v>
      </c>
      <c r="F224" s="45">
        <f t="shared" si="62"/>
        <v>2.2866894197952217</v>
      </c>
      <c r="G224" s="31"/>
      <c r="H224" s="45">
        <f t="shared" si="86"/>
        <v>0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82"/>
        <v>#DIV/0!</v>
      </c>
      <c r="V224" s="19">
        <v>5</v>
      </c>
      <c r="W224" s="18">
        <f t="shared" si="83"/>
        <v>7.4626865671641784</v>
      </c>
      <c r="X224" s="19">
        <v>4</v>
      </c>
      <c r="Y224" s="18">
        <f t="shared" si="84"/>
        <v>5.9701492537313428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>
        <v>35.199999999999996</v>
      </c>
      <c r="D225" s="19"/>
      <c r="E225" s="19">
        <v>73</v>
      </c>
      <c r="F225" s="45">
        <f t="shared" si="62"/>
        <v>2.0738636363636367</v>
      </c>
      <c r="G225" s="31"/>
      <c r="H225" s="45" t="e">
        <f t="shared" si="86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82"/>
        <v>#DIV/0!</v>
      </c>
      <c r="V225" s="19">
        <v>5</v>
      </c>
      <c r="W225" s="18">
        <f t="shared" si="83"/>
        <v>6.8493150684931505</v>
      </c>
      <c r="X225" s="19">
        <v>5</v>
      </c>
      <c r="Y225" s="18">
        <f t="shared" si="84"/>
        <v>6.8493150684931505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>
        <v>35</v>
      </c>
      <c r="D226" s="19">
        <v>54</v>
      </c>
      <c r="E226" s="19">
        <v>86</v>
      </c>
      <c r="F226" s="45">
        <f t="shared" si="62"/>
        <v>2.4571428571428573</v>
      </c>
      <c r="G226" s="31"/>
      <c r="H226" s="45">
        <f t="shared" si="86"/>
        <v>0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82"/>
        <v>#DIV/0!</v>
      </c>
      <c r="V226" s="19">
        <v>6</v>
      </c>
      <c r="W226" s="18">
        <f t="shared" si="83"/>
        <v>6.9767441860465116</v>
      </c>
      <c r="X226" s="19">
        <v>4</v>
      </c>
      <c r="Y226" s="18">
        <f t="shared" si="84"/>
        <v>4.6511627906976747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>
        <v>123.5</v>
      </c>
      <c r="D227" s="19">
        <v>92</v>
      </c>
      <c r="E227" s="19">
        <v>140</v>
      </c>
      <c r="F227" s="45">
        <f t="shared" si="62"/>
        <v>1.1336032388663968</v>
      </c>
      <c r="G227" s="31"/>
      <c r="H227" s="45">
        <f t="shared" si="86"/>
        <v>0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82"/>
        <v>#DIV/0!</v>
      </c>
      <c r="V227" s="19">
        <v>11</v>
      </c>
      <c r="W227" s="18">
        <f t="shared" si="83"/>
        <v>7.8571428571428568</v>
      </c>
      <c r="X227" s="19">
        <v>8</v>
      </c>
      <c r="Y227" s="18">
        <f t="shared" si="84"/>
        <v>5.7142857142857144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>
        <v>234.29299999999998</v>
      </c>
      <c r="D228" s="19">
        <v>584</v>
      </c>
      <c r="E228" s="19">
        <v>609</v>
      </c>
      <c r="F228" s="45">
        <f t="shared" si="62"/>
        <v>2.5993094117195139</v>
      </c>
      <c r="G228" s="31"/>
      <c r="H228" s="45">
        <f t="shared" si="86"/>
        <v>0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82"/>
        <v>#DIV/0!</v>
      </c>
      <c r="V228" s="19">
        <v>48</v>
      </c>
      <c r="W228" s="18">
        <f t="shared" si="83"/>
        <v>7.8817733990147785</v>
      </c>
      <c r="X228" s="19">
        <v>23</v>
      </c>
      <c r="Y228" s="18">
        <f t="shared" si="84"/>
        <v>3.7766830870279149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>
        <v>176.79999999999998</v>
      </c>
      <c r="D229" s="19">
        <v>117</v>
      </c>
      <c r="E229" s="19">
        <v>565</v>
      </c>
      <c r="F229" s="45">
        <f t="shared" si="62"/>
        <v>3.1957013574660635</v>
      </c>
      <c r="G229" s="31"/>
      <c r="H229" s="45">
        <f t="shared" si="86"/>
        <v>0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82"/>
        <v>#DIV/0!</v>
      </c>
      <c r="V229" s="19">
        <v>67</v>
      </c>
      <c r="W229" s="18">
        <f t="shared" si="83"/>
        <v>11.858407079646017</v>
      </c>
      <c r="X229" s="19">
        <v>20</v>
      </c>
      <c r="Y229" s="18">
        <f t="shared" si="84"/>
        <v>3.5398230088495577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>
        <v>470.1</v>
      </c>
      <c r="D230" s="19">
        <v>548</v>
      </c>
      <c r="E230" s="19">
        <v>832</v>
      </c>
      <c r="F230" s="45">
        <f t="shared" si="62"/>
        <v>1.7698362050627525</v>
      </c>
      <c r="G230" s="31"/>
      <c r="H230" s="45">
        <f t="shared" si="86"/>
        <v>0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82"/>
        <v>#DIV/0!</v>
      </c>
      <c r="V230" s="19">
        <v>66</v>
      </c>
      <c r="W230" s="18">
        <f t="shared" si="83"/>
        <v>7.9326923076923075</v>
      </c>
      <c r="X230" s="19">
        <v>25</v>
      </c>
      <c r="Y230" s="18">
        <f t="shared" si="84"/>
        <v>3.0048076923076925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>
        <v>327.5</v>
      </c>
      <c r="D231" s="19">
        <v>598</v>
      </c>
      <c r="E231" s="19">
        <v>555</v>
      </c>
      <c r="F231" s="45">
        <f t="shared" si="62"/>
        <v>1.6946564885496183</v>
      </c>
      <c r="G231" s="31"/>
      <c r="H231" s="45">
        <f t="shared" si="86"/>
        <v>0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82"/>
        <v>#DIV/0!</v>
      </c>
      <c r="V231" s="19">
        <v>44</v>
      </c>
      <c r="W231" s="18">
        <f t="shared" si="83"/>
        <v>7.9279279279279278</v>
      </c>
      <c r="X231" s="19">
        <v>23</v>
      </c>
      <c r="Y231" s="18">
        <f t="shared" si="84"/>
        <v>4.1441441441441444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>
        <v>1369.35</v>
      </c>
      <c r="D232" s="19">
        <v>678</v>
      </c>
      <c r="E232" s="19">
        <v>608</v>
      </c>
      <c r="F232" s="45">
        <f t="shared" si="62"/>
        <v>0.44400628035199186</v>
      </c>
      <c r="G232" s="31"/>
      <c r="H232" s="45">
        <f t="shared" si="86"/>
        <v>0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82"/>
        <v>#DIV/0!</v>
      </c>
      <c r="V232" s="19">
        <v>30</v>
      </c>
      <c r="W232" s="18">
        <f t="shared" si="83"/>
        <v>4.9342105263157894</v>
      </c>
      <c r="X232" s="19">
        <v>24</v>
      </c>
      <c r="Y232" s="18">
        <f t="shared" si="84"/>
        <v>3.9473684210526314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>
        <v>106.95699999999999</v>
      </c>
      <c r="D233" s="19">
        <v>18</v>
      </c>
      <c r="E233" s="19">
        <v>50</v>
      </c>
      <c r="F233" s="45">
        <f t="shared" ref="F233:F241" si="87">E233/C233</f>
        <v>0.46747758444982568</v>
      </c>
      <c r="G233" s="31"/>
      <c r="H233" s="45">
        <f t="shared" si="86"/>
        <v>0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82"/>
        <v>#DIV/0!</v>
      </c>
      <c r="V233" s="19">
        <f t="shared" si="85"/>
        <v>0</v>
      </c>
      <c r="W233" s="18">
        <f t="shared" si="83"/>
        <v>0</v>
      </c>
      <c r="X233" s="19">
        <v>0</v>
      </c>
      <c r="Y233" s="18">
        <f t="shared" si="84"/>
        <v>0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>
        <v>58.5</v>
      </c>
      <c r="D234" s="19">
        <v>7</v>
      </c>
      <c r="E234" s="19">
        <v>14</v>
      </c>
      <c r="F234" s="45">
        <f t="shared" si="87"/>
        <v>0.23931623931623933</v>
      </c>
      <c r="G234" s="31"/>
      <c r="H234" s="45">
        <f t="shared" si="86"/>
        <v>0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82"/>
        <v>#DIV/0!</v>
      </c>
      <c r="V234" s="19">
        <f t="shared" si="85"/>
        <v>0</v>
      </c>
      <c r="W234" s="18">
        <f t="shared" si="83"/>
        <v>0</v>
      </c>
      <c r="X234" s="19">
        <v>0</v>
      </c>
      <c r="Y234" s="18">
        <f t="shared" si="84"/>
        <v>0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>
        <v>50.680999999999997</v>
      </c>
      <c r="D235" s="19">
        <v>1463</v>
      </c>
      <c r="E235" s="19">
        <v>53</v>
      </c>
      <c r="F235" s="45">
        <f t="shared" si="87"/>
        <v>1.0457567924863362</v>
      </c>
      <c r="G235" s="31"/>
      <c r="H235" s="45">
        <f t="shared" si="86"/>
        <v>0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82"/>
        <v>#DIV/0!</v>
      </c>
      <c r="V235" s="19">
        <f t="shared" si="85"/>
        <v>4</v>
      </c>
      <c r="W235" s="18">
        <f t="shared" si="83"/>
        <v>7.5471698113207548</v>
      </c>
      <c r="X235" s="19">
        <v>4</v>
      </c>
      <c r="Y235" s="18">
        <f t="shared" si="84"/>
        <v>7.5471698113207548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>
        <v>72.626999999999995</v>
      </c>
      <c r="D236" s="19"/>
      <c r="E236" s="19">
        <v>88</v>
      </c>
      <c r="F236" s="45">
        <f t="shared" si="87"/>
        <v>1.211670590827103</v>
      </c>
      <c r="G236" s="31"/>
      <c r="H236" s="45" t="e">
        <f t="shared" si="86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82"/>
        <v>#DIV/0!</v>
      </c>
      <c r="V236" s="19">
        <f t="shared" si="85"/>
        <v>7</v>
      </c>
      <c r="W236" s="18">
        <f t="shared" si="83"/>
        <v>7.9545454545454541</v>
      </c>
      <c r="X236" s="19">
        <v>7</v>
      </c>
      <c r="Y236" s="18">
        <f t="shared" si="84"/>
        <v>7.9545454545454541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>
        <v>37.655999999999999</v>
      </c>
      <c r="D237" s="19"/>
      <c r="E237" s="19">
        <v>50</v>
      </c>
      <c r="F237" s="45">
        <f t="shared" si="87"/>
        <v>1.3278096452092629</v>
      </c>
      <c r="G237" s="31"/>
      <c r="H237" s="45" t="e">
        <f t="shared" si="86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82"/>
        <v>#DIV/0!</v>
      </c>
      <c r="V237" s="19">
        <f t="shared" si="85"/>
        <v>4</v>
      </c>
      <c r="W237" s="18">
        <f t="shared" si="83"/>
        <v>8</v>
      </c>
      <c r="X237" s="19">
        <v>4</v>
      </c>
      <c r="Y237" s="18">
        <f t="shared" si="84"/>
        <v>8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>
        <v>544.63599999999997</v>
      </c>
      <c r="D238" s="19"/>
      <c r="E238" s="19">
        <v>642</v>
      </c>
      <c r="F238" s="45">
        <f t="shared" si="87"/>
        <v>1.1787689392548419</v>
      </c>
      <c r="G238" s="31"/>
      <c r="H238" s="45" t="e">
        <f t="shared" si="86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82"/>
        <v>#DIV/0!</v>
      </c>
      <c r="V238" s="19">
        <v>50</v>
      </c>
      <c r="W238" s="18">
        <f t="shared" si="83"/>
        <v>7.7881619937694699</v>
      </c>
      <c r="X238" s="19">
        <v>40</v>
      </c>
      <c r="Y238" s="18">
        <f t="shared" si="84"/>
        <v>6.2305295950155761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>
        <v>205.36799999999999</v>
      </c>
      <c r="D239" s="19"/>
      <c r="E239" s="19">
        <v>181</v>
      </c>
      <c r="F239" s="45">
        <f t="shared" si="87"/>
        <v>0.8813447080363056</v>
      </c>
      <c r="G239" s="31"/>
      <c r="H239" s="45" t="e">
        <f t="shared" si="86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82"/>
        <v>#DIV/0!</v>
      </c>
      <c r="V239" s="19">
        <f t="shared" si="85"/>
        <v>9</v>
      </c>
      <c r="W239" s="18">
        <f t="shared" si="83"/>
        <v>4.972375690607735</v>
      </c>
      <c r="X239" s="19">
        <v>9</v>
      </c>
      <c r="Y239" s="18">
        <f t="shared" si="84"/>
        <v>4.972375690607735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>
        <v>37.494</v>
      </c>
      <c r="D240" s="19"/>
      <c r="E240" s="19">
        <v>43</v>
      </c>
      <c r="F240" s="45">
        <f t="shared" si="87"/>
        <v>1.1468501626926975</v>
      </c>
      <c r="G240" s="31"/>
      <c r="H240" s="45" t="e">
        <f t="shared" si="86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82"/>
        <v>#DIV/0!</v>
      </c>
      <c r="V240" s="19">
        <v>3</v>
      </c>
      <c r="W240" s="18">
        <f t="shared" si="83"/>
        <v>6.9767441860465116</v>
      </c>
      <c r="X240" s="19">
        <v>3</v>
      </c>
      <c r="Y240" s="18">
        <f t="shared" si="84"/>
        <v>6.9767441860465116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4555.704999999999</v>
      </c>
      <c r="D241" s="29">
        <f t="shared" ref="D241:E241" si="88">D212+D213+D214+D215+D216+D217+D218+D219+D220+D221+D222+D223+D224+D225+D226+D227+D228+D229+D230+D231+D232+D233+D234+D235+D236+D237+D238+D239+D240</f>
        <v>4994</v>
      </c>
      <c r="E241" s="29">
        <f t="shared" si="88"/>
        <v>5722</v>
      </c>
      <c r="F241" s="46">
        <f t="shared" si="87"/>
        <v>1.2560075773124031</v>
      </c>
      <c r="G241" s="29">
        <f>G212+G213+G214+G215+G216+G217+G218+G219+G220+G221+G222+G223+G224+G225+G226+G227+G228+G229+G230+G231+G232+G233+G234+G235+G236+G237+G238+G239+G240</f>
        <v>0</v>
      </c>
      <c r="H241" s="46">
        <f t="shared" si="86"/>
        <v>0</v>
      </c>
      <c r="I241" s="29">
        <f t="shared" ref="I241:T241" si="89">I212+I213+I214+I215+I216+I217+I218+I219+I220+I221+I222+I223+I224+I225+I226+I227+I228+I229+I230+I231+I232+I233+I234+I235+I236+I237+I238+I239+I240</f>
        <v>0</v>
      </c>
      <c r="J241" s="29">
        <f t="shared" si="89"/>
        <v>0</v>
      </c>
      <c r="K241" s="29">
        <f t="shared" si="89"/>
        <v>0</v>
      </c>
      <c r="L241" s="29">
        <f t="shared" si="89"/>
        <v>0</v>
      </c>
      <c r="M241" s="29">
        <f t="shared" si="89"/>
        <v>0</v>
      </c>
      <c r="N241" s="29">
        <f t="shared" si="89"/>
        <v>0</v>
      </c>
      <c r="O241" s="29">
        <f t="shared" si="89"/>
        <v>0</v>
      </c>
      <c r="P241" s="29">
        <f t="shared" si="89"/>
        <v>0</v>
      </c>
      <c r="Q241" s="29">
        <f t="shared" si="89"/>
        <v>0</v>
      </c>
      <c r="R241" s="29">
        <f t="shared" si="89"/>
        <v>0</v>
      </c>
      <c r="S241" s="29">
        <f t="shared" si="89"/>
        <v>0</v>
      </c>
      <c r="T241" s="29">
        <f t="shared" si="89"/>
        <v>0</v>
      </c>
      <c r="U241" s="47" t="e">
        <f t="shared" si="82"/>
        <v>#DIV/0!</v>
      </c>
      <c r="V241" s="29">
        <f>V212+V213+V214+V215+V216+V217+V218+V219+V220+V221+V222+V223+V224+V225+V226+V227+V228+V229+V230+V231+V232+V233+V234+V235+V236+V237+V238+V239+V240</f>
        <v>439</v>
      </c>
      <c r="W241" s="88">
        <f>V241/E241*100</f>
        <v>7.672142607479902</v>
      </c>
      <c r="X241" s="29">
        <f>X212+X213+X214+X215+X216+X217+X218+X219+X220+X221+X222+X223+X224+X225+X226+X227+X228+X229+X230+X231+X232+X233+X234+X235+X236+X237+X238+X239+X240</f>
        <v>271</v>
      </c>
      <c r="Y241" s="88">
        <f t="shared" si="84"/>
        <v>4.7361062565536525</v>
      </c>
      <c r="Z241" s="29">
        <f t="shared" ref="Z241:AE241" si="90">Z212+Z213+Z214+Z215+Z216+Z217+Z218+Z219+Z220+Z221+Z222+Z223+Z224+Z225+Z226+Z227+Z228+Z229+Z230+Z231+Z232+Z233+Z234+Z235+Z236+Z237+Z238+Z239+Z240</f>
        <v>0</v>
      </c>
      <c r="AA241" s="29">
        <f t="shared" si="90"/>
        <v>0</v>
      </c>
      <c r="AB241" s="29">
        <f t="shared" si="90"/>
        <v>0</v>
      </c>
      <c r="AC241" s="29">
        <f t="shared" si="90"/>
        <v>0</v>
      </c>
      <c r="AD241" s="29">
        <f t="shared" si="90"/>
        <v>0</v>
      </c>
      <c r="AE241" s="29">
        <f t="shared" si="90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>
        <v>97.6</v>
      </c>
      <c r="D243" s="19">
        <v>101</v>
      </c>
      <c r="E243" s="27">
        <v>49</v>
      </c>
      <c r="F243" s="45">
        <f t="shared" ref="F243:F292" si="91">E243/C243</f>
        <v>0.50204918032786883</v>
      </c>
      <c r="G243" s="31"/>
      <c r="H243" s="45">
        <f t="shared" ref="H243:H291" si="92">G243/D243*100</f>
        <v>0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93">O243/G243*100</f>
        <v>#DIV/0!</v>
      </c>
      <c r="V243" s="19">
        <v>2</v>
      </c>
      <c r="W243" s="18">
        <f t="shared" ref="W243:W291" si="94">V243/E243*100</f>
        <v>4.0816326530612246</v>
      </c>
      <c r="X243" s="19">
        <v>2</v>
      </c>
      <c r="Y243" s="18">
        <f t="shared" ref="Y243:Y292" si="95">X243/E243*100</f>
        <v>4.0816326530612246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>
        <v>442.5</v>
      </c>
      <c r="D244" s="19">
        <v>524</v>
      </c>
      <c r="E244" s="27">
        <v>469</v>
      </c>
      <c r="F244" s="45">
        <f t="shared" si="91"/>
        <v>1.0598870056497176</v>
      </c>
      <c r="G244" s="31"/>
      <c r="H244" s="45">
        <f t="shared" si="92"/>
        <v>0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93"/>
        <v>#DIV/0!</v>
      </c>
      <c r="V244" s="19">
        <v>37</v>
      </c>
      <c r="W244" s="18">
        <f t="shared" si="94"/>
        <v>7.8891257995735611</v>
      </c>
      <c r="X244" s="19">
        <v>5</v>
      </c>
      <c r="Y244" s="18">
        <f t="shared" si="95"/>
        <v>1.0660980810234542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>
        <v>25.3</v>
      </c>
      <c r="D245" s="19">
        <v>97</v>
      </c>
      <c r="E245" s="27">
        <v>108</v>
      </c>
      <c r="F245" s="45">
        <f t="shared" si="91"/>
        <v>4.2687747035573125</v>
      </c>
      <c r="G245" s="31"/>
      <c r="H245" s="45">
        <f t="shared" si="92"/>
        <v>0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93"/>
        <v>#DIV/0!</v>
      </c>
      <c r="V245" s="19">
        <v>12</v>
      </c>
      <c r="W245" s="18">
        <f t="shared" si="94"/>
        <v>11.111111111111111</v>
      </c>
      <c r="X245" s="19">
        <v>5</v>
      </c>
      <c r="Y245" s="18">
        <f t="shared" si="95"/>
        <v>4.6296296296296298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>
        <v>133.1</v>
      </c>
      <c r="D246" s="19">
        <v>103</v>
      </c>
      <c r="E246" s="27">
        <v>106</v>
      </c>
      <c r="F246" s="45">
        <f t="shared" si="91"/>
        <v>0.79639368895567242</v>
      </c>
      <c r="G246" s="31"/>
      <c r="H246" s="45">
        <f t="shared" si="92"/>
        <v>0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93"/>
        <v>#DIV/0!</v>
      </c>
      <c r="V246" s="19">
        <v>5</v>
      </c>
      <c r="W246" s="18">
        <f t="shared" si="94"/>
        <v>4.716981132075472</v>
      </c>
      <c r="X246" s="19">
        <v>3</v>
      </c>
      <c r="Y246" s="18">
        <f t="shared" si="95"/>
        <v>2.8301886792452833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>
        <v>202</v>
      </c>
      <c r="D247" s="19">
        <v>206</v>
      </c>
      <c r="E247" s="27">
        <v>221</v>
      </c>
      <c r="F247" s="45">
        <f t="shared" si="91"/>
        <v>1.0940594059405941</v>
      </c>
      <c r="G247" s="31"/>
      <c r="H247" s="45">
        <f t="shared" si="92"/>
        <v>0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93"/>
        <v>#DIV/0!</v>
      </c>
      <c r="V247" s="19">
        <v>17</v>
      </c>
      <c r="W247" s="18">
        <f t="shared" si="94"/>
        <v>7.6923076923076925</v>
      </c>
      <c r="X247" s="19">
        <v>15</v>
      </c>
      <c r="Y247" s="18">
        <f t="shared" si="95"/>
        <v>6.7873303167420813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>
        <v>838.2</v>
      </c>
      <c r="D248" s="19">
        <v>496</v>
      </c>
      <c r="E248" s="27">
        <v>605.6</v>
      </c>
      <c r="F248" s="45">
        <f t="shared" si="91"/>
        <v>0.72250059651634457</v>
      </c>
      <c r="G248" s="31"/>
      <c r="H248" s="45">
        <f t="shared" si="92"/>
        <v>0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93"/>
        <v>#DIV/0!</v>
      </c>
      <c r="V248" s="19">
        <v>30</v>
      </c>
      <c r="W248" s="18">
        <f t="shared" si="94"/>
        <v>4.9537648612945837</v>
      </c>
      <c r="X248" s="19">
        <v>20</v>
      </c>
      <c r="Y248" s="18">
        <f t="shared" si="95"/>
        <v>3.3025099075297222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>
        <v>99</v>
      </c>
      <c r="D249" s="19"/>
      <c r="E249" s="27">
        <v>56</v>
      </c>
      <c r="F249" s="45">
        <f t="shared" si="91"/>
        <v>0.56565656565656564</v>
      </c>
      <c r="G249" s="31"/>
      <c r="H249" s="45" t="e">
        <f t="shared" si="92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93"/>
        <v>#DIV/0!</v>
      </c>
      <c r="V249" s="19">
        <f t="shared" ref="V249:V289" si="96">X249</f>
        <v>0</v>
      </c>
      <c r="W249" s="18">
        <f t="shared" si="94"/>
        <v>0</v>
      </c>
      <c r="X249" s="19">
        <v>0</v>
      </c>
      <c r="Y249" s="18">
        <f t="shared" si="95"/>
        <v>0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>
        <v>20.540000000000003</v>
      </c>
      <c r="D250" s="19">
        <v>22</v>
      </c>
      <c r="E250" s="27">
        <v>12</v>
      </c>
      <c r="F250" s="45">
        <f t="shared" si="91"/>
        <v>0.58422590068159685</v>
      </c>
      <c r="G250" s="31"/>
      <c r="H250" s="45">
        <f t="shared" si="92"/>
        <v>0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93"/>
        <v>#DIV/0!</v>
      </c>
      <c r="V250" s="19">
        <f t="shared" si="96"/>
        <v>0</v>
      </c>
      <c r="W250" s="18">
        <f t="shared" si="94"/>
        <v>0</v>
      </c>
      <c r="X250" s="19">
        <v>0</v>
      </c>
      <c r="Y250" s="18">
        <f t="shared" si="95"/>
        <v>0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>
        <v>325.90000000000003</v>
      </c>
      <c r="D251" s="19">
        <v>375</v>
      </c>
      <c r="E251" s="27">
        <v>109</v>
      </c>
      <c r="F251" s="45">
        <f t="shared" si="91"/>
        <v>0.33445842282908866</v>
      </c>
      <c r="G251" s="31"/>
      <c r="H251" s="45">
        <f t="shared" si="92"/>
        <v>0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93"/>
        <v>#DIV/0!</v>
      </c>
      <c r="V251" s="19">
        <v>5</v>
      </c>
      <c r="W251" s="18">
        <f t="shared" si="94"/>
        <v>4.5871559633027523</v>
      </c>
      <c r="X251" s="19">
        <v>2</v>
      </c>
      <c r="Y251" s="18">
        <f t="shared" si="95"/>
        <v>1.834862385321101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>
        <v>68.400000000000006</v>
      </c>
      <c r="D252" s="19">
        <v>110</v>
      </c>
      <c r="E252" s="27">
        <v>59</v>
      </c>
      <c r="F252" s="45">
        <f t="shared" si="91"/>
        <v>0.86257309941520466</v>
      </c>
      <c r="G252" s="31"/>
      <c r="H252" s="45">
        <f t="shared" si="92"/>
        <v>0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93"/>
        <v>#DIV/0!</v>
      </c>
      <c r="V252" s="19">
        <v>2</v>
      </c>
      <c r="W252" s="18">
        <f t="shared" si="94"/>
        <v>3.3898305084745761</v>
      </c>
      <c r="X252" s="19">
        <v>2</v>
      </c>
      <c r="Y252" s="18">
        <f t="shared" si="95"/>
        <v>3.3898305084745761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>
        <v>923.62999999999988</v>
      </c>
      <c r="D253" s="19">
        <v>1637</v>
      </c>
      <c r="E253" s="27">
        <v>1024</v>
      </c>
      <c r="F253" s="45">
        <f t="shared" si="91"/>
        <v>1.1086690557907388</v>
      </c>
      <c r="G253" s="31"/>
      <c r="H253" s="45">
        <f t="shared" si="92"/>
        <v>0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93"/>
        <v>#DIV/0!</v>
      </c>
      <c r="V253" s="19">
        <v>81</v>
      </c>
      <c r="W253" s="18">
        <f t="shared" si="94"/>
        <v>7.91015625</v>
      </c>
      <c r="X253" s="19">
        <v>10</v>
      </c>
      <c r="Y253" s="18">
        <f t="shared" si="95"/>
        <v>0.9765625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>
        <v>91.63000000000001</v>
      </c>
      <c r="D254" s="19">
        <v>229</v>
      </c>
      <c r="E254" s="27">
        <v>487.48</v>
      </c>
      <c r="F254" s="45">
        <f t="shared" si="91"/>
        <v>5.3200916730328496</v>
      </c>
      <c r="G254" s="31"/>
      <c r="H254" s="45">
        <f t="shared" si="92"/>
        <v>0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93"/>
        <v>#DIV/0!</v>
      </c>
      <c r="V254" s="19">
        <v>58</v>
      </c>
      <c r="W254" s="18">
        <f t="shared" si="94"/>
        <v>11.897924017395585</v>
      </c>
      <c r="X254" s="19">
        <v>15</v>
      </c>
      <c r="Y254" s="18">
        <f t="shared" si="95"/>
        <v>3.0770493148436859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>
        <v>138.63</v>
      </c>
      <c r="D255" s="19">
        <v>376</v>
      </c>
      <c r="E255" s="27">
        <v>799.06</v>
      </c>
      <c r="F255" s="45">
        <f t="shared" si="91"/>
        <v>5.7639760513597347</v>
      </c>
      <c r="G255" s="31"/>
      <c r="H255" s="45">
        <f t="shared" si="92"/>
        <v>0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93"/>
        <v>#DIV/0!</v>
      </c>
      <c r="V255" s="19">
        <v>95</v>
      </c>
      <c r="W255" s="18">
        <f t="shared" si="94"/>
        <v>11.888969539208571</v>
      </c>
      <c r="X255" s="19">
        <v>15</v>
      </c>
      <c r="Y255" s="18">
        <f t="shared" si="95"/>
        <v>1.8772057167171428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>
        <v>123.00000000000001</v>
      </c>
      <c r="D256" s="19">
        <v>229</v>
      </c>
      <c r="E256" s="27">
        <v>270</v>
      </c>
      <c r="F256" s="45">
        <f t="shared" si="91"/>
        <v>2.1951219512195119</v>
      </c>
      <c r="G256" s="31"/>
      <c r="H256" s="45">
        <f t="shared" si="92"/>
        <v>0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93"/>
        <v>#DIV/0!</v>
      </c>
      <c r="V256" s="19">
        <v>21</v>
      </c>
      <c r="W256" s="18">
        <f t="shared" si="94"/>
        <v>7.7777777777777777</v>
      </c>
      <c r="X256" s="19">
        <v>5</v>
      </c>
      <c r="Y256" s="18">
        <f t="shared" si="95"/>
        <v>1.8518518518518516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>
        <v>101.19999999999999</v>
      </c>
      <c r="D257" s="19">
        <v>77</v>
      </c>
      <c r="E257" s="27">
        <v>142</v>
      </c>
      <c r="F257" s="45">
        <f t="shared" si="91"/>
        <v>1.4031620553359685</v>
      </c>
      <c r="G257" s="31"/>
      <c r="H257" s="45">
        <f t="shared" si="92"/>
        <v>0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93"/>
        <v>#DIV/0!</v>
      </c>
      <c r="V257" s="19">
        <v>11</v>
      </c>
      <c r="W257" s="18">
        <f t="shared" si="94"/>
        <v>7.7464788732394361</v>
      </c>
      <c r="X257" s="19">
        <v>7</v>
      </c>
      <c r="Y257" s="18">
        <f t="shared" si="95"/>
        <v>4.929577464788732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>
        <v>0</v>
      </c>
      <c r="D258" s="19"/>
      <c r="E258" s="27">
        <v>0</v>
      </c>
      <c r="F258" s="45" t="e">
        <f t="shared" si="91"/>
        <v>#DIV/0!</v>
      </c>
      <c r="G258" s="31"/>
      <c r="H258" s="45" t="e">
        <f t="shared" si="92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93"/>
        <v>#DIV/0!</v>
      </c>
      <c r="V258" s="19">
        <f t="shared" si="96"/>
        <v>0</v>
      </c>
      <c r="W258" s="18" t="e">
        <f t="shared" si="94"/>
        <v>#DIV/0!</v>
      </c>
      <c r="X258" s="19">
        <v>0</v>
      </c>
      <c r="Y258" s="18" t="e">
        <f t="shared" si="95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>
        <v>143</v>
      </c>
      <c r="D259" s="19">
        <v>275</v>
      </c>
      <c r="E259" s="27">
        <v>146</v>
      </c>
      <c r="F259" s="45">
        <f t="shared" si="91"/>
        <v>1.020979020979021</v>
      </c>
      <c r="G259" s="31"/>
      <c r="H259" s="45">
        <f t="shared" si="92"/>
        <v>0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93"/>
        <v>#DIV/0!</v>
      </c>
      <c r="V259" s="19">
        <v>11</v>
      </c>
      <c r="W259" s="18">
        <f t="shared" si="94"/>
        <v>7.5342465753424657</v>
      </c>
      <c r="X259" s="19">
        <v>7</v>
      </c>
      <c r="Y259" s="18">
        <f t="shared" si="95"/>
        <v>4.7945205479452051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>
        <v>32.25</v>
      </c>
      <c r="D260" s="19">
        <v>60</v>
      </c>
      <c r="E260" s="27">
        <v>72</v>
      </c>
      <c r="F260" s="45">
        <f t="shared" si="91"/>
        <v>2.2325581395348837</v>
      </c>
      <c r="G260" s="31"/>
      <c r="H260" s="45">
        <f t="shared" si="92"/>
        <v>0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93"/>
        <v>#DIV/0!</v>
      </c>
      <c r="V260" s="19">
        <v>5</v>
      </c>
      <c r="W260" s="18">
        <f t="shared" si="94"/>
        <v>6.9444444444444446</v>
      </c>
      <c r="X260" s="19">
        <v>3</v>
      </c>
      <c r="Y260" s="18">
        <f t="shared" si="95"/>
        <v>4.1666666666666661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>
        <v>115.35000000000001</v>
      </c>
      <c r="D261" s="19">
        <v>192</v>
      </c>
      <c r="E261" s="27">
        <v>217</v>
      </c>
      <c r="F261" s="45">
        <f t="shared" si="91"/>
        <v>1.8812310359774598</v>
      </c>
      <c r="G261" s="31"/>
      <c r="H261" s="45">
        <f t="shared" si="92"/>
        <v>0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93"/>
        <v>#DIV/0!</v>
      </c>
      <c r="V261" s="19">
        <v>17</v>
      </c>
      <c r="W261" s="18">
        <f t="shared" si="94"/>
        <v>7.8341013824884786</v>
      </c>
      <c r="X261" s="19">
        <v>8</v>
      </c>
      <c r="Y261" s="18">
        <f t="shared" si="95"/>
        <v>3.6866359447004609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>
        <v>108.24000000000001</v>
      </c>
      <c r="D262" s="19">
        <v>90</v>
      </c>
      <c r="E262" s="27">
        <v>610</v>
      </c>
      <c r="F262" s="45">
        <f t="shared" si="91"/>
        <v>5.6356245380635617</v>
      </c>
      <c r="G262" s="31"/>
      <c r="H262" s="45">
        <f t="shared" si="92"/>
        <v>0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93"/>
        <v>#DIV/0!</v>
      </c>
      <c r="V262" s="19">
        <v>73</v>
      </c>
      <c r="W262" s="18">
        <f t="shared" si="94"/>
        <v>11.967213114754099</v>
      </c>
      <c r="X262" s="19">
        <v>3</v>
      </c>
      <c r="Y262" s="18">
        <f t="shared" si="95"/>
        <v>0.49180327868852464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>
        <v>170.27599999999998</v>
      </c>
      <c r="D263" s="19">
        <v>177</v>
      </c>
      <c r="E263" s="27">
        <v>177</v>
      </c>
      <c r="F263" s="45">
        <f t="shared" si="91"/>
        <v>1.0394888298996923</v>
      </c>
      <c r="G263" s="31"/>
      <c r="H263" s="45">
        <f t="shared" si="92"/>
        <v>0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93"/>
        <v>#DIV/0!</v>
      </c>
      <c r="V263" s="19">
        <f t="shared" si="96"/>
        <v>14</v>
      </c>
      <c r="W263" s="18">
        <f t="shared" si="94"/>
        <v>7.9096045197740121</v>
      </c>
      <c r="X263" s="19">
        <v>14</v>
      </c>
      <c r="Y263" s="18">
        <f t="shared" si="95"/>
        <v>7.9096045197740121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>
        <v>268.37</v>
      </c>
      <c r="D264" s="19">
        <v>737</v>
      </c>
      <c r="E264" s="27">
        <v>883</v>
      </c>
      <c r="F264" s="45">
        <f t="shared" si="91"/>
        <v>3.290233632671312</v>
      </c>
      <c r="G264" s="31"/>
      <c r="H264" s="45">
        <f t="shared" si="92"/>
        <v>0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93"/>
        <v>#DIV/0!</v>
      </c>
      <c r="V264" s="19">
        <v>106</v>
      </c>
      <c r="W264" s="18">
        <f t="shared" si="94"/>
        <v>12.004530011325027</v>
      </c>
      <c r="X264" s="19">
        <v>10</v>
      </c>
      <c r="Y264" s="18">
        <f t="shared" si="95"/>
        <v>1.1325028312570782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>
        <v>219</v>
      </c>
      <c r="D265" s="19">
        <v>85</v>
      </c>
      <c r="E265" s="27">
        <v>275</v>
      </c>
      <c r="F265" s="45">
        <f t="shared" si="91"/>
        <v>1.2557077625570776</v>
      </c>
      <c r="G265" s="31"/>
      <c r="H265" s="45">
        <f t="shared" si="92"/>
        <v>0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93"/>
        <v>#DIV/0!</v>
      </c>
      <c r="V265" s="19">
        <v>22</v>
      </c>
      <c r="W265" s="18">
        <f t="shared" si="94"/>
        <v>8</v>
      </c>
      <c r="X265" s="19">
        <v>11</v>
      </c>
      <c r="Y265" s="18">
        <f t="shared" si="95"/>
        <v>4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>
        <v>104</v>
      </c>
      <c r="D266" s="19">
        <v>28</v>
      </c>
      <c r="E266" s="27">
        <v>118</v>
      </c>
      <c r="F266" s="45">
        <f t="shared" si="91"/>
        <v>1.1346153846153846</v>
      </c>
      <c r="G266" s="31"/>
      <c r="H266" s="45">
        <f t="shared" si="92"/>
        <v>0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93"/>
        <v>#DIV/0!</v>
      </c>
      <c r="V266" s="19">
        <v>9</v>
      </c>
      <c r="W266" s="18">
        <f t="shared" si="94"/>
        <v>7.6271186440677967</v>
      </c>
      <c r="X266" s="19">
        <v>1</v>
      </c>
      <c r="Y266" s="18">
        <f t="shared" si="95"/>
        <v>0.84745762711864403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>
        <v>69.88</v>
      </c>
      <c r="D267" s="19">
        <v>186</v>
      </c>
      <c r="E267" s="27">
        <v>197</v>
      </c>
      <c r="F267" s="45">
        <f t="shared" si="91"/>
        <v>2.8191184888380083</v>
      </c>
      <c r="G267" s="31"/>
      <c r="H267" s="45">
        <f t="shared" si="92"/>
        <v>0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93"/>
        <v>#DIV/0!</v>
      </c>
      <c r="V267" s="19">
        <v>15</v>
      </c>
      <c r="W267" s="18">
        <f t="shared" si="94"/>
        <v>7.6142131979695442</v>
      </c>
      <c r="X267" s="19">
        <v>9</v>
      </c>
      <c r="Y267" s="18">
        <f t="shared" si="95"/>
        <v>4.5685279187817258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>
        <v>121.77</v>
      </c>
      <c r="D268" s="19">
        <v>202</v>
      </c>
      <c r="E268" s="27">
        <v>254</v>
      </c>
      <c r="F268" s="45">
        <f t="shared" si="91"/>
        <v>2.0858996468752569</v>
      </c>
      <c r="G268" s="31"/>
      <c r="H268" s="45">
        <f t="shared" si="92"/>
        <v>0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93"/>
        <v>#DIV/0!</v>
      </c>
      <c r="V268" s="19">
        <f t="shared" si="96"/>
        <v>12</v>
      </c>
      <c r="W268" s="18">
        <f t="shared" si="94"/>
        <v>4.7244094488188972</v>
      </c>
      <c r="X268" s="19">
        <v>12</v>
      </c>
      <c r="Y268" s="18">
        <f t="shared" si="95"/>
        <v>4.7244094488188972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>
        <v>31.08</v>
      </c>
      <c r="D269" s="19">
        <v>47</v>
      </c>
      <c r="E269" s="27">
        <v>20</v>
      </c>
      <c r="F269" s="45">
        <f t="shared" si="91"/>
        <v>0.64350064350064351</v>
      </c>
      <c r="G269" s="31"/>
      <c r="H269" s="45">
        <f t="shared" si="92"/>
        <v>0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93"/>
        <v>#DIV/0!</v>
      </c>
      <c r="V269" s="19">
        <f t="shared" si="96"/>
        <v>1</v>
      </c>
      <c r="W269" s="18">
        <f t="shared" si="94"/>
        <v>5</v>
      </c>
      <c r="X269" s="19">
        <v>1</v>
      </c>
      <c r="Y269" s="18">
        <f t="shared" si="95"/>
        <v>5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>
        <v>110</v>
      </c>
      <c r="D270" s="19"/>
      <c r="E270" s="27">
        <v>58</v>
      </c>
      <c r="F270" s="45">
        <f t="shared" si="91"/>
        <v>0.52727272727272723</v>
      </c>
      <c r="G270" s="31"/>
      <c r="H270" s="45" t="e">
        <f t="shared" si="92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93"/>
        <v>#DIV/0!</v>
      </c>
      <c r="V270" s="19">
        <v>2</v>
      </c>
      <c r="W270" s="18">
        <f t="shared" si="94"/>
        <v>3.4482758620689653</v>
      </c>
      <c r="X270" s="19">
        <v>2</v>
      </c>
      <c r="Y270" s="18">
        <f t="shared" si="95"/>
        <v>3.4482758620689653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>
        <v>105.34</v>
      </c>
      <c r="D271" s="19">
        <v>227</v>
      </c>
      <c r="E271" s="27">
        <v>71</v>
      </c>
      <c r="F271" s="45">
        <f t="shared" si="91"/>
        <v>0.67400797417884939</v>
      </c>
      <c r="G271" s="31"/>
      <c r="H271" s="45">
        <f t="shared" si="92"/>
        <v>0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93"/>
        <v>#DIV/0!</v>
      </c>
      <c r="V271" s="19">
        <f t="shared" si="96"/>
        <v>3</v>
      </c>
      <c r="W271" s="18">
        <f t="shared" si="94"/>
        <v>4.225352112676056</v>
      </c>
      <c r="X271" s="19">
        <v>3</v>
      </c>
      <c r="Y271" s="18">
        <f t="shared" si="95"/>
        <v>4.225352112676056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>
        <v>255</v>
      </c>
      <c r="D272" s="19">
        <v>447</v>
      </c>
      <c r="E272" s="27">
        <v>264</v>
      </c>
      <c r="F272" s="45">
        <f t="shared" si="91"/>
        <v>1.0352941176470589</v>
      </c>
      <c r="G272" s="31"/>
      <c r="H272" s="45">
        <f t="shared" si="92"/>
        <v>0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93"/>
        <v>#DIV/0!</v>
      </c>
      <c r="V272" s="19">
        <v>21</v>
      </c>
      <c r="W272" s="18">
        <f t="shared" si="94"/>
        <v>7.9545454545454541</v>
      </c>
      <c r="X272" s="19">
        <v>4</v>
      </c>
      <c r="Y272" s="18">
        <f t="shared" si="95"/>
        <v>1.5151515151515151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>
        <v>236</v>
      </c>
      <c r="D273" s="19">
        <v>167</v>
      </c>
      <c r="E273" s="27">
        <v>424</v>
      </c>
      <c r="F273" s="45">
        <f t="shared" si="91"/>
        <v>1.7966101694915255</v>
      </c>
      <c r="G273" s="31"/>
      <c r="H273" s="45">
        <f t="shared" si="92"/>
        <v>0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93"/>
        <v>#DIV/0!</v>
      </c>
      <c r="V273" s="19">
        <v>33</v>
      </c>
      <c r="W273" s="18">
        <f t="shared" si="94"/>
        <v>7.783018867924528</v>
      </c>
      <c r="X273" s="19">
        <v>2</v>
      </c>
      <c r="Y273" s="18">
        <f t="shared" si="95"/>
        <v>0.47169811320754718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>
        <v>121.77000000000001</v>
      </c>
      <c r="D274" s="19"/>
      <c r="E274" s="27">
        <v>141.97999999999999</v>
      </c>
      <c r="F274" s="45">
        <f t="shared" si="91"/>
        <v>1.1659686293832634</v>
      </c>
      <c r="G274" s="31"/>
      <c r="H274" s="45" t="e">
        <f t="shared" si="92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93"/>
        <v>#DIV/0!</v>
      </c>
      <c r="V274" s="19">
        <v>11</v>
      </c>
      <c r="W274" s="18">
        <f t="shared" si="94"/>
        <v>7.7475700802929994</v>
      </c>
      <c r="X274" s="19">
        <v>2</v>
      </c>
      <c r="Y274" s="18">
        <f t="shared" si="95"/>
        <v>1.4086491055078181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>
        <v>45.5</v>
      </c>
      <c r="D275" s="19">
        <v>33</v>
      </c>
      <c r="E275" s="27">
        <v>47</v>
      </c>
      <c r="F275" s="45">
        <f t="shared" si="91"/>
        <v>1.0329670329670331</v>
      </c>
      <c r="G275" s="31"/>
      <c r="H275" s="45">
        <f t="shared" si="92"/>
        <v>0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93"/>
        <v>#DIV/0!</v>
      </c>
      <c r="V275" s="19">
        <v>3</v>
      </c>
      <c r="W275" s="18">
        <f t="shared" si="94"/>
        <v>6.3829787234042552</v>
      </c>
      <c r="X275" s="19">
        <v>2</v>
      </c>
      <c r="Y275" s="18">
        <f t="shared" si="95"/>
        <v>4.2553191489361701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>
        <v>93.73</v>
      </c>
      <c r="D276" s="19">
        <v>42</v>
      </c>
      <c r="E276" s="27">
        <v>48</v>
      </c>
      <c r="F276" s="45">
        <f t="shared" si="91"/>
        <v>0.51210924997332763</v>
      </c>
      <c r="G276" s="31"/>
      <c r="H276" s="45">
        <f t="shared" si="92"/>
        <v>0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93"/>
        <v>#DIV/0!</v>
      </c>
      <c r="V276" s="19">
        <v>2</v>
      </c>
      <c r="W276" s="18">
        <f t="shared" si="94"/>
        <v>4.1666666666666661</v>
      </c>
      <c r="X276" s="19">
        <v>2</v>
      </c>
      <c r="Y276" s="18">
        <f t="shared" si="95"/>
        <v>4.1666666666666661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>
        <v>304.53000000000003</v>
      </c>
      <c r="D277" s="19">
        <v>658</v>
      </c>
      <c r="E277" s="27">
        <v>720</v>
      </c>
      <c r="F277" s="45">
        <f t="shared" si="91"/>
        <v>2.3642990838341049</v>
      </c>
      <c r="G277" s="31"/>
      <c r="H277" s="45">
        <f t="shared" si="92"/>
        <v>0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93"/>
        <v>#DIV/0!</v>
      </c>
      <c r="V277" s="19">
        <v>57</v>
      </c>
      <c r="W277" s="18">
        <f t="shared" si="94"/>
        <v>7.9166666666666661</v>
      </c>
      <c r="X277" s="19">
        <v>21</v>
      </c>
      <c r="Y277" s="18">
        <f t="shared" si="95"/>
        <v>2.9166666666666665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>
        <v>111.2</v>
      </c>
      <c r="D278" s="19">
        <v>100</v>
      </c>
      <c r="E278" s="27">
        <v>56</v>
      </c>
      <c r="F278" s="45">
        <f t="shared" si="91"/>
        <v>0.50359712230215825</v>
      </c>
      <c r="G278" s="31"/>
      <c r="H278" s="45">
        <f t="shared" si="92"/>
        <v>0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93"/>
        <v>#DIV/0!</v>
      </c>
      <c r="V278" s="19">
        <v>2</v>
      </c>
      <c r="W278" s="18">
        <f t="shared" si="94"/>
        <v>3.5714285714285712</v>
      </c>
      <c r="X278" s="19">
        <v>2</v>
      </c>
      <c r="Y278" s="18">
        <f t="shared" si="95"/>
        <v>3.5714285714285712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>
        <v>126.03</v>
      </c>
      <c r="D279" s="19">
        <v>174</v>
      </c>
      <c r="E279" s="27">
        <v>235</v>
      </c>
      <c r="F279" s="45">
        <f t="shared" si="91"/>
        <v>1.8646354042688249</v>
      </c>
      <c r="G279" s="31"/>
      <c r="H279" s="45">
        <f t="shared" si="92"/>
        <v>0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93"/>
        <v>#DIV/0!</v>
      </c>
      <c r="V279" s="19">
        <v>18</v>
      </c>
      <c r="W279" s="18">
        <f t="shared" si="94"/>
        <v>7.6595744680851059</v>
      </c>
      <c r="X279" s="19">
        <v>5</v>
      </c>
      <c r="Y279" s="18">
        <f t="shared" si="95"/>
        <v>2.1276595744680851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>
        <v>54.42</v>
      </c>
      <c r="D280" s="19">
        <v>37</v>
      </c>
      <c r="E280" s="27">
        <v>38</v>
      </c>
      <c r="F280" s="45">
        <f t="shared" si="91"/>
        <v>0.69827269386255053</v>
      </c>
      <c r="G280" s="31"/>
      <c r="H280" s="45">
        <f t="shared" si="92"/>
        <v>0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93"/>
        <v>#DIV/0!</v>
      </c>
      <c r="V280" s="19">
        <f t="shared" si="96"/>
        <v>1</v>
      </c>
      <c r="W280" s="18">
        <f t="shared" si="94"/>
        <v>2.6315789473684208</v>
      </c>
      <c r="X280" s="19">
        <v>1</v>
      </c>
      <c r="Y280" s="18">
        <f t="shared" si="95"/>
        <v>2.6315789473684208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>
        <v>425.8</v>
      </c>
      <c r="D281" s="19">
        <v>473</v>
      </c>
      <c r="E281" s="27">
        <v>478</v>
      </c>
      <c r="F281" s="45">
        <f t="shared" si="91"/>
        <v>1.122592766557069</v>
      </c>
      <c r="G281" s="31"/>
      <c r="H281" s="45">
        <f t="shared" si="92"/>
        <v>0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>
        <v>38</v>
      </c>
      <c r="W281" s="18">
        <f t="shared" si="94"/>
        <v>7.9497907949790791</v>
      </c>
      <c r="X281" s="19">
        <v>10</v>
      </c>
      <c r="Y281" s="18">
        <f t="shared" si="95"/>
        <v>2.0920502092050208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>
        <v>387.19999999999993</v>
      </c>
      <c r="D282" s="19">
        <v>401</v>
      </c>
      <c r="E282" s="27">
        <v>491</v>
      </c>
      <c r="F282" s="45">
        <f t="shared" si="91"/>
        <v>1.2680785123966944</v>
      </c>
      <c r="G282" s="31"/>
      <c r="H282" s="45">
        <f t="shared" si="92"/>
        <v>0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>
        <v>39</v>
      </c>
      <c r="W282" s="18">
        <f t="shared" si="94"/>
        <v>7.9429735234215881</v>
      </c>
      <c r="X282" s="19">
        <v>15</v>
      </c>
      <c r="Y282" s="18">
        <f t="shared" si="95"/>
        <v>3.0549898167006111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>
        <v>175.2</v>
      </c>
      <c r="D283" s="19">
        <v>234</v>
      </c>
      <c r="E283" s="27">
        <v>186</v>
      </c>
      <c r="F283" s="45">
        <f t="shared" si="91"/>
        <v>1.0616438356164384</v>
      </c>
      <c r="G283" s="31"/>
      <c r="H283" s="45">
        <f t="shared" si="92"/>
        <v>0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>
        <v>14</v>
      </c>
      <c r="W283" s="18">
        <f t="shared" si="94"/>
        <v>7.5268817204301079</v>
      </c>
      <c r="X283" s="19">
        <v>2</v>
      </c>
      <c r="Y283" s="18">
        <f t="shared" si="95"/>
        <v>1.0752688172043012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>
        <v>185.00000000000003</v>
      </c>
      <c r="D284" s="19"/>
      <c r="E284" s="27">
        <v>207.35599999999999</v>
      </c>
      <c r="F284" s="45">
        <f t="shared" si="91"/>
        <v>1.1208432432432431</v>
      </c>
      <c r="G284" s="31"/>
      <c r="H284" s="45" t="e">
        <f t="shared" si="92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97">O284/G284*100</f>
        <v>#DIV/0!</v>
      </c>
      <c r="V284" s="19">
        <v>16</v>
      </c>
      <c r="W284" s="18">
        <f t="shared" si="94"/>
        <v>7.7161982291325062</v>
      </c>
      <c r="X284" s="19">
        <v>5</v>
      </c>
      <c r="Y284" s="18">
        <f t="shared" si="95"/>
        <v>2.4113119466039086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>
        <v>144.76999999999998</v>
      </c>
      <c r="D285" s="19"/>
      <c r="E285" s="27">
        <v>101</v>
      </c>
      <c r="F285" s="45">
        <f t="shared" si="91"/>
        <v>0.69765835463148451</v>
      </c>
      <c r="G285" s="31"/>
      <c r="H285" s="45" t="e">
        <f t="shared" si="92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97"/>
        <v>#DIV/0!</v>
      </c>
      <c r="V285" s="19">
        <f t="shared" si="96"/>
        <v>5</v>
      </c>
      <c r="W285" s="18">
        <f t="shared" si="94"/>
        <v>4.9504950495049505</v>
      </c>
      <c r="X285" s="19">
        <v>5</v>
      </c>
      <c r="Y285" s="18">
        <f t="shared" si="95"/>
        <v>4.9504950495049505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>
        <v>146.33999999999997</v>
      </c>
      <c r="D286" s="19"/>
      <c r="E286" s="27">
        <v>136</v>
      </c>
      <c r="F286" s="45">
        <f t="shared" si="91"/>
        <v>0.92934262675960111</v>
      </c>
      <c r="G286" s="31"/>
      <c r="H286" s="45" t="e">
        <f t="shared" si="92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97"/>
        <v>#DIV/0!</v>
      </c>
      <c r="V286" s="19">
        <f t="shared" si="96"/>
        <v>0</v>
      </c>
      <c r="W286" s="18">
        <f t="shared" si="94"/>
        <v>0</v>
      </c>
      <c r="X286" s="19">
        <v>0</v>
      </c>
      <c r="Y286" s="18">
        <f t="shared" si="95"/>
        <v>0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>
        <v>820.70999999999992</v>
      </c>
      <c r="D287" s="19">
        <v>362</v>
      </c>
      <c r="E287" s="27">
        <v>960</v>
      </c>
      <c r="F287" s="45">
        <f t="shared" si="91"/>
        <v>1.1697189019263809</v>
      </c>
      <c r="G287" s="31"/>
      <c r="H287" s="45">
        <f t="shared" si="92"/>
        <v>0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97"/>
        <v>#DIV/0!</v>
      </c>
      <c r="V287" s="19">
        <v>76</v>
      </c>
      <c r="W287" s="18">
        <f t="shared" si="94"/>
        <v>7.9166666666666661</v>
      </c>
      <c r="X287" s="19">
        <v>10</v>
      </c>
      <c r="Y287" s="18">
        <f t="shared" si="95"/>
        <v>1.0416666666666665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>
        <v>837.2890000000001</v>
      </c>
      <c r="D288" s="19"/>
      <c r="E288" s="27">
        <v>319</v>
      </c>
      <c r="F288" s="45">
        <f t="shared" si="91"/>
        <v>0.38099150950269256</v>
      </c>
      <c r="G288" s="31"/>
      <c r="H288" s="45" t="e">
        <f t="shared" si="92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97"/>
        <v>#DIV/0!</v>
      </c>
      <c r="V288" s="19">
        <f t="shared" si="96"/>
        <v>0</v>
      </c>
      <c r="W288" s="18">
        <f t="shared" si="94"/>
        <v>0</v>
      </c>
      <c r="X288" s="19">
        <v>0</v>
      </c>
      <c r="Y288" s="18">
        <f t="shared" si="95"/>
        <v>0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>
        <v>155.804</v>
      </c>
      <c r="D289" s="19">
        <v>1424</v>
      </c>
      <c r="E289" s="27">
        <v>62</v>
      </c>
      <c r="F289" s="45">
        <f t="shared" si="91"/>
        <v>0.39793586814202458</v>
      </c>
      <c r="G289" s="31"/>
      <c r="H289" s="45">
        <f t="shared" si="92"/>
        <v>0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97"/>
        <v>#DIV/0!</v>
      </c>
      <c r="V289" s="19">
        <f t="shared" si="96"/>
        <v>3</v>
      </c>
      <c r="W289" s="18">
        <f t="shared" si="94"/>
        <v>4.838709677419355</v>
      </c>
      <c r="X289" s="19">
        <v>3</v>
      </c>
      <c r="Y289" s="18">
        <f t="shared" si="95"/>
        <v>4.838709677419355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>
        <v>2789.7369999999996</v>
      </c>
      <c r="D290" s="19"/>
      <c r="E290" s="27">
        <v>1413</v>
      </c>
      <c r="F290" s="45">
        <f t="shared" si="91"/>
        <v>0.50649935818322667</v>
      </c>
      <c r="G290" s="31"/>
      <c r="H290" s="45" t="e">
        <f t="shared" si="92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97"/>
        <v>#DIV/0!</v>
      </c>
      <c r="V290" s="19">
        <v>70</v>
      </c>
      <c r="W290" s="18">
        <f t="shared" si="94"/>
        <v>4.9539985845718331</v>
      </c>
      <c r="X290" s="19">
        <v>15</v>
      </c>
      <c r="Y290" s="18">
        <f t="shared" si="95"/>
        <v>1.0615711252653928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>
        <v>716.09</v>
      </c>
      <c r="D291" s="19"/>
      <c r="E291" s="27">
        <v>481.62</v>
      </c>
      <c r="F291" s="45">
        <f t="shared" si="91"/>
        <v>0.67256909047745395</v>
      </c>
      <c r="G291" s="31"/>
      <c r="H291" s="45" t="e">
        <f t="shared" si="92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97"/>
        <v>#DIV/0!</v>
      </c>
      <c r="V291" s="19">
        <v>24</v>
      </c>
      <c r="W291" s="18">
        <f t="shared" si="94"/>
        <v>4.9831817615547527</v>
      </c>
      <c r="X291" s="19">
        <v>10</v>
      </c>
      <c r="Y291" s="18">
        <f t="shared" si="95"/>
        <v>2.0763257339811472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13361.305999999999</v>
      </c>
      <c r="D292" s="29">
        <f>SUM(D243:D291)</f>
        <v>11440</v>
      </c>
      <c r="E292" s="97">
        <f>SUM(E243:E291)</f>
        <v>14424.096</v>
      </c>
      <c r="F292" s="46">
        <f t="shared" si="91"/>
        <v>1.0795423740763066</v>
      </c>
      <c r="G292" s="29">
        <f>SUM(G243:G291)</f>
        <v>0</v>
      </c>
      <c r="H292" s="46">
        <f t="shared" si="86"/>
        <v>0</v>
      </c>
      <c r="I292" s="29">
        <f t="shared" ref="I292:T292" si="98">SUM(I243:I291)</f>
        <v>0</v>
      </c>
      <c r="J292" s="29">
        <f t="shared" si="98"/>
        <v>0</v>
      </c>
      <c r="K292" s="29">
        <f t="shared" si="98"/>
        <v>0</v>
      </c>
      <c r="L292" s="29">
        <f t="shared" si="98"/>
        <v>0</v>
      </c>
      <c r="M292" s="29">
        <f t="shared" si="98"/>
        <v>0</v>
      </c>
      <c r="N292" s="29">
        <f t="shared" si="98"/>
        <v>0</v>
      </c>
      <c r="O292" s="29">
        <f t="shared" si="98"/>
        <v>0</v>
      </c>
      <c r="P292" s="29">
        <f t="shared" si="98"/>
        <v>0</v>
      </c>
      <c r="Q292" s="29">
        <f t="shared" si="98"/>
        <v>0</v>
      </c>
      <c r="R292" s="29">
        <f t="shared" si="98"/>
        <v>0</v>
      </c>
      <c r="S292" s="29">
        <f t="shared" si="98"/>
        <v>0</v>
      </c>
      <c r="T292" s="29">
        <f t="shared" si="98"/>
        <v>0</v>
      </c>
      <c r="U292" s="47" t="e">
        <f t="shared" si="97"/>
        <v>#DIV/0!</v>
      </c>
      <c r="V292" s="29">
        <f>SUM(V243:V291)</f>
        <v>1099</v>
      </c>
      <c r="W292" s="88">
        <f>V292/E292*100</f>
        <v>7.619194991492015</v>
      </c>
      <c r="X292" s="29">
        <f>SUM(X243:X291)</f>
        <v>306</v>
      </c>
      <c r="Y292" s="88">
        <f t="shared" si="95"/>
        <v>2.1214501068212526</v>
      </c>
      <c r="Z292" s="29">
        <f t="shared" ref="Z292:AD292" si="99">SUM(Z243:Z291)</f>
        <v>0</v>
      </c>
      <c r="AA292" s="29">
        <f t="shared" si="99"/>
        <v>0</v>
      </c>
      <c r="AB292" s="29">
        <f t="shared" si="99"/>
        <v>0</v>
      </c>
      <c r="AC292" s="29">
        <f t="shared" si="99"/>
        <v>0</v>
      </c>
      <c r="AD292" s="29">
        <f t="shared" si="9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19">
        <v>15.5</v>
      </c>
      <c r="D294" s="19">
        <v>36</v>
      </c>
      <c r="E294" s="19">
        <v>26</v>
      </c>
      <c r="F294" s="45">
        <f t="shared" ref="F294:F337" si="100">E294/C294</f>
        <v>1.6774193548387097</v>
      </c>
      <c r="G294" s="31"/>
      <c r="H294" s="45">
        <f t="shared" ref="H294:H337" si="101">G294/D294*100</f>
        <v>0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102">O294/G294*100</f>
        <v>#DIV/0!</v>
      </c>
      <c r="V294" s="19">
        <f>X294</f>
        <v>2</v>
      </c>
      <c r="W294" s="18">
        <f t="shared" ref="W294:W313" si="103">V294/E294*100</f>
        <v>7.6923076923076925</v>
      </c>
      <c r="X294" s="19">
        <v>2</v>
      </c>
      <c r="Y294" s="18">
        <f t="shared" ref="Y294:Y314" si="104">X294/E294*100</f>
        <v>7.6923076923076925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19">
        <v>100</v>
      </c>
      <c r="D295" s="19">
        <v>133</v>
      </c>
      <c r="E295" s="19">
        <v>307</v>
      </c>
      <c r="F295" s="45">
        <f t="shared" si="100"/>
        <v>3.07</v>
      </c>
      <c r="G295" s="31"/>
      <c r="H295" s="45">
        <f t="shared" si="101"/>
        <v>0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102"/>
        <v>#DIV/0!</v>
      </c>
      <c r="V295" s="19">
        <v>36</v>
      </c>
      <c r="W295" s="18">
        <f t="shared" si="103"/>
        <v>11.726384364820847</v>
      </c>
      <c r="X295" s="19">
        <v>6</v>
      </c>
      <c r="Y295" s="18">
        <f t="shared" si="104"/>
        <v>1.9543973941368076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19">
        <v>41.3</v>
      </c>
      <c r="D296" s="19">
        <v>40</v>
      </c>
      <c r="E296" s="19">
        <v>65</v>
      </c>
      <c r="F296" s="45">
        <f t="shared" si="100"/>
        <v>1.5738498789346249</v>
      </c>
      <c r="G296" s="31"/>
      <c r="H296" s="45">
        <f t="shared" si="101"/>
        <v>0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102"/>
        <v>#DIV/0!</v>
      </c>
      <c r="V296" s="19">
        <v>5</v>
      </c>
      <c r="W296" s="18">
        <f t="shared" si="103"/>
        <v>7.6923076923076925</v>
      </c>
      <c r="X296" s="19">
        <v>3</v>
      </c>
      <c r="Y296" s="18">
        <f t="shared" si="104"/>
        <v>4.6153846153846159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19">
        <v>54</v>
      </c>
      <c r="D297" s="19">
        <v>86</v>
      </c>
      <c r="E297" s="19">
        <v>73</v>
      </c>
      <c r="F297" s="45">
        <f t="shared" si="100"/>
        <v>1.3518518518518519</v>
      </c>
      <c r="G297" s="31"/>
      <c r="H297" s="45">
        <f t="shared" si="101"/>
        <v>0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102"/>
        <v>#DIV/0!</v>
      </c>
      <c r="V297" s="19">
        <v>5</v>
      </c>
      <c r="W297" s="18">
        <f t="shared" si="103"/>
        <v>6.8493150684931505</v>
      </c>
      <c r="X297" s="19">
        <v>3</v>
      </c>
      <c r="Y297" s="18">
        <f t="shared" si="104"/>
        <v>4.10958904109589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19">
        <v>92.5</v>
      </c>
      <c r="D298" s="19">
        <v>173</v>
      </c>
      <c r="E298" s="19">
        <v>74</v>
      </c>
      <c r="F298" s="45">
        <f t="shared" si="100"/>
        <v>0.8</v>
      </c>
      <c r="G298" s="31"/>
      <c r="H298" s="45">
        <f t="shared" si="101"/>
        <v>0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102"/>
        <v>#DIV/0!</v>
      </c>
      <c r="V298" s="19">
        <v>2</v>
      </c>
      <c r="W298" s="18">
        <f t="shared" si="103"/>
        <v>2.7027027027027026</v>
      </c>
      <c r="X298" s="19">
        <v>2</v>
      </c>
      <c r="Y298" s="18">
        <f t="shared" si="104"/>
        <v>2.7027027027027026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434</v>
      </c>
      <c r="C299" s="19">
        <v>16</v>
      </c>
      <c r="D299" s="19">
        <v>35</v>
      </c>
      <c r="E299" s="19">
        <v>24</v>
      </c>
      <c r="F299" s="45">
        <f t="shared" si="100"/>
        <v>1.5</v>
      </c>
      <c r="G299" s="31"/>
      <c r="H299" s="45">
        <f t="shared" si="101"/>
        <v>0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102"/>
        <v>#DIV/0!</v>
      </c>
      <c r="V299" s="19">
        <f t="shared" ref="V299:V313" si="105">X299</f>
        <v>1</v>
      </c>
      <c r="W299" s="18">
        <f t="shared" si="103"/>
        <v>4.1666666666666661</v>
      </c>
      <c r="X299" s="19">
        <v>1</v>
      </c>
      <c r="Y299" s="18">
        <f t="shared" si="104"/>
        <v>4.1666666666666661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19">
        <v>85.899999999999991</v>
      </c>
      <c r="D300" s="19">
        <v>204</v>
      </c>
      <c r="E300" s="19">
        <v>174</v>
      </c>
      <c r="F300" s="45">
        <f t="shared" si="100"/>
        <v>2.0256111757857975</v>
      </c>
      <c r="G300" s="31"/>
      <c r="H300" s="45">
        <f t="shared" si="101"/>
        <v>0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102"/>
        <v>#DIV/0!</v>
      </c>
      <c r="V300" s="19">
        <f t="shared" si="105"/>
        <v>13</v>
      </c>
      <c r="W300" s="18">
        <f t="shared" si="103"/>
        <v>7.4712643678160928</v>
      </c>
      <c r="X300" s="19">
        <v>13</v>
      </c>
      <c r="Y300" s="18">
        <f t="shared" si="104"/>
        <v>7.4712643678160928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19">
        <v>45.3</v>
      </c>
      <c r="D301" s="19">
        <v>38</v>
      </c>
      <c r="E301" s="19">
        <v>31</v>
      </c>
      <c r="F301" s="45">
        <f t="shared" si="100"/>
        <v>0.6843267108167771</v>
      </c>
      <c r="G301" s="31"/>
      <c r="H301" s="45">
        <f t="shared" si="101"/>
        <v>0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102"/>
        <v>#DIV/0!</v>
      </c>
      <c r="V301" s="19">
        <v>1</v>
      </c>
      <c r="W301" s="18">
        <f t="shared" si="103"/>
        <v>3.225806451612903</v>
      </c>
      <c r="X301" s="19">
        <v>1</v>
      </c>
      <c r="Y301" s="18">
        <f t="shared" si="104"/>
        <v>3.225806451612903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19">
        <v>376</v>
      </c>
      <c r="D302" s="19">
        <v>380</v>
      </c>
      <c r="E302" s="19">
        <v>347</v>
      </c>
      <c r="F302" s="45">
        <f t="shared" si="100"/>
        <v>0.9228723404255319</v>
      </c>
      <c r="G302" s="31"/>
      <c r="H302" s="45">
        <f t="shared" si="101"/>
        <v>0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102"/>
        <v>#DIV/0!</v>
      </c>
      <c r="V302" s="19">
        <v>17</v>
      </c>
      <c r="W302" s="18">
        <f t="shared" si="103"/>
        <v>4.8991354466858787</v>
      </c>
      <c r="X302" s="19">
        <v>17</v>
      </c>
      <c r="Y302" s="18">
        <f t="shared" si="104"/>
        <v>4.8991354466858787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19">
        <v>1900</v>
      </c>
      <c r="D303" s="19">
        <v>682</v>
      </c>
      <c r="E303" s="19">
        <v>190</v>
      </c>
      <c r="F303" s="45">
        <f t="shared" si="100"/>
        <v>0.1</v>
      </c>
      <c r="G303" s="31"/>
      <c r="H303" s="45">
        <f t="shared" si="101"/>
        <v>0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102"/>
        <v>#DIV/0!</v>
      </c>
      <c r="V303" s="19">
        <f t="shared" si="105"/>
        <v>9</v>
      </c>
      <c r="W303" s="18">
        <f t="shared" si="103"/>
        <v>4.7368421052631584</v>
      </c>
      <c r="X303" s="19">
        <v>9</v>
      </c>
      <c r="Y303" s="18">
        <f t="shared" si="104"/>
        <v>4.7368421052631584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19">
        <v>3.6999999999999997</v>
      </c>
      <c r="D304" s="19">
        <v>8</v>
      </c>
      <c r="E304" s="19">
        <v>4</v>
      </c>
      <c r="F304" s="45">
        <f t="shared" si="100"/>
        <v>1.0810810810810811</v>
      </c>
      <c r="G304" s="31"/>
      <c r="H304" s="45">
        <f t="shared" si="101"/>
        <v>0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102"/>
        <v>#DIV/0!</v>
      </c>
      <c r="V304" s="19">
        <f t="shared" si="105"/>
        <v>0</v>
      </c>
      <c r="W304" s="18">
        <f t="shared" si="103"/>
        <v>0</v>
      </c>
      <c r="X304" s="19">
        <v>0</v>
      </c>
      <c r="Y304" s="18">
        <f t="shared" si="104"/>
        <v>0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19">
        <v>42.8</v>
      </c>
      <c r="D305" s="19">
        <v>37</v>
      </c>
      <c r="E305" s="19">
        <v>36</v>
      </c>
      <c r="F305" s="45">
        <f t="shared" si="100"/>
        <v>0.8411214953271029</v>
      </c>
      <c r="G305" s="31"/>
      <c r="H305" s="45">
        <f t="shared" si="101"/>
        <v>0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102"/>
        <v>#DIV/0!</v>
      </c>
      <c r="V305" s="19">
        <f t="shared" si="105"/>
        <v>1</v>
      </c>
      <c r="W305" s="18">
        <f t="shared" si="103"/>
        <v>2.7777777777777777</v>
      </c>
      <c r="X305" s="19">
        <v>1</v>
      </c>
      <c r="Y305" s="18">
        <f t="shared" si="104"/>
        <v>2.7777777777777777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19">
        <v>12.5</v>
      </c>
      <c r="D306" s="19">
        <v>38</v>
      </c>
      <c r="E306" s="19">
        <v>13</v>
      </c>
      <c r="F306" s="45">
        <f t="shared" si="100"/>
        <v>1.04</v>
      </c>
      <c r="G306" s="31"/>
      <c r="H306" s="45">
        <f t="shared" si="101"/>
        <v>0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102"/>
        <v>#DIV/0!</v>
      </c>
      <c r="V306" s="19">
        <f t="shared" si="105"/>
        <v>1</v>
      </c>
      <c r="W306" s="18">
        <f t="shared" si="103"/>
        <v>7.6923076923076925</v>
      </c>
      <c r="X306" s="19">
        <v>1</v>
      </c>
      <c r="Y306" s="18">
        <f t="shared" si="104"/>
        <v>7.6923076923076925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19">
        <v>860.76</v>
      </c>
      <c r="D307" s="19">
        <v>652</v>
      </c>
      <c r="E307" s="19">
        <v>697</v>
      </c>
      <c r="F307" s="45">
        <f t="shared" si="100"/>
        <v>0.80974952367675079</v>
      </c>
      <c r="G307" s="31"/>
      <c r="H307" s="45">
        <f t="shared" si="101"/>
        <v>0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102"/>
        <v>#DIV/0!</v>
      </c>
      <c r="V307" s="19">
        <f t="shared" si="105"/>
        <v>34</v>
      </c>
      <c r="W307" s="18">
        <f t="shared" si="103"/>
        <v>4.8780487804878048</v>
      </c>
      <c r="X307" s="19">
        <v>34</v>
      </c>
      <c r="Y307" s="18">
        <f t="shared" si="104"/>
        <v>4.8780487804878048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19">
        <v>190.50000000000003</v>
      </c>
      <c r="D308" s="19">
        <v>243</v>
      </c>
      <c r="E308" s="19">
        <v>92</v>
      </c>
      <c r="F308" s="45">
        <f t="shared" si="100"/>
        <v>0.4829396325459317</v>
      </c>
      <c r="G308" s="31"/>
      <c r="H308" s="45">
        <f t="shared" si="101"/>
        <v>0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102"/>
        <v>#DIV/0!</v>
      </c>
      <c r="V308" s="19">
        <v>4</v>
      </c>
      <c r="W308" s="18">
        <f t="shared" si="103"/>
        <v>4.3478260869565215</v>
      </c>
      <c r="X308" s="19">
        <v>4</v>
      </c>
      <c r="Y308" s="18">
        <f t="shared" si="104"/>
        <v>4.3478260869565215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19">
        <v>999.221</v>
      </c>
      <c r="D309" s="19">
        <v>317</v>
      </c>
      <c r="E309" s="19">
        <v>955</v>
      </c>
      <c r="F309" s="45">
        <f t="shared" si="100"/>
        <v>0.95574452498496332</v>
      </c>
      <c r="G309" s="31"/>
      <c r="H309" s="45">
        <f t="shared" si="101"/>
        <v>0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102"/>
        <v>#DIV/0!</v>
      </c>
      <c r="V309" s="19">
        <v>47</v>
      </c>
      <c r="W309" s="18">
        <f t="shared" si="103"/>
        <v>4.9214659685863875</v>
      </c>
      <c r="X309" s="19">
        <v>12</v>
      </c>
      <c r="Y309" s="18">
        <f t="shared" si="104"/>
        <v>1.256544502617801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19">
        <v>330.49900000000002</v>
      </c>
      <c r="D310" s="19">
        <v>50</v>
      </c>
      <c r="E310" s="27">
        <v>132.2275247882767</v>
      </c>
      <c r="F310" s="45">
        <f t="shared" si="100"/>
        <v>0.4000844928071694</v>
      </c>
      <c r="G310" s="31"/>
      <c r="H310" s="45">
        <f t="shared" si="101"/>
        <v>0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102"/>
        <v>#DIV/0!</v>
      </c>
      <c r="V310" s="19">
        <v>6</v>
      </c>
      <c r="W310" s="18">
        <f t="shared" si="103"/>
        <v>4.5376331513481984</v>
      </c>
      <c r="X310" s="19">
        <v>2</v>
      </c>
      <c r="Y310" s="18">
        <f t="shared" si="104"/>
        <v>1.5125443837827328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19">
        <v>452.6</v>
      </c>
      <c r="D311" s="19">
        <v>119</v>
      </c>
      <c r="E311" s="27">
        <v>270.08084695051781</v>
      </c>
      <c r="F311" s="45">
        <f t="shared" si="100"/>
        <v>0.59673187571921738</v>
      </c>
      <c r="G311" s="31"/>
      <c r="H311" s="45">
        <f t="shared" si="101"/>
        <v>0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102"/>
        <v>#DIV/0!</v>
      </c>
      <c r="V311" s="19">
        <v>13</v>
      </c>
      <c r="W311" s="18">
        <f t="shared" si="103"/>
        <v>4.8133735312159187</v>
      </c>
      <c r="X311" s="19">
        <v>4</v>
      </c>
      <c r="Y311" s="18">
        <f t="shared" si="104"/>
        <v>1.4810380096048981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19">
        <v>2123.194</v>
      </c>
      <c r="D312" s="19">
        <v>2294</v>
      </c>
      <c r="E312" s="19">
        <v>509</v>
      </c>
      <c r="F312" s="45">
        <f t="shared" si="100"/>
        <v>0.23973315674403753</v>
      </c>
      <c r="G312" s="31"/>
      <c r="H312" s="45">
        <f t="shared" si="101"/>
        <v>0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102"/>
        <v>#DIV/0!</v>
      </c>
      <c r="V312" s="19">
        <f t="shared" si="105"/>
        <v>25</v>
      </c>
      <c r="W312" s="18">
        <f t="shared" si="103"/>
        <v>4.9115913555992137</v>
      </c>
      <c r="X312" s="19">
        <v>25</v>
      </c>
      <c r="Y312" s="18">
        <f t="shared" si="104"/>
        <v>4.9115913555992137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19">
        <v>2035.13</v>
      </c>
      <c r="D313" s="19"/>
      <c r="E313" s="19">
        <v>868</v>
      </c>
      <c r="F313" s="45">
        <f t="shared" si="100"/>
        <v>0.42650838030002997</v>
      </c>
      <c r="G313" s="31"/>
      <c r="H313" s="45" t="e">
        <f t="shared" si="10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102"/>
        <v>#DIV/0!</v>
      </c>
      <c r="V313" s="19">
        <f t="shared" si="105"/>
        <v>43</v>
      </c>
      <c r="W313" s="18">
        <f t="shared" si="103"/>
        <v>4.9539170506912447</v>
      </c>
      <c r="X313" s="19">
        <v>43</v>
      </c>
      <c r="Y313" s="18">
        <f t="shared" si="104"/>
        <v>4.9539170506912447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9777.4039999999986</v>
      </c>
      <c r="D314" s="29">
        <f>SUM(D294:D313)</f>
        <v>5565</v>
      </c>
      <c r="E314" s="97">
        <f>SUM(E294:E313)</f>
        <v>4887.3083717387944</v>
      </c>
      <c r="F314" s="46">
        <f t="shared" si="100"/>
        <v>0.49985746438817452</v>
      </c>
      <c r="G314" s="29">
        <f>SUM(G294:G313)</f>
        <v>0</v>
      </c>
      <c r="H314" s="46">
        <f t="shared" si="101"/>
        <v>0</v>
      </c>
      <c r="I314" s="29">
        <f t="shared" ref="I314:T314" si="106">SUM(I294:I313)</f>
        <v>0</v>
      </c>
      <c r="J314" s="29">
        <f t="shared" si="106"/>
        <v>0</v>
      </c>
      <c r="K314" s="29">
        <f t="shared" si="106"/>
        <v>0</v>
      </c>
      <c r="L314" s="29">
        <f t="shared" si="106"/>
        <v>0</v>
      </c>
      <c r="M314" s="29">
        <f t="shared" si="106"/>
        <v>0</v>
      </c>
      <c r="N314" s="29">
        <f t="shared" si="106"/>
        <v>0</v>
      </c>
      <c r="O314" s="29">
        <f t="shared" si="106"/>
        <v>0</v>
      </c>
      <c r="P314" s="29">
        <f t="shared" si="106"/>
        <v>0</v>
      </c>
      <c r="Q314" s="29">
        <f t="shared" si="106"/>
        <v>0</v>
      </c>
      <c r="R314" s="29">
        <f t="shared" si="106"/>
        <v>0</v>
      </c>
      <c r="S314" s="29">
        <f t="shared" si="106"/>
        <v>0</v>
      </c>
      <c r="T314" s="29">
        <f t="shared" si="106"/>
        <v>0</v>
      </c>
      <c r="U314" s="47" t="e">
        <f t="shared" si="97"/>
        <v>#DIV/0!</v>
      </c>
      <c r="V314" s="29">
        <f>SUM(V294:V313)</f>
        <v>265</v>
      </c>
      <c r="W314" s="88">
        <f>V314/E314*100</f>
        <v>5.4222074778907174</v>
      </c>
      <c r="X314" s="29">
        <f>SUM(X294:X313)</f>
        <v>183</v>
      </c>
      <c r="Y314" s="88">
        <f t="shared" si="104"/>
        <v>3.7443923337886846</v>
      </c>
      <c r="Z314" s="29">
        <f t="shared" ref="Z314:AE314" si="107">SUM(Z294:Z313)</f>
        <v>0</v>
      </c>
      <c r="AA314" s="29">
        <f t="shared" si="107"/>
        <v>0</v>
      </c>
      <c r="AB314" s="29">
        <f t="shared" si="107"/>
        <v>0</v>
      </c>
      <c r="AC314" s="29">
        <f t="shared" si="107"/>
        <v>0</v>
      </c>
      <c r="AD314" s="29">
        <f t="shared" si="107"/>
        <v>0</v>
      </c>
      <c r="AE314" s="29">
        <f t="shared" si="107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>
        <v>42.3</v>
      </c>
      <c r="D316" s="19">
        <v>39</v>
      </c>
      <c r="E316" s="27">
        <v>67.679999999999993</v>
      </c>
      <c r="F316" s="45">
        <f t="shared" ref="F316:F328" si="108">E316/C316</f>
        <v>1.5999999999999999</v>
      </c>
      <c r="G316" s="31"/>
      <c r="H316" s="45">
        <f t="shared" ref="H316:H328" si="109">G316/D316*100</f>
        <v>0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110">O316/G316*100</f>
        <v>#DIV/0!</v>
      </c>
      <c r="V316" s="19">
        <v>5</v>
      </c>
      <c r="W316" s="18">
        <f t="shared" ref="W316:W329" si="111">V316/E316*100</f>
        <v>7.3877068557919632</v>
      </c>
      <c r="X316" s="19">
        <v>1</v>
      </c>
      <c r="Y316" s="18">
        <f t="shared" ref="Y316:Y330" si="112">X316/E316*100</f>
        <v>1.4775413711583927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>
        <v>221.2</v>
      </c>
      <c r="D317" s="19">
        <v>183</v>
      </c>
      <c r="E317" s="27">
        <v>177.48008817046286</v>
      </c>
      <c r="F317" s="45">
        <f t="shared" si="108"/>
        <v>0.80235121234386475</v>
      </c>
      <c r="G317" s="31"/>
      <c r="H317" s="45">
        <f t="shared" si="109"/>
        <v>0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110"/>
        <v>#DIV/0!</v>
      </c>
      <c r="V317" s="19">
        <v>8</v>
      </c>
      <c r="W317" s="18">
        <f t="shared" si="111"/>
        <v>4.5075479071862441</v>
      </c>
      <c r="X317" s="19">
        <v>5</v>
      </c>
      <c r="Y317" s="18">
        <f t="shared" si="112"/>
        <v>2.8172174419914029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338.23</v>
      </c>
      <c r="D318" s="19">
        <v>549</v>
      </c>
      <c r="E318" s="27">
        <v>395.04846383244342</v>
      </c>
      <c r="F318" s="45">
        <f t="shared" si="108"/>
        <v>1.1679876528765734</v>
      </c>
      <c r="G318" s="31"/>
      <c r="H318" s="45">
        <f t="shared" si="109"/>
        <v>0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110"/>
        <v>#DIV/0!</v>
      </c>
      <c r="V318" s="19">
        <f t="shared" ref="V318:V329" si="113">X318</f>
        <v>31</v>
      </c>
      <c r="W318" s="18">
        <f t="shared" si="111"/>
        <v>7.8471384749260533</v>
      </c>
      <c r="X318" s="19">
        <v>31</v>
      </c>
      <c r="Y318" s="18">
        <f t="shared" si="112"/>
        <v>7.8471384749260533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1303.8</v>
      </c>
      <c r="D319" s="19">
        <v>826</v>
      </c>
      <c r="E319" s="27">
        <v>431.29921767142201</v>
      </c>
      <c r="F319" s="45">
        <f t="shared" si="108"/>
        <v>0.33080167024959506</v>
      </c>
      <c r="G319" s="31"/>
      <c r="H319" s="45">
        <f t="shared" si="109"/>
        <v>0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110"/>
        <v>#DIV/0!</v>
      </c>
      <c r="V319" s="19">
        <v>21</v>
      </c>
      <c r="W319" s="18">
        <f t="shared" si="111"/>
        <v>4.8690095273946206</v>
      </c>
      <c r="X319" s="19">
        <v>20</v>
      </c>
      <c r="Y319" s="18">
        <f t="shared" si="112"/>
        <v>4.6371519308520197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296.27999999999997</v>
      </c>
      <c r="D320" s="19">
        <v>353</v>
      </c>
      <c r="E320" s="27">
        <v>313</v>
      </c>
      <c r="F320" s="45">
        <f t="shared" si="108"/>
        <v>1.0564331038207102</v>
      </c>
      <c r="G320" s="31"/>
      <c r="H320" s="45">
        <f t="shared" si="109"/>
        <v>0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110"/>
        <v>#DIV/0!</v>
      </c>
      <c r="V320" s="19">
        <v>25</v>
      </c>
      <c r="W320" s="18">
        <f t="shared" si="111"/>
        <v>7.9872204472843444</v>
      </c>
      <c r="X320" s="19">
        <v>21</v>
      </c>
      <c r="Y320" s="18">
        <f t="shared" si="112"/>
        <v>6.7092651757188495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>
        <v>488</v>
      </c>
      <c r="E321" s="27">
        <v>480.5</v>
      </c>
      <c r="F321" s="45">
        <f t="shared" si="108"/>
        <v>1.1356653273457813</v>
      </c>
      <c r="G321" s="31"/>
      <c r="H321" s="45">
        <f t="shared" si="109"/>
        <v>0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110"/>
        <v>#DIV/0!</v>
      </c>
      <c r="V321" s="19">
        <v>38</v>
      </c>
      <c r="W321" s="18">
        <f t="shared" si="111"/>
        <v>7.9084287200832462</v>
      </c>
      <c r="X321" s="19">
        <v>20</v>
      </c>
      <c r="Y321" s="18">
        <f t="shared" si="112"/>
        <v>4.1623309053069724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>
        <v>723</v>
      </c>
      <c r="D322" s="19">
        <v>289</v>
      </c>
      <c r="E322" s="27">
        <v>205.821</v>
      </c>
      <c r="F322" s="45">
        <f t="shared" si="108"/>
        <v>0.28467634854771784</v>
      </c>
      <c r="G322" s="31"/>
      <c r="H322" s="45">
        <f t="shared" si="109"/>
        <v>0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110"/>
        <v>#DIV/0!</v>
      </c>
      <c r="V322" s="19">
        <f t="shared" si="113"/>
        <v>10</v>
      </c>
      <c r="W322" s="18">
        <f t="shared" si="111"/>
        <v>4.8585907171765763</v>
      </c>
      <c r="X322" s="19">
        <v>10</v>
      </c>
      <c r="Y322" s="18">
        <f t="shared" si="112"/>
        <v>4.8585907171765763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>
        <v>879</v>
      </c>
      <c r="D323" s="19">
        <v>220</v>
      </c>
      <c r="E323" s="27">
        <v>447.04984511405229</v>
      </c>
      <c r="F323" s="45">
        <f t="shared" si="108"/>
        <v>0.50858912982258508</v>
      </c>
      <c r="G323" s="31"/>
      <c r="H323" s="45">
        <f t="shared" si="109"/>
        <v>0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110"/>
        <v>#DIV/0!</v>
      </c>
      <c r="V323" s="19">
        <f t="shared" si="113"/>
        <v>22</v>
      </c>
      <c r="W323" s="18">
        <f t="shared" si="111"/>
        <v>4.9211514645279237</v>
      </c>
      <c r="X323" s="19">
        <v>22</v>
      </c>
      <c r="Y323" s="18">
        <f t="shared" si="112"/>
        <v>4.9211514645279237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 t="s">
        <v>604</v>
      </c>
      <c r="D324" s="19">
        <v>83</v>
      </c>
      <c r="E324" s="27">
        <v>74.2869508982036</v>
      </c>
      <c r="F324" s="45" t="e">
        <f t="shared" si="108"/>
        <v>#VALUE!</v>
      </c>
      <c r="G324" s="31"/>
      <c r="H324" s="45">
        <f t="shared" si="109"/>
        <v>0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110"/>
        <v>#DIV/0!</v>
      </c>
      <c r="V324" s="19">
        <f t="shared" si="113"/>
        <v>0</v>
      </c>
      <c r="W324" s="18">
        <f t="shared" si="111"/>
        <v>0</v>
      </c>
      <c r="X324" s="19">
        <v>0</v>
      </c>
      <c r="Y324" s="18">
        <f t="shared" si="112"/>
        <v>0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>
        <v>241.26900000000001</v>
      </c>
      <c r="D325" s="19">
        <v>101</v>
      </c>
      <c r="E325" s="27">
        <v>74.162526946107775</v>
      </c>
      <c r="F325" s="45">
        <f t="shared" si="108"/>
        <v>0.30738522954091813</v>
      </c>
      <c r="G325" s="31"/>
      <c r="H325" s="45">
        <f t="shared" si="109"/>
        <v>0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110"/>
        <v>#DIV/0!</v>
      </c>
      <c r="V325" s="19">
        <f t="shared" si="113"/>
        <v>0</v>
      </c>
      <c r="W325" s="18">
        <f t="shared" si="111"/>
        <v>0</v>
      </c>
      <c r="X325" s="19">
        <v>0</v>
      </c>
      <c r="Y325" s="18">
        <f t="shared" si="112"/>
        <v>0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>
        <v>130.79599999999999</v>
      </c>
      <c r="D326" s="19">
        <v>78</v>
      </c>
      <c r="E326" s="27">
        <v>61.603576791808869</v>
      </c>
      <c r="F326" s="45">
        <f t="shared" si="108"/>
        <v>0.47098976109215018</v>
      </c>
      <c r="G326" s="31"/>
      <c r="H326" s="45">
        <f t="shared" si="109"/>
        <v>0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110"/>
        <v>#DIV/0!</v>
      </c>
      <c r="V326" s="19">
        <v>3</v>
      </c>
      <c r="W326" s="18">
        <f t="shared" si="111"/>
        <v>4.8698471034215913</v>
      </c>
      <c r="X326" s="19">
        <v>2</v>
      </c>
      <c r="Y326" s="18">
        <f t="shared" si="112"/>
        <v>3.2465647356143941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>
        <v>1081.2299999999998</v>
      </c>
      <c r="D327" s="19">
        <v>990</v>
      </c>
      <c r="E327" s="27">
        <v>187.9359954053167</v>
      </c>
      <c r="F327" s="45">
        <f t="shared" si="108"/>
        <v>0.17381685247848908</v>
      </c>
      <c r="G327" s="31"/>
      <c r="H327" s="45">
        <f t="shared" si="109"/>
        <v>0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110"/>
        <v>#DIV/0!</v>
      </c>
      <c r="V327" s="19">
        <f t="shared" si="113"/>
        <v>9</v>
      </c>
      <c r="W327" s="18">
        <f t="shared" si="111"/>
        <v>4.7888644113065899</v>
      </c>
      <c r="X327" s="19">
        <v>9</v>
      </c>
      <c r="Y327" s="18">
        <f t="shared" si="112"/>
        <v>4.7888644113065899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>
        <v>75.292000000000002</v>
      </c>
      <c r="D328" s="19"/>
      <c r="E328" s="27">
        <v>8.6710558303886938</v>
      </c>
      <c r="F328" s="45">
        <f t="shared" si="108"/>
        <v>0.11516569928264216</v>
      </c>
      <c r="G328" s="31"/>
      <c r="H328" s="45" t="e">
        <f t="shared" si="109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110"/>
        <v>#DIV/0!</v>
      </c>
      <c r="V328" s="19">
        <f t="shared" si="113"/>
        <v>0</v>
      </c>
      <c r="W328" s="18">
        <f t="shared" si="111"/>
        <v>0</v>
      </c>
      <c r="X328" s="19">
        <v>0</v>
      </c>
      <c r="Y328" s="18">
        <f t="shared" si="112"/>
        <v>0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>
        <v>940.12300000000005</v>
      </c>
      <c r="D329" s="19"/>
      <c r="E329" s="27">
        <v>294.01140832595217</v>
      </c>
      <c r="F329" s="45">
        <f t="shared" si="100"/>
        <v>0.31273717197212725</v>
      </c>
      <c r="G329" s="31"/>
      <c r="H329" s="45" t="e">
        <f t="shared" si="10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110"/>
        <v>#DIV/0!</v>
      </c>
      <c r="V329" s="19">
        <f t="shared" si="113"/>
        <v>14</v>
      </c>
      <c r="W329" s="18">
        <f t="shared" si="111"/>
        <v>4.7617199889329029</v>
      </c>
      <c r="X329" s="19">
        <v>14</v>
      </c>
      <c r="Y329" s="18">
        <f t="shared" si="112"/>
        <v>4.7617199889329029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6695.6200000000008</v>
      </c>
      <c r="D330" s="29">
        <f>SUM(D316:D329)</f>
        <v>4199</v>
      </c>
      <c r="E330" s="97">
        <f>SUM(E316:E329)</f>
        <v>3218.5501289861581</v>
      </c>
      <c r="F330" s="46">
        <f t="shared" si="100"/>
        <v>0.48069486156415053</v>
      </c>
      <c r="G330" s="29">
        <f>SUM(G316:G329)</f>
        <v>0</v>
      </c>
      <c r="H330" s="46">
        <f t="shared" si="101"/>
        <v>0</v>
      </c>
      <c r="I330" s="29">
        <f t="shared" ref="I330:Q330" si="114">SUM(I316:I329)</f>
        <v>0</v>
      </c>
      <c r="J330" s="29">
        <f t="shared" si="114"/>
        <v>0</v>
      </c>
      <c r="K330" s="29">
        <f t="shared" si="114"/>
        <v>0</v>
      </c>
      <c r="L330" s="29">
        <f t="shared" si="114"/>
        <v>0</v>
      </c>
      <c r="M330" s="29">
        <f t="shared" si="114"/>
        <v>0</v>
      </c>
      <c r="N330" s="29">
        <f t="shared" si="114"/>
        <v>0</v>
      </c>
      <c r="O330" s="29">
        <f t="shared" si="114"/>
        <v>0</v>
      </c>
      <c r="P330" s="29">
        <f t="shared" si="114"/>
        <v>0</v>
      </c>
      <c r="Q330" s="29">
        <f t="shared" si="114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110"/>
        <v>#DIV/0!</v>
      </c>
      <c r="V330" s="29">
        <f>SUM(V316:V329)</f>
        <v>186</v>
      </c>
      <c r="W330" s="88">
        <f>V330/E330*100</f>
        <v>5.7789996285871092</v>
      </c>
      <c r="X330" s="29">
        <f>SUM(X316:X329)</f>
        <v>155</v>
      </c>
      <c r="Y330" s="88">
        <f t="shared" si="112"/>
        <v>4.8158330238225915</v>
      </c>
      <c r="Z330" s="29">
        <f t="shared" ref="Z330:AE330" si="115">SUM(Z316:Z329)</f>
        <v>0</v>
      </c>
      <c r="AA330" s="29">
        <f t="shared" si="115"/>
        <v>0</v>
      </c>
      <c r="AB330" s="29">
        <f t="shared" si="115"/>
        <v>0</v>
      </c>
      <c r="AC330" s="29">
        <f t="shared" si="115"/>
        <v>0</v>
      </c>
      <c r="AD330" s="29">
        <f t="shared" si="115"/>
        <v>0</v>
      </c>
      <c r="AE330" s="29">
        <f t="shared" si="115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>
        <v>57.5</v>
      </c>
      <c r="D332" s="19">
        <v>54</v>
      </c>
      <c r="E332" s="19">
        <v>110</v>
      </c>
      <c r="F332" s="45">
        <f t="shared" si="100"/>
        <v>1.9130434782608696</v>
      </c>
      <c r="G332" s="31"/>
      <c r="H332" s="45">
        <f t="shared" si="101"/>
        <v>0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110"/>
        <v>#DIV/0!</v>
      </c>
      <c r="V332" s="19">
        <v>8</v>
      </c>
      <c r="W332" s="18">
        <f>V332/E332*100</f>
        <v>7.2727272727272725</v>
      </c>
      <c r="X332" s="19">
        <v>8</v>
      </c>
      <c r="Y332" s="18">
        <f>X332/E332*100</f>
        <v>7.2727272727272725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94</v>
      </c>
      <c r="D333" s="19">
        <v>109</v>
      </c>
      <c r="E333" s="19">
        <v>123</v>
      </c>
      <c r="F333" s="45">
        <f t="shared" si="100"/>
        <v>1.3085106382978724</v>
      </c>
      <c r="G333" s="31"/>
      <c r="H333" s="45">
        <f t="shared" si="101"/>
        <v>0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110"/>
        <v>#DIV/0!</v>
      </c>
      <c r="V333" s="19">
        <v>9</v>
      </c>
      <c r="W333" s="18">
        <f t="shared" ref="W333:W336" si="116">V333/E333*100</f>
        <v>7.3170731707317067</v>
      </c>
      <c r="X333" s="19">
        <v>9</v>
      </c>
      <c r="Y333" s="18">
        <f t="shared" ref="Y333:Y336" si="117">X333/E333*100</f>
        <v>7.3170731707317067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>
        <v>0</v>
      </c>
      <c r="D334" s="19"/>
      <c r="E334" s="19">
        <v>0</v>
      </c>
      <c r="F334" s="45" t="e">
        <f t="shared" si="100"/>
        <v>#DIV/0!</v>
      </c>
      <c r="G334" s="31"/>
      <c r="H334" s="45" t="e">
        <f t="shared" si="10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110"/>
        <v>#DIV/0!</v>
      </c>
      <c r="V334" s="19">
        <f t="shared" ref="V334" si="118">X334</f>
        <v>0</v>
      </c>
      <c r="W334" s="18" t="e">
        <f t="shared" si="116"/>
        <v>#DIV/0!</v>
      </c>
      <c r="X334" s="19">
        <v>0</v>
      </c>
      <c r="Y334" s="18" t="e">
        <f t="shared" si="117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>
        <v>55.7</v>
      </c>
      <c r="D335" s="19">
        <v>10</v>
      </c>
      <c r="E335" s="19">
        <v>32</v>
      </c>
      <c r="F335" s="45">
        <f t="shared" si="100"/>
        <v>0.57450628366247758</v>
      </c>
      <c r="G335" s="31"/>
      <c r="H335" s="45">
        <f t="shared" si="101"/>
        <v>0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110"/>
        <v>#DIV/0!</v>
      </c>
      <c r="V335" s="19">
        <v>1</v>
      </c>
      <c r="W335" s="18">
        <f t="shared" si="116"/>
        <v>3.125</v>
      </c>
      <c r="X335" s="19">
        <v>1</v>
      </c>
      <c r="Y335" s="18">
        <f t="shared" si="117"/>
        <v>3.125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>
        <v>843.06999999999994</v>
      </c>
      <c r="D336" s="19">
        <v>270</v>
      </c>
      <c r="E336" s="19">
        <v>312</v>
      </c>
      <c r="F336" s="45">
        <f t="shared" si="100"/>
        <v>0.37007603164624531</v>
      </c>
      <c r="G336" s="31"/>
      <c r="H336" s="45">
        <f t="shared" si="101"/>
        <v>0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110"/>
        <v>#DIV/0!</v>
      </c>
      <c r="V336" s="19">
        <f>X336</f>
        <v>15</v>
      </c>
      <c r="W336" s="18">
        <f t="shared" si="116"/>
        <v>4.8076923076923084</v>
      </c>
      <c r="X336" s="19">
        <v>15</v>
      </c>
      <c r="Y336" s="18">
        <f t="shared" si="117"/>
        <v>4.8076923076923084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1050.27</v>
      </c>
      <c r="D337" s="29">
        <f>SUM(D332:D336)</f>
        <v>443</v>
      </c>
      <c r="E337" s="29">
        <f>SUM(E332:E336)</f>
        <v>577</v>
      </c>
      <c r="F337" s="88">
        <f t="shared" si="100"/>
        <v>0.54938253972787954</v>
      </c>
      <c r="G337" s="29">
        <f>SUM(G332:G336)</f>
        <v>0</v>
      </c>
      <c r="H337" s="88">
        <f t="shared" si="101"/>
        <v>0</v>
      </c>
      <c r="I337" s="29">
        <f t="shared" ref="I337:T337" si="119">SUM(I332:I336)</f>
        <v>0</v>
      </c>
      <c r="J337" s="29">
        <f t="shared" si="119"/>
        <v>0</v>
      </c>
      <c r="K337" s="29">
        <f t="shared" si="119"/>
        <v>0</v>
      </c>
      <c r="L337" s="29">
        <f t="shared" si="119"/>
        <v>0</v>
      </c>
      <c r="M337" s="29">
        <f t="shared" si="119"/>
        <v>0</v>
      </c>
      <c r="N337" s="29">
        <f t="shared" si="119"/>
        <v>0</v>
      </c>
      <c r="O337" s="29">
        <f t="shared" si="119"/>
        <v>0</v>
      </c>
      <c r="P337" s="29">
        <f t="shared" si="119"/>
        <v>0</v>
      </c>
      <c r="Q337" s="29">
        <f t="shared" si="119"/>
        <v>0</v>
      </c>
      <c r="R337" s="29">
        <f t="shared" si="119"/>
        <v>0</v>
      </c>
      <c r="S337" s="29">
        <f t="shared" si="119"/>
        <v>0</v>
      </c>
      <c r="T337" s="29">
        <f t="shared" si="119"/>
        <v>0</v>
      </c>
      <c r="U337" s="88" t="e">
        <f t="shared" si="110"/>
        <v>#DIV/0!</v>
      </c>
      <c r="V337" s="29">
        <f>SUM(V332:V336)</f>
        <v>33</v>
      </c>
      <c r="W337" s="88">
        <f>V337/E337*100</f>
        <v>5.7192374350086661</v>
      </c>
      <c r="X337" s="29">
        <f>SUM(X332:X336)</f>
        <v>33</v>
      </c>
      <c r="Y337" s="88">
        <f>X337/E337*100</f>
        <v>5.7192374350086661</v>
      </c>
      <c r="Z337" s="29">
        <f t="shared" ref="Z337:AE337" si="120">SUM(Z332:Z336)</f>
        <v>0</v>
      </c>
      <c r="AA337" s="29">
        <f t="shared" si="120"/>
        <v>0</v>
      </c>
      <c r="AB337" s="29">
        <f t="shared" si="120"/>
        <v>0</v>
      </c>
      <c r="AC337" s="29">
        <f t="shared" si="120"/>
        <v>0</v>
      </c>
      <c r="AD337" s="29">
        <f t="shared" si="120"/>
        <v>0</v>
      </c>
      <c r="AE337" s="29">
        <f t="shared" si="120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>
        <v>100</v>
      </c>
      <c r="D339" s="19">
        <v>94</v>
      </c>
      <c r="E339" s="27">
        <v>58.482558139534888</v>
      </c>
      <c r="F339" s="45">
        <f t="shared" ref="F339:F371" si="121">E339/C339</f>
        <v>0.5848255813953489</v>
      </c>
      <c r="G339" s="31"/>
      <c r="H339" s="45">
        <f t="shared" ref="H339:H361" si="122">G339/D339*100</f>
        <v>0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23">O339/G339*100</f>
        <v>#DIV/0!</v>
      </c>
      <c r="V339" s="19">
        <v>2</v>
      </c>
      <c r="W339" s="18">
        <f t="shared" ref="W339:W361" si="124">V339/E339*100</f>
        <v>3.4198230440401627</v>
      </c>
      <c r="X339" s="19">
        <v>2</v>
      </c>
      <c r="Y339" s="18">
        <f t="shared" ref="Y339:Y361" si="125">X339/E339*100</f>
        <v>3.4198230440401627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>
        <v>640.97199999999998</v>
      </c>
      <c r="D340" s="19">
        <v>705</v>
      </c>
      <c r="E340" s="27">
        <v>875.41585161097635</v>
      </c>
      <c r="F340" s="45">
        <f t="shared" si="121"/>
        <v>1.3657630155622653</v>
      </c>
      <c r="G340" s="31"/>
      <c r="H340" s="45">
        <f t="shared" si="122"/>
        <v>0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23"/>
        <v>#DIV/0!</v>
      </c>
      <c r="V340" s="19">
        <v>70</v>
      </c>
      <c r="W340" s="18">
        <f t="shared" si="124"/>
        <v>7.9961997342386608</v>
      </c>
      <c r="X340" s="19">
        <v>43</v>
      </c>
      <c r="Y340" s="18">
        <f t="shared" si="125"/>
        <v>4.9119512653180344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>
        <v>0</v>
      </c>
      <c r="D341" s="19"/>
      <c r="E341" s="27">
        <v>0</v>
      </c>
      <c r="F341" s="45" t="e">
        <f t="shared" si="121"/>
        <v>#DIV/0!</v>
      </c>
      <c r="G341" s="31"/>
      <c r="H341" s="45" t="e">
        <f t="shared" si="122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23"/>
        <v>#DIV/0!</v>
      </c>
      <c r="V341" s="19">
        <f t="shared" ref="V341:V360" si="126">X341</f>
        <v>0</v>
      </c>
      <c r="W341" s="18" t="e">
        <f t="shared" si="124"/>
        <v>#DIV/0!</v>
      </c>
      <c r="X341" s="19">
        <v>0</v>
      </c>
      <c r="Y341" s="18" t="e">
        <f t="shared" si="125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>
        <v>25.23</v>
      </c>
      <c r="D342" s="19">
        <v>14</v>
      </c>
      <c r="E342" s="27">
        <v>13</v>
      </c>
      <c r="F342" s="45">
        <f t="shared" si="121"/>
        <v>0.51525961157352362</v>
      </c>
      <c r="G342" s="31"/>
      <c r="H342" s="45">
        <f t="shared" si="122"/>
        <v>0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23"/>
        <v>#DIV/0!</v>
      </c>
      <c r="V342" s="19">
        <f t="shared" si="126"/>
        <v>0</v>
      </c>
      <c r="W342" s="18">
        <f t="shared" si="124"/>
        <v>0</v>
      </c>
      <c r="X342" s="19">
        <v>0</v>
      </c>
      <c r="Y342" s="18">
        <f t="shared" si="125"/>
        <v>0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>
        <v>407.04</v>
      </c>
      <c r="D343" s="19">
        <v>233</v>
      </c>
      <c r="E343" s="27">
        <v>213.6</v>
      </c>
      <c r="F343" s="45">
        <f t="shared" si="121"/>
        <v>0.52476415094339623</v>
      </c>
      <c r="G343" s="31"/>
      <c r="H343" s="45">
        <f t="shared" si="122"/>
        <v>0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23"/>
        <v>#DIV/0!</v>
      </c>
      <c r="V343" s="19">
        <v>10</v>
      </c>
      <c r="W343" s="18">
        <f t="shared" si="124"/>
        <v>4.6816479400749067</v>
      </c>
      <c r="X343" s="19">
        <v>10</v>
      </c>
      <c r="Y343" s="18">
        <f t="shared" si="125"/>
        <v>4.6816479400749067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>
        <v>260</v>
      </c>
      <c r="D344" s="19">
        <v>1107</v>
      </c>
      <c r="E344" s="27">
        <v>541.79999999999995</v>
      </c>
      <c r="F344" s="45">
        <f t="shared" si="121"/>
        <v>2.0838461538461535</v>
      </c>
      <c r="G344" s="31"/>
      <c r="H344" s="45">
        <f t="shared" si="122"/>
        <v>0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23"/>
        <v>#DIV/0!</v>
      </c>
      <c r="V344" s="19">
        <v>43</v>
      </c>
      <c r="W344" s="18">
        <f t="shared" si="124"/>
        <v>7.9365079365079376</v>
      </c>
      <c r="X344" s="19">
        <v>30</v>
      </c>
      <c r="Y344" s="18">
        <f t="shared" si="125"/>
        <v>5.5370985603543748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>
        <v>299.2</v>
      </c>
      <c r="D345" s="19">
        <v>223</v>
      </c>
      <c r="E345" s="27">
        <v>216.40499999999997</v>
      </c>
      <c r="F345" s="45">
        <f t="shared" si="121"/>
        <v>0.72327874331550801</v>
      </c>
      <c r="G345" s="31"/>
      <c r="H345" s="45">
        <f t="shared" si="122"/>
        <v>0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23"/>
        <v>#DIV/0!</v>
      </c>
      <c r="V345" s="19">
        <v>10</v>
      </c>
      <c r="W345" s="18">
        <f t="shared" si="124"/>
        <v>4.6209653196552765</v>
      </c>
      <c r="X345" s="19">
        <v>6</v>
      </c>
      <c r="Y345" s="18">
        <f t="shared" si="125"/>
        <v>2.7725791917931661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>
        <v>107.89999999999999</v>
      </c>
      <c r="D346" s="19">
        <v>104</v>
      </c>
      <c r="E346" s="27">
        <v>29.253000000000004</v>
      </c>
      <c r="F346" s="45">
        <f t="shared" si="121"/>
        <v>0.27111214087117708</v>
      </c>
      <c r="G346" s="31"/>
      <c r="H346" s="45">
        <f t="shared" si="122"/>
        <v>0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23"/>
        <v>#DIV/0!</v>
      </c>
      <c r="V346" s="19">
        <f t="shared" si="126"/>
        <v>1</v>
      </c>
      <c r="W346" s="18">
        <f t="shared" si="124"/>
        <v>3.4184528082589818</v>
      </c>
      <c r="X346" s="19">
        <v>1</v>
      </c>
      <c r="Y346" s="18">
        <f t="shared" si="125"/>
        <v>3.4184528082589818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>
        <v>318.89999999999998</v>
      </c>
      <c r="D347" s="19">
        <v>257</v>
      </c>
      <c r="E347" s="27">
        <v>288.58666666666664</v>
      </c>
      <c r="F347" s="45">
        <f t="shared" si="121"/>
        <v>0.90494407860353299</v>
      </c>
      <c r="G347" s="31"/>
      <c r="H347" s="45">
        <f t="shared" si="122"/>
        <v>0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23"/>
        <v>#DIV/0!</v>
      </c>
      <c r="V347" s="19">
        <v>14</v>
      </c>
      <c r="W347" s="18">
        <f t="shared" si="124"/>
        <v>4.8512289780077618</v>
      </c>
      <c r="X347" s="19">
        <v>8</v>
      </c>
      <c r="Y347" s="18">
        <f t="shared" si="125"/>
        <v>2.7721308445758641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>
        <v>577.29999999999995</v>
      </c>
      <c r="D348" s="19">
        <v>137</v>
      </c>
      <c r="E348" s="27">
        <v>163.36551724137934</v>
      </c>
      <c r="F348" s="45">
        <f t="shared" si="121"/>
        <v>0.28298201496861136</v>
      </c>
      <c r="G348" s="31"/>
      <c r="H348" s="45">
        <f t="shared" si="122"/>
        <v>0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23"/>
        <v>#DIV/0!</v>
      </c>
      <c r="V348" s="19">
        <v>8</v>
      </c>
      <c r="W348" s="18">
        <f t="shared" si="124"/>
        <v>4.8969942586963855</v>
      </c>
      <c r="X348" s="19">
        <v>5</v>
      </c>
      <c r="Y348" s="18">
        <f t="shared" si="125"/>
        <v>3.0606214116852408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>
        <v>967.3</v>
      </c>
      <c r="D349" s="19">
        <v>599</v>
      </c>
      <c r="E349" s="27">
        <v>667.04842105263151</v>
      </c>
      <c r="F349" s="45">
        <f t="shared" si="121"/>
        <v>0.68959828497118947</v>
      </c>
      <c r="G349" s="31"/>
      <c r="H349" s="45">
        <f t="shared" si="122"/>
        <v>0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23"/>
        <v>#DIV/0!</v>
      </c>
      <c r="V349" s="19">
        <v>33</v>
      </c>
      <c r="W349" s="18">
        <f t="shared" si="124"/>
        <v>4.9471670958945619</v>
      </c>
      <c r="X349" s="19">
        <v>20</v>
      </c>
      <c r="Y349" s="18">
        <f t="shared" si="125"/>
        <v>2.9982830884209464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>
        <v>18.920000000000002</v>
      </c>
      <c r="D350" s="19">
        <v>39</v>
      </c>
      <c r="E350" s="27">
        <v>13.088188235294117</v>
      </c>
      <c r="F350" s="45">
        <f t="shared" si="121"/>
        <v>0.69176470588235284</v>
      </c>
      <c r="G350" s="31"/>
      <c r="H350" s="45">
        <f t="shared" si="122"/>
        <v>0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23"/>
        <v>#DIV/0!</v>
      </c>
      <c r="V350" s="19">
        <f t="shared" si="126"/>
        <v>0</v>
      </c>
      <c r="W350" s="18">
        <f t="shared" si="124"/>
        <v>0</v>
      </c>
      <c r="X350" s="19">
        <v>0</v>
      </c>
      <c r="Y350" s="18">
        <f t="shared" si="125"/>
        <v>0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>
        <v>134.88999999999999</v>
      </c>
      <c r="D351" s="19">
        <v>475</v>
      </c>
      <c r="E351" s="27">
        <v>280.69382727272728</v>
      </c>
      <c r="F351" s="45">
        <f t="shared" si="121"/>
        <v>2.080909090909091</v>
      </c>
      <c r="G351" s="31"/>
      <c r="H351" s="45">
        <f t="shared" si="122"/>
        <v>0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23"/>
        <v>#DIV/0!</v>
      </c>
      <c r="V351" s="19">
        <v>22</v>
      </c>
      <c r="W351" s="18">
        <f t="shared" si="124"/>
        <v>7.8377213399225907</v>
      </c>
      <c r="X351" s="19">
        <v>20</v>
      </c>
      <c r="Y351" s="18">
        <f t="shared" si="125"/>
        <v>7.125201218111445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>
        <v>860.77</v>
      </c>
      <c r="D352" s="19">
        <v>932</v>
      </c>
      <c r="E352" s="27">
        <v>843.55</v>
      </c>
      <c r="F352" s="45">
        <f t="shared" si="121"/>
        <v>0.97999465594758184</v>
      </c>
      <c r="G352" s="31"/>
      <c r="H352" s="45">
        <f t="shared" si="122"/>
        <v>0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23"/>
        <v>#DIV/0!</v>
      </c>
      <c r="V352" s="19">
        <v>42</v>
      </c>
      <c r="W352" s="18">
        <f t="shared" si="124"/>
        <v>4.9789579752237572</v>
      </c>
      <c r="X352" s="19">
        <v>20</v>
      </c>
      <c r="Y352" s="18">
        <f t="shared" si="125"/>
        <v>2.3709323691541702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>
        <v>78.8</v>
      </c>
      <c r="D353" s="19">
        <v>47</v>
      </c>
      <c r="E353" s="27">
        <v>63.173599999999993</v>
      </c>
      <c r="F353" s="45">
        <f t="shared" si="121"/>
        <v>0.80169543147208111</v>
      </c>
      <c r="G353" s="31"/>
      <c r="H353" s="45">
        <f t="shared" si="122"/>
        <v>0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23"/>
        <v>#DIV/0!</v>
      </c>
      <c r="V353" s="19">
        <v>3</v>
      </c>
      <c r="W353" s="18">
        <f t="shared" si="124"/>
        <v>4.7488191269770921</v>
      </c>
      <c r="X353" s="19">
        <v>1</v>
      </c>
      <c r="Y353" s="18">
        <f t="shared" si="125"/>
        <v>1.582939708992364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>
        <v>0</v>
      </c>
      <c r="D354" s="19">
        <v>9</v>
      </c>
      <c r="E354" s="27">
        <v>0</v>
      </c>
      <c r="F354" s="45" t="e">
        <f t="shared" si="121"/>
        <v>#DIV/0!</v>
      </c>
      <c r="G354" s="31"/>
      <c r="H354" s="45">
        <f t="shared" si="122"/>
        <v>0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23"/>
        <v>#DIV/0!</v>
      </c>
      <c r="V354" s="19">
        <f t="shared" si="126"/>
        <v>0</v>
      </c>
      <c r="W354" s="18" t="e">
        <f t="shared" si="124"/>
        <v>#DIV/0!</v>
      </c>
      <c r="X354" s="19">
        <v>0</v>
      </c>
      <c r="Y354" s="18" t="e">
        <f t="shared" si="125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>
        <v>3253.23</v>
      </c>
      <c r="D355" s="19"/>
      <c r="E355" s="27">
        <v>678.07529999999997</v>
      </c>
      <c r="F355" s="45">
        <f t="shared" si="121"/>
        <v>0.20843140509585856</v>
      </c>
      <c r="G355" s="31"/>
      <c r="H355" s="45" t="e">
        <f t="shared" si="122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23"/>
        <v>#DIV/0!</v>
      </c>
      <c r="V355" s="19">
        <v>33</v>
      </c>
      <c r="W355" s="18">
        <f t="shared" si="124"/>
        <v>4.8667161301996993</v>
      </c>
      <c r="X355" s="19">
        <v>2</v>
      </c>
      <c r="Y355" s="18">
        <f t="shared" si="125"/>
        <v>0.29495249273937568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>
        <v>212</v>
      </c>
      <c r="D356" s="19"/>
      <c r="E356" s="27">
        <v>69.25333333333333</v>
      </c>
      <c r="F356" s="45">
        <f t="shared" si="121"/>
        <v>0.32666666666666666</v>
      </c>
      <c r="G356" s="31"/>
      <c r="H356" s="45" t="e">
        <f t="shared" si="122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23"/>
        <v>#DIV/0!</v>
      </c>
      <c r="V356" s="19">
        <f t="shared" si="126"/>
        <v>0</v>
      </c>
      <c r="W356" s="18">
        <f t="shared" si="124"/>
        <v>0</v>
      </c>
      <c r="X356" s="19">
        <v>0</v>
      </c>
      <c r="Y356" s="18">
        <f t="shared" si="125"/>
        <v>0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>
        <v>3089.43</v>
      </c>
      <c r="D357" s="19"/>
      <c r="E357" s="27">
        <v>598.87412307692307</v>
      </c>
      <c r="F357" s="45">
        <f t="shared" si="121"/>
        <v>0.19384615384615386</v>
      </c>
      <c r="G357" s="31"/>
      <c r="H357" s="45" t="e">
        <f t="shared" si="122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23"/>
        <v>#DIV/0!</v>
      </c>
      <c r="V357" s="19">
        <v>29</v>
      </c>
      <c r="W357" s="18">
        <f t="shared" si="124"/>
        <v>4.8424199481190575</v>
      </c>
      <c r="X357" s="19">
        <v>1</v>
      </c>
      <c r="Y357" s="18">
        <f t="shared" si="125"/>
        <v>0.16697999821100198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>
        <v>9495.655999999999</v>
      </c>
      <c r="D358" s="19">
        <v>2908</v>
      </c>
      <c r="E358" s="27">
        <v>1914.3243</v>
      </c>
      <c r="F358" s="45">
        <f t="shared" si="121"/>
        <v>0.20160000530769018</v>
      </c>
      <c r="G358" s="31"/>
      <c r="H358" s="45">
        <f t="shared" si="122"/>
        <v>0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23"/>
        <v>#DIV/0!</v>
      </c>
      <c r="V358" s="19">
        <v>95</v>
      </c>
      <c r="W358" s="18">
        <f t="shared" si="124"/>
        <v>4.962586537714639</v>
      </c>
      <c r="X358" s="19">
        <v>95</v>
      </c>
      <c r="Y358" s="18">
        <f t="shared" si="125"/>
        <v>4.962586537714639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>
        <v>16.241999999999997</v>
      </c>
      <c r="D359" s="19"/>
      <c r="E359" s="27">
        <v>16.52112</v>
      </c>
      <c r="F359" s="45">
        <f t="shared" si="121"/>
        <v>1.0171850757295902</v>
      </c>
      <c r="G359" s="31"/>
      <c r="H359" s="45" t="e">
        <f t="shared" si="122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23"/>
        <v>#DIV/0!</v>
      </c>
      <c r="V359" s="19">
        <f t="shared" si="126"/>
        <v>1</v>
      </c>
      <c r="W359" s="18">
        <f t="shared" si="124"/>
        <v>6.0528584018516902</v>
      </c>
      <c r="X359" s="19">
        <v>1</v>
      </c>
      <c r="Y359" s="18">
        <f t="shared" si="125"/>
        <v>6.0528584018516902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>
        <v>24.220000000000002</v>
      </c>
      <c r="D360" s="19"/>
      <c r="E360" s="27">
        <v>20.344800000000003</v>
      </c>
      <c r="F360" s="45">
        <f t="shared" si="121"/>
        <v>0.84000000000000008</v>
      </c>
      <c r="G360" s="31"/>
      <c r="H360" s="45" t="e">
        <f t="shared" si="122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110"/>
        <v>#DIV/0!</v>
      </c>
      <c r="V360" s="19">
        <f t="shared" si="126"/>
        <v>1</v>
      </c>
      <c r="W360" s="18">
        <f t="shared" si="124"/>
        <v>4.9152609020486802</v>
      </c>
      <c r="X360" s="19">
        <v>1</v>
      </c>
      <c r="Y360" s="18">
        <f t="shared" si="125"/>
        <v>4.9152609020486802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20888</v>
      </c>
      <c r="D361" s="29">
        <f>SUM(D339:D360)</f>
        <v>7883</v>
      </c>
      <c r="E361" s="97">
        <f>SUM(E339:E360)</f>
        <v>7564.8556066294668</v>
      </c>
      <c r="F361" s="88">
        <f t="shared" si="121"/>
        <v>0.36216275405158305</v>
      </c>
      <c r="G361" s="29">
        <f>SUM(G339:G360)</f>
        <v>0</v>
      </c>
      <c r="H361" s="88">
        <f t="shared" si="122"/>
        <v>0</v>
      </c>
      <c r="I361" s="29">
        <f t="shared" ref="I361:T361" si="127">SUM(I339:I360)</f>
        <v>0</v>
      </c>
      <c r="J361" s="29">
        <f t="shared" si="127"/>
        <v>0</v>
      </c>
      <c r="K361" s="29">
        <f t="shared" si="127"/>
        <v>0</v>
      </c>
      <c r="L361" s="29">
        <f t="shared" si="127"/>
        <v>0</v>
      </c>
      <c r="M361" s="29">
        <f t="shared" si="127"/>
        <v>0</v>
      </c>
      <c r="N361" s="29">
        <f t="shared" si="127"/>
        <v>0</v>
      </c>
      <c r="O361" s="29">
        <f t="shared" si="127"/>
        <v>0</v>
      </c>
      <c r="P361" s="29">
        <f t="shared" si="127"/>
        <v>0</v>
      </c>
      <c r="Q361" s="29">
        <f t="shared" si="127"/>
        <v>0</v>
      </c>
      <c r="R361" s="29">
        <f t="shared" si="127"/>
        <v>0</v>
      </c>
      <c r="S361" s="29">
        <f t="shared" si="127"/>
        <v>0</v>
      </c>
      <c r="T361" s="29">
        <f t="shared" si="127"/>
        <v>0</v>
      </c>
      <c r="U361" s="88" t="e">
        <f t="shared" si="110"/>
        <v>#DIV/0!</v>
      </c>
      <c r="V361" s="29">
        <f>SUM(V339:V360)</f>
        <v>417</v>
      </c>
      <c r="W361" s="88">
        <f t="shared" si="124"/>
        <v>5.5123325769042015</v>
      </c>
      <c r="X361" s="29">
        <f>SUM(X339:X360)</f>
        <v>266</v>
      </c>
      <c r="Y361" s="88">
        <f t="shared" si="125"/>
        <v>3.5162601090084351</v>
      </c>
      <c r="Z361" s="29">
        <f t="shared" ref="Z361:AE361" si="128">SUM(Z339:Z360)</f>
        <v>0</v>
      </c>
      <c r="AA361" s="29">
        <f t="shared" si="128"/>
        <v>0</v>
      </c>
      <c r="AB361" s="29">
        <f t="shared" si="128"/>
        <v>0</v>
      </c>
      <c r="AC361" s="29">
        <f t="shared" si="128"/>
        <v>0</v>
      </c>
      <c r="AD361" s="29">
        <f t="shared" si="128"/>
        <v>0</v>
      </c>
      <c r="AE361" s="29">
        <f t="shared" si="128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>
        <v>104.994</v>
      </c>
      <c r="D363" s="19">
        <v>105</v>
      </c>
      <c r="E363" s="27">
        <v>102</v>
      </c>
      <c r="F363" s="45">
        <f>E363/C363</f>
        <v>0.97148408480484605</v>
      </c>
      <c r="G363" s="31"/>
      <c r="H363" s="45">
        <f>G363/D363*100</f>
        <v>0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>
        <f>X363</f>
        <v>5</v>
      </c>
      <c r="W363" s="18">
        <f>V363/E363*100</f>
        <v>4.9019607843137258</v>
      </c>
      <c r="X363" s="19">
        <v>5</v>
      </c>
      <c r="Y363" s="18">
        <f>X363/E363*100</f>
        <v>4.9019607843137258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>
        <v>41.2</v>
      </c>
      <c r="D364" s="19">
        <v>58</v>
      </c>
      <c r="E364" s="27">
        <v>23</v>
      </c>
      <c r="F364" s="45">
        <f>E364/C364</f>
        <v>0.55825242718446599</v>
      </c>
      <c r="G364" s="31"/>
      <c r="H364" s="45">
        <f>G364/D364*100</f>
        <v>0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>
        <f t="shared" ref="V364:V366" si="129">X364</f>
        <v>1</v>
      </c>
      <c r="W364" s="18">
        <f>V364/E364*100</f>
        <v>4.3478260869565215</v>
      </c>
      <c r="X364" s="19">
        <v>1</v>
      </c>
      <c r="Y364" s="18">
        <f>X364/E364*100</f>
        <v>4.3478260869565215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>
        <v>114.24000000000001</v>
      </c>
      <c r="D365" s="19">
        <v>144</v>
      </c>
      <c r="E365" s="27">
        <v>73</v>
      </c>
      <c r="F365" s="45">
        <f>E365/C365</f>
        <v>0.63900560224089631</v>
      </c>
      <c r="G365" s="31"/>
      <c r="H365" s="45">
        <f>G365/D365*100</f>
        <v>0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>
        <v>3</v>
      </c>
      <c r="W365" s="18">
        <f>V365/E365*100</f>
        <v>4.10958904109589</v>
      </c>
      <c r="X365" s="19">
        <v>3</v>
      </c>
      <c r="Y365" s="18">
        <f>X365/E365*100</f>
        <v>4.10958904109589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>
        <v>423</v>
      </c>
      <c r="D366" s="19">
        <v>174</v>
      </c>
      <c r="E366" s="27">
        <v>390.6</v>
      </c>
      <c r="F366" s="45">
        <f>E366/C366</f>
        <v>0.92340425531914894</v>
      </c>
      <c r="G366" s="31"/>
      <c r="H366" s="45">
        <f>G366/D366*100</f>
        <v>0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>
        <f t="shared" si="129"/>
        <v>19</v>
      </c>
      <c r="W366" s="18">
        <f>V366/E366*100</f>
        <v>4.8643113159242191</v>
      </c>
      <c r="X366" s="19">
        <v>19</v>
      </c>
      <c r="Y366" s="18">
        <f>X366/E366*100</f>
        <v>4.8643113159242191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>
        <v>214.5</v>
      </c>
      <c r="D367" s="19">
        <v>656</v>
      </c>
      <c r="E367" s="27">
        <v>391</v>
      </c>
      <c r="F367" s="45">
        <f>E367/C367</f>
        <v>1.8228438228438228</v>
      </c>
      <c r="G367" s="31"/>
      <c r="H367" s="45">
        <f>G367/D367*100</f>
        <v>0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>
        <v>31</v>
      </c>
      <c r="W367" s="18">
        <f>V367/E367*100</f>
        <v>7.9283887468030692</v>
      </c>
      <c r="X367" s="19">
        <v>8</v>
      </c>
      <c r="Y367" s="18">
        <f>X367/E367*100</f>
        <v>2.0460358056265986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>
        <v>1959.88</v>
      </c>
      <c r="D368" s="19">
        <v>1973</v>
      </c>
      <c r="E368" s="27">
        <v>488</v>
      </c>
      <c r="F368" s="45">
        <f t="shared" si="121"/>
        <v>0.24899483641855621</v>
      </c>
      <c r="G368" s="31"/>
      <c r="H368" s="45">
        <f t="shared" ref="H368:H371" si="130">G368/D368*100</f>
        <v>0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110"/>
        <v>#DIV/0!</v>
      </c>
      <c r="V368" s="19">
        <v>24</v>
      </c>
      <c r="W368" s="18">
        <f t="shared" ref="W368:W370" si="131">V368/E368*100</f>
        <v>4.918032786885246</v>
      </c>
      <c r="X368" s="19">
        <v>20</v>
      </c>
      <c r="Y368" s="18">
        <f t="shared" ref="Y368:Y371" si="132">X368/E368*100</f>
        <v>4.0983606557377046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>
        <v>1660.502</v>
      </c>
      <c r="D369" s="19">
        <v>3305</v>
      </c>
      <c r="E369" s="27">
        <v>3358</v>
      </c>
      <c r="F369" s="45">
        <f t="shared" si="121"/>
        <v>2.022280009298393</v>
      </c>
      <c r="G369" s="31"/>
      <c r="H369" s="45">
        <f t="shared" si="130"/>
        <v>0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110"/>
        <v>#DIV/0!</v>
      </c>
      <c r="V369" s="19">
        <v>268</v>
      </c>
      <c r="W369" s="18">
        <f t="shared" si="131"/>
        <v>7.9809410363311493</v>
      </c>
      <c r="X369" s="19">
        <v>10</v>
      </c>
      <c r="Y369" s="18">
        <f t="shared" si="132"/>
        <v>0.29779630732578916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>
        <v>5805.5460000000003</v>
      </c>
      <c r="D370" s="19">
        <v>3806</v>
      </c>
      <c r="E370" s="27">
        <v>4144</v>
      </c>
      <c r="F370" s="45">
        <f t="shared" si="121"/>
        <v>0.71380021792954529</v>
      </c>
      <c r="G370" s="31"/>
      <c r="H370" s="45">
        <f t="shared" si="130"/>
        <v>0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110"/>
        <v>#DIV/0!</v>
      </c>
      <c r="V370" s="19">
        <v>207</v>
      </c>
      <c r="W370" s="18">
        <f t="shared" si="131"/>
        <v>4.9951737451737452</v>
      </c>
      <c r="X370" s="19">
        <v>91</v>
      </c>
      <c r="Y370" s="18">
        <f t="shared" si="132"/>
        <v>2.1959459459459461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10323.862000000001</v>
      </c>
      <c r="D371" s="29">
        <f>SUM(D363:D370)</f>
        <v>10221</v>
      </c>
      <c r="E371" s="97">
        <f>SUM(E363:E370)</f>
        <v>8969.6</v>
      </c>
      <c r="F371" s="46">
        <f t="shared" si="121"/>
        <v>0.86882215202024204</v>
      </c>
      <c r="G371" s="29">
        <f>SUM(G363:G370)</f>
        <v>0</v>
      </c>
      <c r="H371" s="46">
        <f t="shared" si="130"/>
        <v>0</v>
      </c>
      <c r="I371" s="29">
        <f t="shared" ref="I371:T371" si="133">SUM(I363:I370)</f>
        <v>0</v>
      </c>
      <c r="J371" s="29">
        <f t="shared" si="133"/>
        <v>0</v>
      </c>
      <c r="K371" s="29">
        <f t="shared" si="133"/>
        <v>0</v>
      </c>
      <c r="L371" s="29">
        <f t="shared" si="133"/>
        <v>0</v>
      </c>
      <c r="M371" s="29">
        <f t="shared" si="133"/>
        <v>0</v>
      </c>
      <c r="N371" s="29">
        <f t="shared" si="133"/>
        <v>0</v>
      </c>
      <c r="O371" s="29">
        <f t="shared" si="133"/>
        <v>0</v>
      </c>
      <c r="P371" s="29">
        <f t="shared" si="133"/>
        <v>0</v>
      </c>
      <c r="Q371" s="29">
        <f t="shared" si="133"/>
        <v>0</v>
      </c>
      <c r="R371" s="29">
        <f t="shared" si="133"/>
        <v>0</v>
      </c>
      <c r="S371" s="29">
        <f t="shared" si="133"/>
        <v>0</v>
      </c>
      <c r="T371" s="29">
        <f t="shared" si="133"/>
        <v>0</v>
      </c>
      <c r="U371" s="47" t="e">
        <f t="shared" si="110"/>
        <v>#DIV/0!</v>
      </c>
      <c r="V371" s="29">
        <f>SUM(V363:V370)</f>
        <v>558</v>
      </c>
      <c r="W371" s="88">
        <f>V371/E371*100</f>
        <v>6.2210132001427043</v>
      </c>
      <c r="X371" s="29">
        <f>SUM(X363:X370)</f>
        <v>157</v>
      </c>
      <c r="Y371" s="88">
        <f t="shared" si="132"/>
        <v>1.7503567606136281</v>
      </c>
      <c r="Z371" s="29">
        <f t="shared" ref="Z371:AE371" si="134">SUM(Z363:Z370)</f>
        <v>0</v>
      </c>
      <c r="AA371" s="29">
        <f t="shared" si="134"/>
        <v>0</v>
      </c>
      <c r="AB371" s="29">
        <f t="shared" si="134"/>
        <v>0</v>
      </c>
      <c r="AC371" s="29">
        <f t="shared" si="134"/>
        <v>0</v>
      </c>
      <c r="AD371" s="29">
        <f t="shared" si="134"/>
        <v>0</v>
      </c>
      <c r="AE371" s="29">
        <f t="shared" si="134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>
        <v>25.32</v>
      </c>
      <c r="D373" s="19">
        <v>35</v>
      </c>
      <c r="E373" s="19">
        <v>97</v>
      </c>
      <c r="F373" s="45">
        <f t="shared" ref="F373:F381" si="135">E373/C373</f>
        <v>3.8309636650868879</v>
      </c>
      <c r="G373" s="31"/>
      <c r="H373" s="45">
        <f t="shared" ref="H373:H381" si="136">G373/D373*100</f>
        <v>0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110"/>
        <v>#DIV/0!</v>
      </c>
      <c r="V373" s="19">
        <v>11</v>
      </c>
      <c r="W373" s="18">
        <f t="shared" ref="W373:W381" si="137">V373/E373*100</f>
        <v>11.340206185567011</v>
      </c>
      <c r="X373" s="19">
        <v>3</v>
      </c>
      <c r="Y373" s="18">
        <f t="shared" ref="Y373:Y381" si="138">X373/E373*100</f>
        <v>3.0927835051546393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>
        <v>40</v>
      </c>
      <c r="D374" s="19">
        <v>133</v>
      </c>
      <c r="E374" s="19">
        <v>121</v>
      </c>
      <c r="F374" s="45">
        <f t="shared" si="135"/>
        <v>3.0249999999999999</v>
      </c>
      <c r="G374" s="31"/>
      <c r="H374" s="45">
        <f t="shared" si="136"/>
        <v>0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110"/>
        <v>#DIV/0!</v>
      </c>
      <c r="V374" s="19">
        <v>14</v>
      </c>
      <c r="W374" s="18">
        <f t="shared" si="137"/>
        <v>11.570247933884298</v>
      </c>
      <c r="X374" s="19">
        <v>10</v>
      </c>
      <c r="Y374" s="18">
        <f t="shared" si="138"/>
        <v>8.2644628099173563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>
        <v>58.07</v>
      </c>
      <c r="D375" s="19">
        <v>49</v>
      </c>
      <c r="E375" s="27">
        <v>69.758803999999998</v>
      </c>
      <c r="F375" s="45">
        <f t="shared" si="135"/>
        <v>1.201288169450663</v>
      </c>
      <c r="G375" s="31"/>
      <c r="H375" s="45">
        <f t="shared" si="136"/>
        <v>0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110"/>
        <v>#DIV/0!</v>
      </c>
      <c r="V375" s="19">
        <v>5</v>
      </c>
      <c r="W375" s="18">
        <f t="shared" si="137"/>
        <v>7.1675540767585408</v>
      </c>
      <c r="X375" s="19">
        <v>5</v>
      </c>
      <c r="Y375" s="18">
        <f t="shared" si="138"/>
        <v>7.1675540767585408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>
        <v>13.8</v>
      </c>
      <c r="D376" s="19">
        <v>45</v>
      </c>
      <c r="E376" s="19">
        <v>56</v>
      </c>
      <c r="F376" s="45">
        <f t="shared" si="135"/>
        <v>4.057971014492753</v>
      </c>
      <c r="G376" s="31"/>
      <c r="H376" s="45">
        <f t="shared" si="136"/>
        <v>0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110"/>
        <v>#DIV/0!</v>
      </c>
      <c r="V376" s="19">
        <v>6</v>
      </c>
      <c r="W376" s="18">
        <f t="shared" si="137"/>
        <v>10.714285714285714</v>
      </c>
      <c r="X376" s="19">
        <v>3</v>
      </c>
      <c r="Y376" s="18">
        <f t="shared" si="138"/>
        <v>5.3571428571428568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>
        <v>26</v>
      </c>
      <c r="D377" s="19">
        <v>68</v>
      </c>
      <c r="E377" s="19">
        <v>97</v>
      </c>
      <c r="F377" s="45">
        <f t="shared" si="135"/>
        <v>3.7307692307692308</v>
      </c>
      <c r="G377" s="31"/>
      <c r="H377" s="45">
        <f t="shared" si="136"/>
        <v>0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110"/>
        <v>#DIV/0!</v>
      </c>
      <c r="V377" s="19">
        <v>11</v>
      </c>
      <c r="W377" s="18">
        <f t="shared" si="137"/>
        <v>11.340206185567011</v>
      </c>
      <c r="X377" s="19">
        <v>4</v>
      </c>
      <c r="Y377" s="18">
        <f t="shared" si="138"/>
        <v>4.1237113402061851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>
        <v>61.475000000000001</v>
      </c>
      <c r="D378" s="19">
        <v>218</v>
      </c>
      <c r="E378" s="19">
        <v>74</v>
      </c>
      <c r="F378" s="45">
        <f t="shared" si="135"/>
        <v>1.2037413582757217</v>
      </c>
      <c r="G378" s="31"/>
      <c r="H378" s="45">
        <f t="shared" si="136"/>
        <v>0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110"/>
        <v>#DIV/0!</v>
      </c>
      <c r="V378" s="19">
        <f t="shared" ref="V378:V379" si="139">X378</f>
        <v>0</v>
      </c>
      <c r="W378" s="18">
        <f t="shared" si="137"/>
        <v>0</v>
      </c>
      <c r="X378" s="19">
        <v>0</v>
      </c>
      <c r="Y378" s="18">
        <f t="shared" si="138"/>
        <v>0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>
        <v>31.97</v>
      </c>
      <c r="D379" s="19">
        <v>7</v>
      </c>
      <c r="E379" s="19">
        <v>46</v>
      </c>
      <c r="F379" s="45">
        <f t="shared" si="135"/>
        <v>1.4388489208633095</v>
      </c>
      <c r="G379" s="31"/>
      <c r="H379" s="45">
        <f t="shared" si="136"/>
        <v>0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110"/>
        <v>#DIV/0!</v>
      </c>
      <c r="V379" s="19">
        <f t="shared" si="139"/>
        <v>0</v>
      </c>
      <c r="W379" s="18">
        <f t="shared" si="137"/>
        <v>0</v>
      </c>
      <c r="X379" s="19">
        <v>0</v>
      </c>
      <c r="Y379" s="18">
        <f t="shared" si="138"/>
        <v>0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>
        <v>783.61399999999992</v>
      </c>
      <c r="D380" s="19">
        <v>1228</v>
      </c>
      <c r="E380" s="19">
        <v>1662</v>
      </c>
      <c r="F380" s="45">
        <f t="shared" si="135"/>
        <v>2.1209421985824655</v>
      </c>
      <c r="G380" s="31"/>
      <c r="H380" s="45">
        <f t="shared" si="136"/>
        <v>0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40">O380/G380*100</f>
        <v>#DIV/0!</v>
      </c>
      <c r="V380" s="19">
        <v>133</v>
      </c>
      <c r="W380" s="18">
        <f t="shared" si="137"/>
        <v>8.0024067388688316</v>
      </c>
      <c r="X380" s="19">
        <v>85</v>
      </c>
      <c r="Y380" s="18">
        <f t="shared" si="138"/>
        <v>5.1143200962695552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1040.2489999999998</v>
      </c>
      <c r="D381" s="29">
        <f t="shared" ref="D381:E381" si="141">SUM(D373:D380)</f>
        <v>1783</v>
      </c>
      <c r="E381" s="97">
        <f t="shared" si="141"/>
        <v>2222.7588040000001</v>
      </c>
      <c r="F381" s="88">
        <f t="shared" si="135"/>
        <v>2.1367564919552922</v>
      </c>
      <c r="G381" s="29">
        <f>SUM(G373:G380)</f>
        <v>0</v>
      </c>
      <c r="H381" s="88">
        <f t="shared" si="136"/>
        <v>0</v>
      </c>
      <c r="I381" s="29">
        <f t="shared" ref="I381:T381" si="142">SUM(I373:I380)</f>
        <v>0</v>
      </c>
      <c r="J381" s="29">
        <f t="shared" si="142"/>
        <v>0</v>
      </c>
      <c r="K381" s="29">
        <f t="shared" si="142"/>
        <v>0</v>
      </c>
      <c r="L381" s="29">
        <f t="shared" si="142"/>
        <v>0</v>
      </c>
      <c r="M381" s="29">
        <f t="shared" si="142"/>
        <v>0</v>
      </c>
      <c r="N381" s="29">
        <f t="shared" si="142"/>
        <v>0</v>
      </c>
      <c r="O381" s="29">
        <f t="shared" si="142"/>
        <v>0</v>
      </c>
      <c r="P381" s="29">
        <f t="shared" si="142"/>
        <v>0</v>
      </c>
      <c r="Q381" s="29">
        <f t="shared" si="142"/>
        <v>0</v>
      </c>
      <c r="R381" s="29">
        <f t="shared" si="142"/>
        <v>0</v>
      </c>
      <c r="S381" s="29">
        <f t="shared" si="142"/>
        <v>0</v>
      </c>
      <c r="T381" s="29">
        <f t="shared" si="142"/>
        <v>0</v>
      </c>
      <c r="U381" s="88" t="e">
        <f t="shared" si="140"/>
        <v>#DIV/0!</v>
      </c>
      <c r="V381" s="29">
        <f>SUM(V373:V380)</f>
        <v>180</v>
      </c>
      <c r="W381" s="88">
        <f t="shared" si="137"/>
        <v>8.0980446315667809</v>
      </c>
      <c r="X381" s="29">
        <f>SUM(X373:X380)</f>
        <v>110</v>
      </c>
      <c r="Y381" s="88">
        <f t="shared" si="138"/>
        <v>4.9488050526241443</v>
      </c>
      <c r="Z381" s="29">
        <f t="shared" ref="Z381:AE381" si="143">SUM(Z373:Z380)</f>
        <v>0</v>
      </c>
      <c r="AA381" s="29">
        <f t="shared" si="143"/>
        <v>0</v>
      </c>
      <c r="AB381" s="29">
        <f t="shared" si="143"/>
        <v>0</v>
      </c>
      <c r="AC381" s="29">
        <f t="shared" si="143"/>
        <v>0</v>
      </c>
      <c r="AD381" s="29">
        <f t="shared" si="143"/>
        <v>0</v>
      </c>
      <c r="AE381" s="29">
        <f t="shared" si="143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>
        <v>80.500000000000014</v>
      </c>
      <c r="D383" s="19">
        <v>61</v>
      </c>
      <c r="E383" s="27">
        <v>65</v>
      </c>
      <c r="F383" s="45">
        <f t="shared" ref="F383:F443" si="144">E383/C383</f>
        <v>0.80745341614906818</v>
      </c>
      <c r="G383" s="31"/>
      <c r="H383" s="45">
        <f t="shared" ref="H383:H422" si="145">G383/D383*100</f>
        <v>0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46">O383/G383*100</f>
        <v>#DIV/0!</v>
      </c>
      <c r="V383" s="19">
        <v>3</v>
      </c>
      <c r="W383" s="18">
        <f t="shared" ref="W383:W422" si="147">V383/E383*100</f>
        <v>4.6153846153846159</v>
      </c>
      <c r="X383" s="19">
        <v>2</v>
      </c>
      <c r="Y383" s="18">
        <f t="shared" ref="Y383:Y422" si="148">X383/E383*100</f>
        <v>3.0769230769230771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>
        <v>347.4</v>
      </c>
      <c r="D384" s="19">
        <v>45</v>
      </c>
      <c r="E384" s="27">
        <v>79</v>
      </c>
      <c r="F384" s="45">
        <f t="shared" si="144"/>
        <v>0.2274035693724813</v>
      </c>
      <c r="G384" s="31"/>
      <c r="H384" s="45">
        <f t="shared" si="145"/>
        <v>0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46"/>
        <v>#DIV/0!</v>
      </c>
      <c r="V384" s="19">
        <v>3</v>
      </c>
      <c r="W384" s="18">
        <f t="shared" si="147"/>
        <v>3.79746835443038</v>
      </c>
      <c r="X384" s="19">
        <v>1</v>
      </c>
      <c r="Y384" s="18">
        <f t="shared" si="148"/>
        <v>1.2658227848101267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>
        <v>183</v>
      </c>
      <c r="D385" s="19">
        <v>92</v>
      </c>
      <c r="E385" s="27">
        <v>91</v>
      </c>
      <c r="F385" s="45">
        <f t="shared" si="144"/>
        <v>0.49726775956284153</v>
      </c>
      <c r="G385" s="31"/>
      <c r="H385" s="45">
        <f t="shared" si="145"/>
        <v>0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46"/>
        <v>#DIV/0!</v>
      </c>
      <c r="V385" s="19">
        <v>4</v>
      </c>
      <c r="W385" s="18">
        <f t="shared" si="147"/>
        <v>4.395604395604396</v>
      </c>
      <c r="X385" s="19">
        <v>3</v>
      </c>
      <c r="Y385" s="18">
        <f t="shared" si="148"/>
        <v>3.296703296703297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>
        <v>114.5</v>
      </c>
      <c r="D386" s="19">
        <v>50</v>
      </c>
      <c r="E386" s="27">
        <v>62</v>
      </c>
      <c r="F386" s="45">
        <f t="shared" si="144"/>
        <v>0.54148471615720528</v>
      </c>
      <c r="G386" s="31"/>
      <c r="H386" s="45">
        <f t="shared" si="145"/>
        <v>0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46"/>
        <v>#DIV/0!</v>
      </c>
      <c r="V386" s="19">
        <v>3</v>
      </c>
      <c r="W386" s="18">
        <f t="shared" si="147"/>
        <v>4.838709677419355</v>
      </c>
      <c r="X386" s="19">
        <v>2</v>
      </c>
      <c r="Y386" s="18">
        <f t="shared" si="148"/>
        <v>3.225806451612903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>
        <v>42.5</v>
      </c>
      <c r="D387" s="19">
        <v>43</v>
      </c>
      <c r="E387" s="27">
        <v>51</v>
      </c>
      <c r="F387" s="45">
        <f t="shared" si="144"/>
        <v>1.2</v>
      </c>
      <c r="G387" s="31"/>
      <c r="H387" s="45">
        <f t="shared" si="145"/>
        <v>0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46"/>
        <v>#DIV/0!</v>
      </c>
      <c r="V387" s="19">
        <v>2</v>
      </c>
      <c r="W387" s="18">
        <f t="shared" si="147"/>
        <v>3.9215686274509802</v>
      </c>
      <c r="X387" s="19">
        <v>2</v>
      </c>
      <c r="Y387" s="18">
        <f t="shared" si="148"/>
        <v>3.9215686274509802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>
        <v>118.56</v>
      </c>
      <c r="D388" s="19">
        <v>80</v>
      </c>
      <c r="E388" s="27">
        <v>103</v>
      </c>
      <c r="F388" s="45">
        <f t="shared" si="144"/>
        <v>0.86875843454790824</v>
      </c>
      <c r="G388" s="31"/>
      <c r="H388" s="45">
        <f t="shared" si="145"/>
        <v>0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46"/>
        <v>#DIV/0!</v>
      </c>
      <c r="V388" s="19">
        <v>5</v>
      </c>
      <c r="W388" s="18">
        <f t="shared" si="147"/>
        <v>4.8543689320388346</v>
      </c>
      <c r="X388" s="19">
        <v>3</v>
      </c>
      <c r="Y388" s="18">
        <f t="shared" si="148"/>
        <v>2.912621359223301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>
        <v>70.399999999999991</v>
      </c>
      <c r="D389" s="19">
        <v>60</v>
      </c>
      <c r="E389" s="27">
        <v>61</v>
      </c>
      <c r="F389" s="45">
        <f t="shared" si="144"/>
        <v>0.86647727272727282</v>
      </c>
      <c r="G389" s="31"/>
      <c r="H389" s="45">
        <f t="shared" si="145"/>
        <v>0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46"/>
        <v>#DIV/0!</v>
      </c>
      <c r="V389" s="19">
        <v>3</v>
      </c>
      <c r="W389" s="18">
        <f t="shared" si="147"/>
        <v>4.918032786885246</v>
      </c>
      <c r="X389" s="19">
        <v>1</v>
      </c>
      <c r="Y389" s="18">
        <f t="shared" si="148"/>
        <v>1.639344262295082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>
        <v>1063.3999999999999</v>
      </c>
      <c r="D390" s="19">
        <v>725</v>
      </c>
      <c r="E390" s="27">
        <v>742</v>
      </c>
      <c r="F390" s="45">
        <f t="shared" si="144"/>
        <v>0.69776189580590564</v>
      </c>
      <c r="G390" s="31"/>
      <c r="H390" s="45">
        <f t="shared" si="145"/>
        <v>0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46"/>
        <v>#DIV/0!</v>
      </c>
      <c r="V390" s="19">
        <v>37</v>
      </c>
      <c r="W390" s="18">
        <f t="shared" si="147"/>
        <v>4.986522911051213</v>
      </c>
      <c r="X390" s="19">
        <v>22</v>
      </c>
      <c r="Y390" s="18">
        <f t="shared" si="148"/>
        <v>2.9649595687331538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109.19</v>
      </c>
      <c r="D391" s="19">
        <v>123</v>
      </c>
      <c r="E391" s="27">
        <v>111</v>
      </c>
      <c r="F391" s="45">
        <f t="shared" si="144"/>
        <v>1.0165766095796318</v>
      </c>
      <c r="G391" s="31"/>
      <c r="H391" s="45">
        <f t="shared" si="145"/>
        <v>0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46"/>
        <v>#DIV/0!</v>
      </c>
      <c r="V391" s="19">
        <f t="shared" ref="V391:V422" si="149">X391</f>
        <v>8</v>
      </c>
      <c r="W391" s="18">
        <f t="shared" si="147"/>
        <v>7.2072072072072073</v>
      </c>
      <c r="X391" s="19">
        <v>8</v>
      </c>
      <c r="Y391" s="18">
        <f t="shared" si="148"/>
        <v>7.2072072072072073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>
        <v>448</v>
      </c>
      <c r="D392" s="19">
        <v>347</v>
      </c>
      <c r="E392" s="27">
        <v>407.70000000000005</v>
      </c>
      <c r="F392" s="45">
        <f t="shared" si="144"/>
        <v>0.91004464285714293</v>
      </c>
      <c r="G392" s="31"/>
      <c r="H392" s="45">
        <f t="shared" si="145"/>
        <v>0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46"/>
        <v>#DIV/0!</v>
      </c>
      <c r="V392" s="19">
        <v>20</v>
      </c>
      <c r="W392" s="18">
        <f t="shared" si="147"/>
        <v>4.9055678194751042</v>
      </c>
      <c r="X392" s="19">
        <v>10</v>
      </c>
      <c r="Y392" s="18">
        <f t="shared" si="148"/>
        <v>2.4527839097375521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>
        <v>75.600000000000009</v>
      </c>
      <c r="D393" s="19">
        <v>79</v>
      </c>
      <c r="E393" s="27">
        <v>102</v>
      </c>
      <c r="F393" s="45">
        <f t="shared" si="144"/>
        <v>1.3492063492063491</v>
      </c>
      <c r="G393" s="31"/>
      <c r="H393" s="45">
        <f t="shared" si="145"/>
        <v>0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46"/>
        <v>#DIV/0!</v>
      </c>
      <c r="V393" s="19">
        <v>5</v>
      </c>
      <c r="W393" s="18">
        <f t="shared" si="147"/>
        <v>4.9019607843137258</v>
      </c>
      <c r="X393" s="19">
        <v>3</v>
      </c>
      <c r="Y393" s="18">
        <f t="shared" si="148"/>
        <v>2.9411764705882351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>
        <v>193.99999999999997</v>
      </c>
      <c r="D394" s="19">
        <v>192</v>
      </c>
      <c r="E394" s="19">
        <v>164</v>
      </c>
      <c r="F394" s="45">
        <f t="shared" si="144"/>
        <v>0.84536082474226815</v>
      </c>
      <c r="G394" s="31"/>
      <c r="H394" s="45">
        <f t="shared" si="145"/>
        <v>0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46"/>
        <v>#DIV/0!</v>
      </c>
      <c r="V394" s="19">
        <v>8</v>
      </c>
      <c r="W394" s="18">
        <f t="shared" si="147"/>
        <v>4.8780487804878048</v>
      </c>
      <c r="X394" s="19">
        <v>4</v>
      </c>
      <c r="Y394" s="18">
        <f t="shared" si="148"/>
        <v>2.4390243902439024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>
        <v>190.29999999999998</v>
      </c>
      <c r="D395" s="19">
        <v>134</v>
      </c>
      <c r="E395" s="19">
        <v>111</v>
      </c>
      <c r="F395" s="45">
        <f t="shared" si="144"/>
        <v>0.58328954282711509</v>
      </c>
      <c r="G395" s="31"/>
      <c r="H395" s="45">
        <f t="shared" si="145"/>
        <v>0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46"/>
        <v>#DIV/0!</v>
      </c>
      <c r="V395" s="19">
        <v>5</v>
      </c>
      <c r="W395" s="18">
        <f t="shared" si="147"/>
        <v>4.5045045045045047</v>
      </c>
      <c r="X395" s="19">
        <v>4</v>
      </c>
      <c r="Y395" s="18">
        <f t="shared" si="148"/>
        <v>3.6036036036036037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>
        <v>70.100000000000009</v>
      </c>
      <c r="D396" s="19">
        <v>51</v>
      </c>
      <c r="E396" s="19">
        <v>45</v>
      </c>
      <c r="F396" s="45">
        <f t="shared" si="144"/>
        <v>0.64194008559201132</v>
      </c>
      <c r="G396" s="31"/>
      <c r="H396" s="45">
        <f t="shared" si="145"/>
        <v>0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46"/>
        <v>#DIV/0!</v>
      </c>
      <c r="V396" s="19">
        <v>2</v>
      </c>
      <c r="W396" s="18">
        <f t="shared" si="147"/>
        <v>4.4444444444444446</v>
      </c>
      <c r="X396" s="19">
        <v>1</v>
      </c>
      <c r="Y396" s="18">
        <f t="shared" si="148"/>
        <v>2.2222222222222223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>
        <v>145.49999999999997</v>
      </c>
      <c r="D397" s="19">
        <v>70</v>
      </c>
      <c r="E397" s="19">
        <v>75</v>
      </c>
      <c r="F397" s="45">
        <f t="shared" si="144"/>
        <v>0.51546391752577325</v>
      </c>
      <c r="G397" s="31"/>
      <c r="H397" s="45">
        <f t="shared" si="145"/>
        <v>0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46"/>
        <v>#DIV/0!</v>
      </c>
      <c r="V397" s="19">
        <v>3</v>
      </c>
      <c r="W397" s="18">
        <f t="shared" si="147"/>
        <v>4</v>
      </c>
      <c r="X397" s="19">
        <v>3</v>
      </c>
      <c r="Y397" s="18">
        <f t="shared" si="148"/>
        <v>4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>
        <v>282.22000000000003</v>
      </c>
      <c r="D398" s="19">
        <v>341</v>
      </c>
      <c r="E398" s="19">
        <v>349</v>
      </c>
      <c r="F398" s="45">
        <f t="shared" si="144"/>
        <v>1.2366239104244914</v>
      </c>
      <c r="G398" s="31"/>
      <c r="H398" s="45">
        <f t="shared" si="145"/>
        <v>0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46"/>
        <v>#DIV/0!</v>
      </c>
      <c r="V398" s="19">
        <v>27</v>
      </c>
      <c r="W398" s="18">
        <f t="shared" si="147"/>
        <v>7.7363896848137532</v>
      </c>
      <c r="X398" s="19">
        <v>2</v>
      </c>
      <c r="Y398" s="18">
        <f t="shared" si="148"/>
        <v>0.57306590257879653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>
        <v>148.6</v>
      </c>
      <c r="D399" s="19">
        <v>119</v>
      </c>
      <c r="E399" s="19">
        <v>116</v>
      </c>
      <c r="F399" s="45">
        <f t="shared" si="144"/>
        <v>0.78061911170928666</v>
      </c>
      <c r="G399" s="31"/>
      <c r="H399" s="45">
        <f t="shared" si="145"/>
        <v>0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46"/>
        <v>#DIV/0!</v>
      </c>
      <c r="V399" s="19">
        <v>5</v>
      </c>
      <c r="W399" s="18">
        <f t="shared" si="147"/>
        <v>4.3103448275862073</v>
      </c>
      <c r="X399" s="19">
        <v>3</v>
      </c>
      <c r="Y399" s="18">
        <f t="shared" si="148"/>
        <v>2.5862068965517242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>
        <v>148.29999999999998</v>
      </c>
      <c r="D400" s="19">
        <v>84</v>
      </c>
      <c r="E400" s="19">
        <v>83</v>
      </c>
      <c r="F400" s="45">
        <f t="shared" si="144"/>
        <v>0.55967633175994613</v>
      </c>
      <c r="G400" s="31"/>
      <c r="H400" s="45">
        <f t="shared" si="145"/>
        <v>0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46"/>
        <v>#DIV/0!</v>
      </c>
      <c r="V400" s="19">
        <v>4</v>
      </c>
      <c r="W400" s="18">
        <f t="shared" si="147"/>
        <v>4.8192771084337354</v>
      </c>
      <c r="X400" s="19">
        <v>3</v>
      </c>
      <c r="Y400" s="18">
        <f t="shared" si="148"/>
        <v>3.6144578313253009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>
        <v>145.1</v>
      </c>
      <c r="D401" s="19">
        <v>161</v>
      </c>
      <c r="E401" s="19">
        <v>176</v>
      </c>
      <c r="F401" s="45">
        <f t="shared" si="144"/>
        <v>1.2129565816678154</v>
      </c>
      <c r="G401" s="31"/>
      <c r="H401" s="45">
        <f t="shared" si="145"/>
        <v>0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46"/>
        <v>#DIV/0!</v>
      </c>
      <c r="V401" s="19">
        <v>14</v>
      </c>
      <c r="W401" s="18">
        <f t="shared" si="147"/>
        <v>7.9545454545454541</v>
      </c>
      <c r="X401" s="19">
        <v>2</v>
      </c>
      <c r="Y401" s="18">
        <f t="shared" si="148"/>
        <v>1.1363636363636365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>
        <v>115.2</v>
      </c>
      <c r="D402" s="19">
        <v>96</v>
      </c>
      <c r="E402" s="19">
        <v>100</v>
      </c>
      <c r="F402" s="45">
        <f t="shared" si="144"/>
        <v>0.86805555555555558</v>
      </c>
      <c r="G402" s="31"/>
      <c r="H402" s="45">
        <f t="shared" si="145"/>
        <v>0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46"/>
        <v>#DIV/0!</v>
      </c>
      <c r="V402" s="19">
        <v>5</v>
      </c>
      <c r="W402" s="18">
        <f t="shared" si="147"/>
        <v>5</v>
      </c>
      <c r="X402" s="19">
        <v>2</v>
      </c>
      <c r="Y402" s="18">
        <f t="shared" si="148"/>
        <v>2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>
        <v>73.300000000000011</v>
      </c>
      <c r="D403" s="19">
        <v>45</v>
      </c>
      <c r="E403" s="19">
        <v>30</v>
      </c>
      <c r="F403" s="45">
        <f t="shared" si="144"/>
        <v>0.40927694406548426</v>
      </c>
      <c r="G403" s="31"/>
      <c r="H403" s="45">
        <f t="shared" si="145"/>
        <v>0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46"/>
        <v>#DIV/0!</v>
      </c>
      <c r="V403" s="19">
        <f t="shared" si="149"/>
        <v>1</v>
      </c>
      <c r="W403" s="18">
        <f t="shared" si="147"/>
        <v>3.3333333333333335</v>
      </c>
      <c r="X403" s="19">
        <v>1</v>
      </c>
      <c r="Y403" s="18">
        <f t="shared" si="148"/>
        <v>3.3333333333333335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>
        <v>532.19999999999993</v>
      </c>
      <c r="D404" s="19">
        <v>473</v>
      </c>
      <c r="E404" s="19">
        <v>387</v>
      </c>
      <c r="F404" s="45">
        <f t="shared" si="144"/>
        <v>0.72717023675310044</v>
      </c>
      <c r="G404" s="31"/>
      <c r="H404" s="45">
        <f t="shared" si="145"/>
        <v>0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46"/>
        <v>#DIV/0!</v>
      </c>
      <c r="V404" s="19">
        <v>19</v>
      </c>
      <c r="W404" s="18">
        <f t="shared" si="147"/>
        <v>4.909560723514212</v>
      </c>
      <c r="X404" s="19">
        <v>4</v>
      </c>
      <c r="Y404" s="18">
        <f t="shared" si="148"/>
        <v>1.03359173126615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>
        <v>196.9</v>
      </c>
      <c r="D405" s="19">
        <v>84</v>
      </c>
      <c r="E405" s="19">
        <v>95</v>
      </c>
      <c r="F405" s="45">
        <f t="shared" si="144"/>
        <v>0.4824784154393093</v>
      </c>
      <c r="G405" s="31"/>
      <c r="H405" s="45">
        <f t="shared" si="145"/>
        <v>0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46"/>
        <v>#DIV/0!</v>
      </c>
      <c r="V405" s="19">
        <f t="shared" si="149"/>
        <v>4</v>
      </c>
      <c r="W405" s="18">
        <f t="shared" si="147"/>
        <v>4.2105263157894735</v>
      </c>
      <c r="X405" s="19">
        <v>4</v>
      </c>
      <c r="Y405" s="18">
        <f t="shared" si="148"/>
        <v>4.2105263157894735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>
        <v>0</v>
      </c>
      <c r="D406" s="19">
        <v>81</v>
      </c>
      <c r="E406" s="19">
        <v>0</v>
      </c>
      <c r="F406" s="45" t="e">
        <f t="shared" si="144"/>
        <v>#DIV/0!</v>
      </c>
      <c r="G406" s="31"/>
      <c r="H406" s="45">
        <f t="shared" si="145"/>
        <v>0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46"/>
        <v>#DIV/0!</v>
      </c>
      <c r="V406" s="19">
        <f t="shared" si="149"/>
        <v>0</v>
      </c>
      <c r="W406" s="18" t="e">
        <f t="shared" si="147"/>
        <v>#DIV/0!</v>
      </c>
      <c r="X406" s="19">
        <v>0</v>
      </c>
      <c r="Y406" s="18" t="e">
        <f t="shared" si="148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>
        <v>60.5</v>
      </c>
      <c r="D407" s="19">
        <v>35</v>
      </c>
      <c r="E407" s="19">
        <v>37</v>
      </c>
      <c r="F407" s="45">
        <f t="shared" si="144"/>
        <v>0.61157024793388426</v>
      </c>
      <c r="G407" s="31"/>
      <c r="H407" s="45">
        <f t="shared" si="145"/>
        <v>0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46"/>
        <v>#DIV/0!</v>
      </c>
      <c r="V407" s="19">
        <v>1</v>
      </c>
      <c r="W407" s="18">
        <f t="shared" si="147"/>
        <v>2.7027027027027026</v>
      </c>
      <c r="X407" s="19">
        <v>1</v>
      </c>
      <c r="Y407" s="18">
        <f t="shared" si="148"/>
        <v>2.7027027027027026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>
        <v>43.5</v>
      </c>
      <c r="D408" s="19">
        <v>31</v>
      </c>
      <c r="E408" s="19">
        <v>34</v>
      </c>
      <c r="F408" s="45">
        <f t="shared" si="144"/>
        <v>0.7816091954022989</v>
      </c>
      <c r="G408" s="31"/>
      <c r="H408" s="45">
        <f t="shared" si="145"/>
        <v>0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46"/>
        <v>#DIV/0!</v>
      </c>
      <c r="V408" s="19">
        <v>1</v>
      </c>
      <c r="W408" s="18">
        <f t="shared" si="147"/>
        <v>2.9411764705882351</v>
      </c>
      <c r="X408" s="19">
        <v>1</v>
      </c>
      <c r="Y408" s="18">
        <f t="shared" si="148"/>
        <v>2.9411764705882351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>
        <v>155.5</v>
      </c>
      <c r="D409" s="19">
        <v>48</v>
      </c>
      <c r="E409" s="19">
        <v>47</v>
      </c>
      <c r="F409" s="45">
        <f t="shared" si="144"/>
        <v>0.30225080385852088</v>
      </c>
      <c r="G409" s="31"/>
      <c r="H409" s="45">
        <f t="shared" si="145"/>
        <v>0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46"/>
        <v>#DIV/0!</v>
      </c>
      <c r="V409" s="19">
        <v>2</v>
      </c>
      <c r="W409" s="18">
        <f t="shared" si="147"/>
        <v>4.2553191489361701</v>
      </c>
      <c r="X409" s="19">
        <v>1</v>
      </c>
      <c r="Y409" s="18">
        <f t="shared" si="148"/>
        <v>2.1276595744680851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>
        <v>0</v>
      </c>
      <c r="D410" s="19">
        <v>21</v>
      </c>
      <c r="E410" s="19">
        <v>0</v>
      </c>
      <c r="F410" s="45" t="e">
        <f t="shared" si="144"/>
        <v>#DIV/0!</v>
      </c>
      <c r="G410" s="31"/>
      <c r="H410" s="45">
        <f t="shared" si="145"/>
        <v>0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46"/>
        <v>#DIV/0!</v>
      </c>
      <c r="V410" s="19">
        <f t="shared" si="149"/>
        <v>0</v>
      </c>
      <c r="W410" s="18" t="e">
        <f t="shared" si="147"/>
        <v>#DIV/0!</v>
      </c>
      <c r="X410" s="19">
        <v>0</v>
      </c>
      <c r="Y410" s="18" t="e">
        <f t="shared" si="148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>
        <v>366.22700000000003</v>
      </c>
      <c r="D411" s="19">
        <v>134</v>
      </c>
      <c r="E411" s="19">
        <v>381</v>
      </c>
      <c r="F411" s="45">
        <f t="shared" si="144"/>
        <v>1.0403383693720014</v>
      </c>
      <c r="G411" s="31"/>
      <c r="H411" s="45">
        <f t="shared" si="145"/>
        <v>0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46"/>
        <v>#DIV/0!</v>
      </c>
      <c r="V411" s="19">
        <v>30</v>
      </c>
      <c r="W411" s="18">
        <f t="shared" si="147"/>
        <v>7.8740157480314963</v>
      </c>
      <c r="X411" s="19">
        <v>5</v>
      </c>
      <c r="Y411" s="18">
        <f t="shared" si="148"/>
        <v>1.3123359580052494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>
        <v>264.66699999999997</v>
      </c>
      <c r="D412" s="19">
        <v>480</v>
      </c>
      <c r="E412" s="19">
        <v>3</v>
      </c>
      <c r="F412" s="45">
        <f t="shared" si="144"/>
        <v>1.1334998318641917E-2</v>
      </c>
      <c r="G412" s="31"/>
      <c r="H412" s="45">
        <f t="shared" si="145"/>
        <v>0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46"/>
        <v>#DIV/0!</v>
      </c>
      <c r="V412" s="19">
        <f t="shared" si="149"/>
        <v>0</v>
      </c>
      <c r="W412" s="18">
        <f t="shared" si="147"/>
        <v>0</v>
      </c>
      <c r="X412" s="19">
        <v>0</v>
      </c>
      <c r="Y412" s="18">
        <f t="shared" si="148"/>
        <v>0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>
        <v>232.81100000000001</v>
      </c>
      <c r="D413" s="19"/>
      <c r="E413" s="19">
        <v>10</v>
      </c>
      <c r="F413" s="45">
        <f t="shared" si="144"/>
        <v>4.2953296880302048E-2</v>
      </c>
      <c r="G413" s="31"/>
      <c r="H413" s="45" t="e">
        <f t="shared" si="145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46"/>
        <v>#DIV/0!</v>
      </c>
      <c r="V413" s="19">
        <f t="shared" si="149"/>
        <v>0</v>
      </c>
      <c r="W413" s="18">
        <f t="shared" si="147"/>
        <v>0</v>
      </c>
      <c r="X413" s="19">
        <v>0</v>
      </c>
      <c r="Y413" s="18">
        <f t="shared" si="148"/>
        <v>0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>
        <v>0</v>
      </c>
      <c r="D414" s="19"/>
      <c r="E414" s="19">
        <v>0</v>
      </c>
      <c r="F414" s="45" t="e">
        <f t="shared" si="144"/>
        <v>#DIV/0!</v>
      </c>
      <c r="G414" s="31"/>
      <c r="H414" s="45" t="e">
        <f t="shared" si="145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46"/>
        <v>#DIV/0!</v>
      </c>
      <c r="V414" s="19">
        <f t="shared" si="149"/>
        <v>0</v>
      </c>
      <c r="W414" s="18" t="e">
        <f t="shared" si="147"/>
        <v>#DIV/0!</v>
      </c>
      <c r="X414" s="19">
        <v>0</v>
      </c>
      <c r="Y414" s="18" t="e">
        <f t="shared" si="148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>
        <v>0</v>
      </c>
      <c r="D415" s="19"/>
      <c r="E415" s="19">
        <v>0</v>
      </c>
      <c r="F415" s="45" t="e">
        <f t="shared" si="144"/>
        <v>#DIV/0!</v>
      </c>
      <c r="G415" s="31"/>
      <c r="H415" s="45" t="e">
        <f t="shared" si="145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46"/>
        <v>#DIV/0!</v>
      </c>
      <c r="V415" s="19">
        <f t="shared" si="149"/>
        <v>0</v>
      </c>
      <c r="W415" s="18" t="e">
        <f t="shared" si="147"/>
        <v>#DIV/0!</v>
      </c>
      <c r="X415" s="19">
        <v>0</v>
      </c>
      <c r="Y415" s="18" t="e">
        <f t="shared" si="148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>
        <v>616.11199999999997</v>
      </c>
      <c r="D416" s="19"/>
      <c r="E416" s="19">
        <v>46</v>
      </c>
      <c r="F416" s="45">
        <f t="shared" si="144"/>
        <v>7.466174981172255E-2</v>
      </c>
      <c r="G416" s="31"/>
      <c r="H416" s="45" t="e">
        <f t="shared" si="145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46"/>
        <v>#DIV/0!</v>
      </c>
      <c r="V416" s="19">
        <f t="shared" si="149"/>
        <v>0</v>
      </c>
      <c r="W416" s="18">
        <f t="shared" si="147"/>
        <v>0</v>
      </c>
      <c r="X416" s="19">
        <v>0</v>
      </c>
      <c r="Y416" s="18">
        <f t="shared" si="148"/>
        <v>0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>
        <v>58.304000000000002</v>
      </c>
      <c r="D417" s="19"/>
      <c r="E417" s="19">
        <v>4</v>
      </c>
      <c r="F417" s="45">
        <f t="shared" si="144"/>
        <v>6.8605927552140497E-2</v>
      </c>
      <c r="G417" s="31"/>
      <c r="H417" s="45" t="e">
        <f t="shared" si="145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46"/>
        <v>#DIV/0!</v>
      </c>
      <c r="V417" s="19">
        <f t="shared" si="149"/>
        <v>0</v>
      </c>
      <c r="W417" s="18">
        <f t="shared" si="147"/>
        <v>0</v>
      </c>
      <c r="X417" s="19">
        <v>0</v>
      </c>
      <c r="Y417" s="18">
        <f t="shared" si="148"/>
        <v>0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>
        <v>97.24</v>
      </c>
      <c r="D418" s="19"/>
      <c r="E418" s="19">
        <v>15</v>
      </c>
      <c r="F418" s="45">
        <f t="shared" si="144"/>
        <v>0.15425750719868367</v>
      </c>
      <c r="G418" s="31"/>
      <c r="H418" s="45" t="e">
        <f t="shared" si="145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46"/>
        <v>#DIV/0!</v>
      </c>
      <c r="V418" s="19">
        <f t="shared" si="149"/>
        <v>0</v>
      </c>
      <c r="W418" s="18">
        <f t="shared" si="147"/>
        <v>0</v>
      </c>
      <c r="X418" s="19">
        <v>0</v>
      </c>
      <c r="Y418" s="18">
        <f t="shared" si="148"/>
        <v>0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>
        <v>1033.56</v>
      </c>
      <c r="D419" s="19"/>
      <c r="E419" s="19">
        <v>240</v>
      </c>
      <c r="F419" s="45">
        <f t="shared" si="144"/>
        <v>0.23220712875885291</v>
      </c>
      <c r="G419" s="31"/>
      <c r="H419" s="45" t="e">
        <f t="shared" si="145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46"/>
        <v>#DIV/0!</v>
      </c>
      <c r="V419" s="19">
        <f t="shared" si="149"/>
        <v>12</v>
      </c>
      <c r="W419" s="18">
        <f t="shared" si="147"/>
        <v>5</v>
      </c>
      <c r="X419" s="19">
        <v>12</v>
      </c>
      <c r="Y419" s="18">
        <f t="shared" si="148"/>
        <v>5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>
        <v>232.13900000000001</v>
      </c>
      <c r="D420" s="19"/>
      <c r="E420" s="19">
        <v>45</v>
      </c>
      <c r="F420" s="45">
        <f t="shared" si="144"/>
        <v>0.1938493747280724</v>
      </c>
      <c r="G420" s="31"/>
      <c r="H420" s="45" t="e">
        <f t="shared" si="145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46"/>
        <v>#DIV/0!</v>
      </c>
      <c r="V420" s="19">
        <f t="shared" si="149"/>
        <v>2</v>
      </c>
      <c r="W420" s="18">
        <f t="shared" si="147"/>
        <v>4.4444444444444446</v>
      </c>
      <c r="X420" s="19">
        <v>2</v>
      </c>
      <c r="Y420" s="18">
        <f t="shared" si="148"/>
        <v>4.4444444444444446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>
        <v>218.57999999999998</v>
      </c>
      <c r="D421" s="19"/>
      <c r="E421" s="19">
        <v>120</v>
      </c>
      <c r="F421" s="45">
        <f t="shared" si="144"/>
        <v>0.54899807850672522</v>
      </c>
      <c r="G421" s="31"/>
      <c r="H421" s="45" t="e">
        <f t="shared" si="145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46"/>
        <v>#DIV/0!</v>
      </c>
      <c r="V421" s="19">
        <f t="shared" si="149"/>
        <v>6</v>
      </c>
      <c r="W421" s="18">
        <f t="shared" si="147"/>
        <v>5</v>
      </c>
      <c r="X421" s="19">
        <v>6</v>
      </c>
      <c r="Y421" s="18">
        <f t="shared" si="148"/>
        <v>5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>
        <v>437.01400000000001</v>
      </c>
      <c r="D422" s="19"/>
      <c r="E422" s="19">
        <v>77</v>
      </c>
      <c r="F422" s="45">
        <f t="shared" si="144"/>
        <v>0.17619572828330443</v>
      </c>
      <c r="G422" s="31"/>
      <c r="H422" s="45" t="e">
        <f t="shared" si="145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46"/>
        <v>#DIV/0!</v>
      </c>
      <c r="V422" s="19">
        <f t="shared" si="149"/>
        <v>3</v>
      </c>
      <c r="W422" s="18">
        <f t="shared" si="147"/>
        <v>3.8961038961038961</v>
      </c>
      <c r="X422" s="19">
        <v>3</v>
      </c>
      <c r="Y422" s="18">
        <f t="shared" si="148"/>
        <v>3.8961038961038961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8710.9239999999991</v>
      </c>
      <c r="D423" s="29">
        <f t="shared" ref="D423:E423" si="150">SUM(D383:D422)</f>
        <v>4385</v>
      </c>
      <c r="E423" s="97">
        <f t="shared" si="150"/>
        <v>4664.7</v>
      </c>
      <c r="F423" s="46">
        <f>E423/C423</f>
        <v>0.53550002273008013</v>
      </c>
      <c r="G423" s="29">
        <f>SUM(G383:G422)</f>
        <v>0</v>
      </c>
      <c r="H423" s="46">
        <f>G423/D423*100</f>
        <v>0</v>
      </c>
      <c r="I423" s="29">
        <f t="shared" ref="I423:T423" si="151">SUM(I383:I422)</f>
        <v>0</v>
      </c>
      <c r="J423" s="29">
        <f t="shared" si="151"/>
        <v>0</v>
      </c>
      <c r="K423" s="29">
        <f t="shared" si="151"/>
        <v>0</v>
      </c>
      <c r="L423" s="29">
        <f t="shared" si="151"/>
        <v>0</v>
      </c>
      <c r="M423" s="29">
        <f t="shared" si="151"/>
        <v>0</v>
      </c>
      <c r="N423" s="29">
        <f t="shared" si="151"/>
        <v>0</v>
      </c>
      <c r="O423" s="29">
        <f t="shared" si="151"/>
        <v>0</v>
      </c>
      <c r="P423" s="29">
        <f t="shared" si="151"/>
        <v>0</v>
      </c>
      <c r="Q423" s="29">
        <f t="shared" si="151"/>
        <v>0</v>
      </c>
      <c r="R423" s="29">
        <f t="shared" si="151"/>
        <v>0</v>
      </c>
      <c r="S423" s="29">
        <f t="shared" si="151"/>
        <v>0</v>
      </c>
      <c r="T423" s="29">
        <f t="shared" si="151"/>
        <v>0</v>
      </c>
      <c r="U423" s="47" t="e">
        <f>O423/G423*100</f>
        <v>#DIV/0!</v>
      </c>
      <c r="V423" s="29">
        <f>SUM(V383:V422)</f>
        <v>247</v>
      </c>
      <c r="W423" s="88">
        <f>V423/E423*100</f>
        <v>5.2950886445001819</v>
      </c>
      <c r="X423" s="29">
        <f>SUM(X383:X422)</f>
        <v>121</v>
      </c>
      <c r="Y423" s="88">
        <f>X423/E423*100</f>
        <v>2.593950307629644</v>
      </c>
      <c r="Z423" s="29">
        <f t="shared" ref="Z423:AE423" si="152">SUM(Z383:Z422)</f>
        <v>0</v>
      </c>
      <c r="AA423" s="29">
        <f t="shared" si="152"/>
        <v>0</v>
      </c>
      <c r="AB423" s="29">
        <f t="shared" si="152"/>
        <v>0</v>
      </c>
      <c r="AC423" s="29">
        <f t="shared" si="152"/>
        <v>0</v>
      </c>
      <c r="AD423" s="29">
        <f t="shared" si="152"/>
        <v>0</v>
      </c>
      <c r="AE423" s="29">
        <f t="shared" si="152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19">
        <v>0</v>
      </c>
      <c r="D425" s="29"/>
      <c r="E425" s="19">
        <v>0</v>
      </c>
      <c r="F425" s="45" t="e">
        <f t="shared" si="144"/>
        <v>#DIV/0!</v>
      </c>
      <c r="G425" s="29"/>
      <c r="H425" s="45" t="e">
        <f t="shared" ref="H425:H432" si="153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54">O425/G425*100</f>
        <v>#DIV/0!</v>
      </c>
      <c r="V425" s="19">
        <f>X425</f>
        <v>0</v>
      </c>
      <c r="W425" s="18" t="e">
        <f t="shared" ref="W425:W432" si="155">V425/E425*100</f>
        <v>#DIV/0!</v>
      </c>
      <c r="X425" s="19">
        <v>0</v>
      </c>
      <c r="Y425" s="18" t="e">
        <f t="shared" ref="Y425:Y443" si="156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19">
        <v>0</v>
      </c>
      <c r="D426" s="29"/>
      <c r="E426" s="19">
        <v>0</v>
      </c>
      <c r="F426" s="45" t="e">
        <f t="shared" si="144"/>
        <v>#DIV/0!</v>
      </c>
      <c r="G426" s="29"/>
      <c r="H426" s="45" t="e">
        <f t="shared" si="153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54"/>
        <v>#DIV/0!</v>
      </c>
      <c r="V426" s="19">
        <f t="shared" ref="V426:V431" si="157">X426</f>
        <v>0</v>
      </c>
      <c r="W426" s="18" t="e">
        <f t="shared" si="155"/>
        <v>#DIV/0!</v>
      </c>
      <c r="X426" s="19">
        <v>0</v>
      </c>
      <c r="Y426" s="18" t="e">
        <f t="shared" si="156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19">
        <v>0</v>
      </c>
      <c r="D427" s="29"/>
      <c r="E427" s="19">
        <v>0</v>
      </c>
      <c r="F427" s="45" t="e">
        <f t="shared" si="144"/>
        <v>#DIV/0!</v>
      </c>
      <c r="G427" s="29"/>
      <c r="H427" s="45" t="e">
        <f t="shared" si="153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54"/>
        <v>#DIV/0!</v>
      </c>
      <c r="V427" s="19">
        <f t="shared" si="157"/>
        <v>0</v>
      </c>
      <c r="W427" s="18" t="e">
        <f t="shared" si="155"/>
        <v>#DIV/0!</v>
      </c>
      <c r="X427" s="19">
        <v>0</v>
      </c>
      <c r="Y427" s="18" t="e">
        <f t="shared" si="156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19">
        <v>0</v>
      </c>
      <c r="D428" s="29"/>
      <c r="E428" s="19">
        <v>0</v>
      </c>
      <c r="F428" s="45" t="e">
        <f t="shared" si="144"/>
        <v>#DIV/0!</v>
      </c>
      <c r="G428" s="29"/>
      <c r="H428" s="45" t="e">
        <f t="shared" si="153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54"/>
        <v>#DIV/0!</v>
      </c>
      <c r="V428" s="19">
        <f t="shared" si="157"/>
        <v>0</v>
      </c>
      <c r="W428" s="18" t="e">
        <f t="shared" si="155"/>
        <v>#DIV/0!</v>
      </c>
      <c r="X428" s="19">
        <v>0</v>
      </c>
      <c r="Y428" s="18" t="e">
        <f t="shared" si="156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19">
        <v>269.20000000000005</v>
      </c>
      <c r="D429" s="29"/>
      <c r="E429" s="27">
        <v>406.49223529411762</v>
      </c>
      <c r="F429" s="45">
        <f t="shared" si="144"/>
        <v>1.5100008740494708</v>
      </c>
      <c r="G429" s="29"/>
      <c r="H429" s="45" t="e">
        <f t="shared" si="153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54"/>
        <v>#DIV/0!</v>
      </c>
      <c r="V429" s="19">
        <f t="shared" si="157"/>
        <v>0</v>
      </c>
      <c r="W429" s="18">
        <f t="shared" si="155"/>
        <v>0</v>
      </c>
      <c r="X429" s="19">
        <v>0</v>
      </c>
      <c r="Y429" s="18">
        <f t="shared" si="156"/>
        <v>0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19">
        <v>3054.777</v>
      </c>
      <c r="D430" s="29"/>
      <c r="E430" s="27">
        <v>2075.4845749180163</v>
      </c>
      <c r="F430" s="45">
        <f t="shared" si="144"/>
        <v>0.679422614127976</v>
      </c>
      <c r="G430" s="29"/>
      <c r="H430" s="45" t="e">
        <f t="shared" si="153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54"/>
        <v>#DIV/0!</v>
      </c>
      <c r="V430" s="19">
        <v>103</v>
      </c>
      <c r="W430" s="18">
        <f t="shared" si="155"/>
        <v>4.9626964827752857</v>
      </c>
      <c r="X430" s="19">
        <v>50</v>
      </c>
      <c r="Y430" s="18">
        <f t="shared" si="156"/>
        <v>2.4090759625122748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19">
        <v>1360.038</v>
      </c>
      <c r="D431" s="29"/>
      <c r="E431" s="27">
        <v>203.17331521415085</v>
      </c>
      <c r="F431" s="45">
        <f t="shared" si="144"/>
        <v>0.14938796946419941</v>
      </c>
      <c r="G431" s="29"/>
      <c r="H431" s="45" t="e">
        <f t="shared" si="153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54"/>
        <v>#DIV/0!</v>
      </c>
      <c r="V431" s="19">
        <f t="shared" si="157"/>
        <v>10</v>
      </c>
      <c r="W431" s="18">
        <f t="shared" si="155"/>
        <v>4.9219062008510797</v>
      </c>
      <c r="X431" s="19">
        <v>10</v>
      </c>
      <c r="Y431" s="18">
        <f t="shared" si="156"/>
        <v>4.9219062008510797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4684.0149999999994</v>
      </c>
      <c r="D432" s="29">
        <f t="shared" ref="D432:E432" si="158">SUM(D425:D431)</f>
        <v>0</v>
      </c>
      <c r="E432" s="97">
        <f t="shared" si="158"/>
        <v>2685.1501254262848</v>
      </c>
      <c r="F432" s="45">
        <f t="shared" si="144"/>
        <v>0.57325822513939118</v>
      </c>
      <c r="G432" s="29">
        <f>SUM(G425:G431)</f>
        <v>0</v>
      </c>
      <c r="H432" s="45" t="e">
        <f t="shared" si="153"/>
        <v>#DIV/0!</v>
      </c>
      <c r="I432" s="29">
        <f t="shared" ref="I432:T432" si="159">SUM(I425:I431)</f>
        <v>0</v>
      </c>
      <c r="J432" s="29">
        <f t="shared" si="159"/>
        <v>0</v>
      </c>
      <c r="K432" s="29">
        <f t="shared" si="159"/>
        <v>0</v>
      </c>
      <c r="L432" s="29">
        <f t="shared" si="159"/>
        <v>0</v>
      </c>
      <c r="M432" s="29">
        <f t="shared" si="159"/>
        <v>0</v>
      </c>
      <c r="N432" s="29">
        <f t="shared" si="159"/>
        <v>0</v>
      </c>
      <c r="O432" s="29">
        <f t="shared" si="159"/>
        <v>0</v>
      </c>
      <c r="P432" s="29">
        <f t="shared" si="159"/>
        <v>0</v>
      </c>
      <c r="Q432" s="29">
        <f t="shared" si="159"/>
        <v>0</v>
      </c>
      <c r="R432" s="29">
        <f t="shared" si="159"/>
        <v>0</v>
      </c>
      <c r="S432" s="29">
        <f t="shared" si="159"/>
        <v>0</v>
      </c>
      <c r="T432" s="29">
        <f t="shared" si="159"/>
        <v>0</v>
      </c>
      <c r="U432" s="54" t="e">
        <f t="shared" si="154"/>
        <v>#DIV/0!</v>
      </c>
      <c r="V432" s="29">
        <f>SUM(V425:V431)</f>
        <v>113</v>
      </c>
      <c r="W432" s="18">
        <f t="shared" si="155"/>
        <v>4.2083308091409055</v>
      </c>
      <c r="X432" s="29">
        <f>SUM(X425:X431)</f>
        <v>60</v>
      </c>
      <c r="Y432" s="18">
        <f t="shared" si="156"/>
        <v>2.2345119340571178</v>
      </c>
      <c r="Z432" s="29">
        <f t="shared" ref="Z432:AE432" si="160">SUM(Z425:Z431)</f>
        <v>0</v>
      </c>
      <c r="AA432" s="29">
        <f t="shared" si="160"/>
        <v>0</v>
      </c>
      <c r="AB432" s="29">
        <f t="shared" si="160"/>
        <v>0</v>
      </c>
      <c r="AC432" s="29">
        <f t="shared" si="160"/>
        <v>0</v>
      </c>
      <c r="AD432" s="29">
        <f t="shared" si="160"/>
        <v>0</v>
      </c>
      <c r="AE432" s="29">
        <f t="shared" si="160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19">
        <v>261.2</v>
      </c>
      <c r="D434" s="29">
        <v>479</v>
      </c>
      <c r="E434" s="19">
        <v>408</v>
      </c>
      <c r="F434" s="45">
        <f t="shared" si="144"/>
        <v>1.5620214395099541</v>
      </c>
      <c r="G434" s="29"/>
      <c r="H434" s="45">
        <f t="shared" ref="H434:H443" si="161">G434/D434*100</f>
        <v>0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62">O434/G434*100</f>
        <v>#DIV/0!</v>
      </c>
      <c r="V434" s="19">
        <v>32</v>
      </c>
      <c r="W434" s="18">
        <f t="shared" ref="W434:W443" si="163">V434/E434*100</f>
        <v>7.8431372549019605</v>
      </c>
      <c r="X434" s="19">
        <v>10</v>
      </c>
      <c r="Y434" s="18">
        <f t="shared" si="156"/>
        <v>2.4509803921568629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19">
        <v>0</v>
      </c>
      <c r="D435" s="29"/>
      <c r="E435" s="19">
        <v>0</v>
      </c>
      <c r="F435" s="45" t="e">
        <f t="shared" si="144"/>
        <v>#DIV/0!</v>
      </c>
      <c r="G435" s="29"/>
      <c r="H435" s="45" t="e">
        <f t="shared" si="161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62"/>
        <v>#DIV/0!</v>
      </c>
      <c r="V435" s="19">
        <f t="shared" ref="V435:V443" si="164">X435</f>
        <v>0</v>
      </c>
      <c r="W435" s="18" t="e">
        <f t="shared" si="163"/>
        <v>#DIV/0!</v>
      </c>
      <c r="X435" s="19">
        <v>0</v>
      </c>
      <c r="Y435" s="18" t="e">
        <f t="shared" si="156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19">
        <v>640.34999999999991</v>
      </c>
      <c r="D436" s="29">
        <v>627</v>
      </c>
      <c r="E436" s="19">
        <v>427</v>
      </c>
      <c r="F436" s="45">
        <f t="shared" si="144"/>
        <v>0.66682283126415254</v>
      </c>
      <c r="G436" s="29"/>
      <c r="H436" s="45">
        <f t="shared" si="161"/>
        <v>0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62"/>
        <v>#DIV/0!</v>
      </c>
      <c r="V436" s="19">
        <v>21</v>
      </c>
      <c r="W436" s="18">
        <f t="shared" si="163"/>
        <v>4.918032786885246</v>
      </c>
      <c r="X436" s="19">
        <v>17</v>
      </c>
      <c r="Y436" s="18">
        <f t="shared" si="156"/>
        <v>3.9812646370023423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19">
        <v>1003.6999999999999</v>
      </c>
      <c r="D437" s="29">
        <v>553</v>
      </c>
      <c r="E437" s="19">
        <v>867</v>
      </c>
      <c r="F437" s="45">
        <f t="shared" si="144"/>
        <v>0.86380392547573981</v>
      </c>
      <c r="G437" s="29"/>
      <c r="H437" s="45">
        <f t="shared" si="161"/>
        <v>0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62"/>
        <v>#DIV/0!</v>
      </c>
      <c r="V437" s="19">
        <f t="shared" si="164"/>
        <v>43</v>
      </c>
      <c r="W437" s="18">
        <f t="shared" si="163"/>
        <v>4.9596309111880048</v>
      </c>
      <c r="X437" s="19">
        <v>43</v>
      </c>
      <c r="Y437" s="18">
        <f t="shared" si="156"/>
        <v>4.9596309111880048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19">
        <v>589.4</v>
      </c>
      <c r="D438" s="29">
        <v>194</v>
      </c>
      <c r="E438" s="19">
        <v>380</v>
      </c>
      <c r="F438" s="45">
        <f t="shared" si="144"/>
        <v>0.64472344757380384</v>
      </c>
      <c r="G438" s="29"/>
      <c r="H438" s="45">
        <f t="shared" si="161"/>
        <v>0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62"/>
        <v>#DIV/0!</v>
      </c>
      <c r="V438" s="19">
        <f t="shared" si="164"/>
        <v>19</v>
      </c>
      <c r="W438" s="18">
        <f t="shared" si="163"/>
        <v>5</v>
      </c>
      <c r="X438" s="19">
        <v>19</v>
      </c>
      <c r="Y438" s="18">
        <f t="shared" si="156"/>
        <v>5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19">
        <v>442.27299999999997</v>
      </c>
      <c r="D439" s="29">
        <v>95</v>
      </c>
      <c r="E439" s="19">
        <v>362</v>
      </c>
      <c r="F439" s="45">
        <f t="shared" si="144"/>
        <v>0.81849898139836719</v>
      </c>
      <c r="G439" s="29"/>
      <c r="H439" s="45">
        <f t="shared" si="161"/>
        <v>0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62"/>
        <v>#DIV/0!</v>
      </c>
      <c r="V439" s="19">
        <v>18</v>
      </c>
      <c r="W439" s="18">
        <f t="shared" si="163"/>
        <v>4.972375690607735</v>
      </c>
      <c r="X439" s="19">
        <v>4</v>
      </c>
      <c r="Y439" s="18">
        <f t="shared" si="156"/>
        <v>1.1049723756906076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19">
        <v>550.65599999999995</v>
      </c>
      <c r="D440" s="29">
        <v>102</v>
      </c>
      <c r="E440" s="19">
        <v>172</v>
      </c>
      <c r="F440" s="45">
        <f t="shared" si="144"/>
        <v>0.31235471873547188</v>
      </c>
      <c r="G440" s="29"/>
      <c r="H440" s="45">
        <f t="shared" si="161"/>
        <v>0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62"/>
        <v>#DIV/0!</v>
      </c>
      <c r="V440" s="19">
        <v>8</v>
      </c>
      <c r="W440" s="18">
        <f t="shared" si="163"/>
        <v>4.6511627906976747</v>
      </c>
      <c r="X440" s="19">
        <v>4</v>
      </c>
      <c r="Y440" s="18">
        <f t="shared" si="156"/>
        <v>2.3255813953488373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19">
        <v>275.08299999999997</v>
      </c>
      <c r="D441" s="29">
        <v>114</v>
      </c>
      <c r="E441" s="19">
        <v>162</v>
      </c>
      <c r="F441" s="45">
        <f t="shared" si="144"/>
        <v>0.5889131643903841</v>
      </c>
      <c r="G441" s="29"/>
      <c r="H441" s="45">
        <f t="shared" si="161"/>
        <v>0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62"/>
        <v>#DIV/0!</v>
      </c>
      <c r="V441" s="19">
        <v>8</v>
      </c>
      <c r="W441" s="18">
        <f t="shared" si="163"/>
        <v>4.9382716049382713</v>
      </c>
      <c r="X441" s="19">
        <v>3</v>
      </c>
      <c r="Y441" s="18">
        <f t="shared" si="156"/>
        <v>1.8518518518518516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19">
        <v>38.149000000000001</v>
      </c>
      <c r="D442" s="29">
        <v>384</v>
      </c>
      <c r="E442" s="19">
        <v>16</v>
      </c>
      <c r="F442" s="45">
        <f t="shared" si="144"/>
        <v>0.419408110304333</v>
      </c>
      <c r="G442" s="29"/>
      <c r="H442" s="45">
        <f t="shared" si="161"/>
        <v>0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62"/>
        <v>#DIV/0!</v>
      </c>
      <c r="V442" s="19">
        <f t="shared" si="164"/>
        <v>0</v>
      </c>
      <c r="W442" s="18">
        <f t="shared" si="163"/>
        <v>0</v>
      </c>
      <c r="X442" s="19">
        <v>0</v>
      </c>
      <c r="Y442" s="18">
        <f t="shared" si="156"/>
        <v>0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19">
        <v>1444.3710000000001</v>
      </c>
      <c r="D443" s="29"/>
      <c r="E443" s="19">
        <v>747</v>
      </c>
      <c r="F443" s="45">
        <f t="shared" si="144"/>
        <v>0.51718014277495183</v>
      </c>
      <c r="G443" s="29"/>
      <c r="H443" s="45" t="e">
        <f t="shared" si="161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62"/>
        <v>#DIV/0!</v>
      </c>
      <c r="V443" s="19">
        <f t="shared" si="164"/>
        <v>37</v>
      </c>
      <c r="W443" s="18">
        <f t="shared" si="163"/>
        <v>4.9531459170013381</v>
      </c>
      <c r="X443" s="19">
        <v>37</v>
      </c>
      <c r="Y443" s="18">
        <f t="shared" si="156"/>
        <v>4.9531459170013381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5245.1820000000007</v>
      </c>
      <c r="D444" s="29">
        <f t="shared" ref="D444:E444" si="165">SUM(D434:D443)</f>
        <v>2548</v>
      </c>
      <c r="E444" s="29">
        <f t="shared" si="165"/>
        <v>3541</v>
      </c>
      <c r="F444" s="46">
        <f>E444/C444</f>
        <v>0.6750957354768623</v>
      </c>
      <c r="G444" s="29">
        <f>SUM(G434:G443)</f>
        <v>0</v>
      </c>
      <c r="H444" s="46">
        <f>G444/D444*100</f>
        <v>0</v>
      </c>
      <c r="I444" s="29">
        <f t="shared" ref="I444:T444" si="166">SUM(I434:I443)</f>
        <v>0</v>
      </c>
      <c r="J444" s="29">
        <f t="shared" si="166"/>
        <v>0</v>
      </c>
      <c r="K444" s="29">
        <f t="shared" si="166"/>
        <v>0</v>
      </c>
      <c r="L444" s="29">
        <f t="shared" si="166"/>
        <v>0</v>
      </c>
      <c r="M444" s="29">
        <f t="shared" si="166"/>
        <v>0</v>
      </c>
      <c r="N444" s="29">
        <f t="shared" si="166"/>
        <v>0</v>
      </c>
      <c r="O444" s="29">
        <f t="shared" si="166"/>
        <v>0</v>
      </c>
      <c r="P444" s="29">
        <f t="shared" si="166"/>
        <v>0</v>
      </c>
      <c r="Q444" s="29">
        <f t="shared" si="166"/>
        <v>0</v>
      </c>
      <c r="R444" s="29">
        <f t="shared" si="166"/>
        <v>0</v>
      </c>
      <c r="S444" s="29">
        <f t="shared" si="166"/>
        <v>0</v>
      </c>
      <c r="T444" s="29">
        <f t="shared" si="166"/>
        <v>0</v>
      </c>
      <c r="U444" s="47" t="e">
        <f>O444/G444*100</f>
        <v>#DIV/0!</v>
      </c>
      <c r="V444" s="29">
        <f>SUM(V434:V443)</f>
        <v>186</v>
      </c>
      <c r="W444" s="88">
        <f>V444/E444*100</f>
        <v>5.2527534594747243</v>
      </c>
      <c r="X444" s="29">
        <f>SUM(X434:X443)</f>
        <v>137</v>
      </c>
      <c r="Y444" s="88">
        <f>X444/E444*100</f>
        <v>3.8689635696131033</v>
      </c>
      <c r="Z444" s="29">
        <f t="shared" ref="Z444:AE444" si="167">SUM(Z434:Z443)</f>
        <v>0</v>
      </c>
      <c r="AA444" s="29">
        <f t="shared" si="167"/>
        <v>0</v>
      </c>
      <c r="AB444" s="29">
        <f t="shared" si="167"/>
        <v>0</v>
      </c>
      <c r="AC444" s="29">
        <f t="shared" si="167"/>
        <v>0</v>
      </c>
      <c r="AD444" s="29">
        <f t="shared" si="167"/>
        <v>0</v>
      </c>
      <c r="AE444" s="29">
        <f t="shared" si="167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>
        <v>45.106000000000002</v>
      </c>
      <c r="D446" s="19">
        <v>8</v>
      </c>
      <c r="E446" s="19">
        <v>27</v>
      </c>
      <c r="F446" s="45">
        <f t="shared" ref="F446:F505" si="168">E446/C446</f>
        <v>0.59858998802820018</v>
      </c>
      <c r="G446" s="31"/>
      <c r="H446" s="45">
        <f>G446/D446*100</f>
        <v>0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>
        <f>X446</f>
        <v>0</v>
      </c>
      <c r="W446" s="18">
        <f t="shared" ref="W446:W481" si="169">V446/E446*100</f>
        <v>0</v>
      </c>
      <c r="X446" s="19">
        <v>0</v>
      </c>
      <c r="Y446" s="18">
        <f t="shared" ref="Y446:Y505" si="170">X446/E446*100</f>
        <v>0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>
        <v>784.3</v>
      </c>
      <c r="D447" s="79"/>
      <c r="E447" s="79">
        <v>71</v>
      </c>
      <c r="F447" s="45">
        <f t="shared" si="168"/>
        <v>9.0526584215223777E-2</v>
      </c>
      <c r="G447" s="79"/>
      <c r="H447" s="45" t="e">
        <f t="shared" ref="H447:H505" si="171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72">O447/G447*100</f>
        <v>#DIV/0!</v>
      </c>
      <c r="V447" s="19">
        <f t="shared" ref="V447:V480" si="173">X447</f>
        <v>0</v>
      </c>
      <c r="W447" s="54">
        <f t="shared" si="169"/>
        <v>0</v>
      </c>
      <c r="X447" s="79">
        <v>0</v>
      </c>
      <c r="Y447" s="54">
        <f t="shared" si="170"/>
        <v>0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>
        <v>1088.7</v>
      </c>
      <c r="D448" s="19">
        <v>327</v>
      </c>
      <c r="E448" s="19">
        <v>108</v>
      </c>
      <c r="F448" s="45">
        <f t="shared" si="168"/>
        <v>9.9200881785615869E-2</v>
      </c>
      <c r="G448" s="31"/>
      <c r="H448" s="45">
        <f t="shared" si="171"/>
        <v>0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72"/>
        <v>#DIV/0!</v>
      </c>
      <c r="V448" s="19">
        <f t="shared" si="173"/>
        <v>0</v>
      </c>
      <c r="W448" s="18">
        <f t="shared" si="169"/>
        <v>0</v>
      </c>
      <c r="X448" s="19">
        <v>0</v>
      </c>
      <c r="Y448" s="18">
        <f t="shared" si="170"/>
        <v>0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>
        <v>1821.4</v>
      </c>
      <c r="D449" s="19"/>
      <c r="E449" s="19">
        <v>122</v>
      </c>
      <c r="F449" s="45">
        <f t="shared" si="168"/>
        <v>6.6981442846162295E-2</v>
      </c>
      <c r="G449" s="31"/>
      <c r="H449" s="45" t="e">
        <f t="shared" si="171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72"/>
        <v>#DIV/0!</v>
      </c>
      <c r="V449" s="19">
        <f t="shared" si="173"/>
        <v>0</v>
      </c>
      <c r="W449" s="18">
        <f t="shared" si="169"/>
        <v>0</v>
      </c>
      <c r="X449" s="19">
        <v>0</v>
      </c>
      <c r="Y449" s="18">
        <f t="shared" si="170"/>
        <v>0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>
        <v>473.1</v>
      </c>
      <c r="D450" s="19">
        <v>71</v>
      </c>
      <c r="E450" s="19">
        <v>174</v>
      </c>
      <c r="F450" s="45">
        <f t="shared" si="168"/>
        <v>0.36778693722257449</v>
      </c>
      <c r="G450" s="31"/>
      <c r="H450" s="45">
        <f t="shared" si="171"/>
        <v>0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72"/>
        <v>#DIV/0!</v>
      </c>
      <c r="V450" s="19">
        <f t="shared" si="173"/>
        <v>0</v>
      </c>
      <c r="W450" s="18">
        <f t="shared" si="169"/>
        <v>0</v>
      </c>
      <c r="X450" s="19">
        <v>0</v>
      </c>
      <c r="Y450" s="18">
        <f t="shared" si="170"/>
        <v>0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>
        <v>211.5</v>
      </c>
      <c r="D451" s="19">
        <v>140</v>
      </c>
      <c r="E451" s="27">
        <v>190.57</v>
      </c>
      <c r="F451" s="45">
        <f t="shared" si="168"/>
        <v>0.90104018912529549</v>
      </c>
      <c r="G451" s="31"/>
      <c r="H451" s="45">
        <f t="shared" si="171"/>
        <v>0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72"/>
        <v>#DIV/0!</v>
      </c>
      <c r="V451" s="19">
        <v>9</v>
      </c>
      <c r="W451" s="18">
        <f t="shared" si="169"/>
        <v>4.7226740830141161</v>
      </c>
      <c r="X451" s="19">
        <v>2</v>
      </c>
      <c r="Y451" s="18">
        <f t="shared" si="170"/>
        <v>1.0494831295586924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>
        <v>337.20000000000005</v>
      </c>
      <c r="D452" s="19">
        <v>299</v>
      </c>
      <c r="E452" s="27">
        <v>246</v>
      </c>
      <c r="F452" s="45">
        <f t="shared" si="168"/>
        <v>0.72953736654804258</v>
      </c>
      <c r="G452" s="31"/>
      <c r="H452" s="45">
        <f t="shared" si="171"/>
        <v>0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72"/>
        <v>#DIV/0!</v>
      </c>
      <c r="V452" s="19">
        <v>12</v>
      </c>
      <c r="W452" s="18">
        <f t="shared" si="169"/>
        <v>4.8780487804878048</v>
      </c>
      <c r="X452" s="19">
        <v>6</v>
      </c>
      <c r="Y452" s="18">
        <f t="shared" si="170"/>
        <v>2.4390243902439024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>
        <v>27.426000000000002</v>
      </c>
      <c r="D453" s="19">
        <v>5</v>
      </c>
      <c r="E453" s="27">
        <v>7</v>
      </c>
      <c r="F453" s="45">
        <f t="shared" si="168"/>
        <v>0.25523226135783561</v>
      </c>
      <c r="G453" s="31"/>
      <c r="H453" s="45">
        <f t="shared" si="171"/>
        <v>0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72"/>
        <v>#DIV/0!</v>
      </c>
      <c r="V453" s="19">
        <f t="shared" si="173"/>
        <v>0</v>
      </c>
      <c r="W453" s="18">
        <f t="shared" si="169"/>
        <v>0</v>
      </c>
      <c r="X453" s="19">
        <v>0</v>
      </c>
      <c r="Y453" s="18">
        <f t="shared" si="170"/>
        <v>0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>
        <v>345.214</v>
      </c>
      <c r="D454" s="19">
        <v>16</v>
      </c>
      <c r="E454" s="27">
        <v>310.89</v>
      </c>
      <c r="F454" s="45">
        <f t="shared" si="168"/>
        <v>0.90057181921938267</v>
      </c>
      <c r="G454" s="31"/>
      <c r="H454" s="45">
        <f t="shared" si="171"/>
        <v>0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72"/>
        <v>#DIV/0!</v>
      </c>
      <c r="V454" s="19">
        <f t="shared" si="173"/>
        <v>3</v>
      </c>
      <c r="W454" s="18">
        <f t="shared" si="169"/>
        <v>0.96497153333976649</v>
      </c>
      <c r="X454" s="19">
        <v>3</v>
      </c>
      <c r="Y454" s="18">
        <f t="shared" si="170"/>
        <v>0.96497153333976649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>
        <v>171.6</v>
      </c>
      <c r="D455" s="19">
        <v>5</v>
      </c>
      <c r="E455" s="19">
        <v>6</v>
      </c>
      <c r="F455" s="45">
        <f t="shared" si="168"/>
        <v>3.4965034965034968E-2</v>
      </c>
      <c r="G455" s="31"/>
      <c r="H455" s="45">
        <f t="shared" si="171"/>
        <v>0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72"/>
        <v>#DIV/0!</v>
      </c>
      <c r="V455" s="19">
        <f t="shared" si="173"/>
        <v>0</v>
      </c>
      <c r="W455" s="18">
        <f t="shared" si="169"/>
        <v>0</v>
      </c>
      <c r="X455" s="19">
        <v>0</v>
      </c>
      <c r="Y455" s="18">
        <f t="shared" si="170"/>
        <v>0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>
        <v>183.7</v>
      </c>
      <c r="D456" s="19">
        <v>35</v>
      </c>
      <c r="E456" s="19">
        <v>107</v>
      </c>
      <c r="F456" s="45">
        <f t="shared" si="168"/>
        <v>0.5824714207947741</v>
      </c>
      <c r="G456" s="31"/>
      <c r="H456" s="45">
        <f t="shared" si="171"/>
        <v>0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72"/>
        <v>#DIV/0!</v>
      </c>
      <c r="V456" s="19">
        <f t="shared" si="173"/>
        <v>0</v>
      </c>
      <c r="W456" s="18">
        <f t="shared" si="169"/>
        <v>0</v>
      </c>
      <c r="X456" s="19">
        <v>0</v>
      </c>
      <c r="Y456" s="18">
        <f t="shared" si="170"/>
        <v>0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>
        <v>144.80000000000001</v>
      </c>
      <c r="D457" s="19">
        <v>35</v>
      </c>
      <c r="E457" s="19">
        <v>75</v>
      </c>
      <c r="F457" s="45">
        <f t="shared" si="168"/>
        <v>0.5179558011049723</v>
      </c>
      <c r="G457" s="31"/>
      <c r="H457" s="45">
        <f t="shared" si="171"/>
        <v>0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72"/>
        <v>#DIV/0!</v>
      </c>
      <c r="V457" s="19">
        <v>3</v>
      </c>
      <c r="W457" s="18">
        <f t="shared" si="169"/>
        <v>4</v>
      </c>
      <c r="X457" s="19">
        <v>1</v>
      </c>
      <c r="Y457" s="18">
        <f t="shared" si="170"/>
        <v>1.3333333333333335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>
        <v>332.6</v>
      </c>
      <c r="D458" s="19">
        <v>254</v>
      </c>
      <c r="E458" s="19">
        <v>337</v>
      </c>
      <c r="F458" s="45">
        <f t="shared" si="168"/>
        <v>1.0132291040288635</v>
      </c>
      <c r="G458" s="31"/>
      <c r="H458" s="45">
        <f t="shared" si="171"/>
        <v>0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72"/>
        <v>#DIV/0!</v>
      </c>
      <c r="V458" s="19">
        <v>26</v>
      </c>
      <c r="W458" s="18">
        <f t="shared" si="169"/>
        <v>7.71513353115727</v>
      </c>
      <c r="X458" s="19">
        <v>2</v>
      </c>
      <c r="Y458" s="18">
        <f t="shared" si="170"/>
        <v>0.59347181008902083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>
        <v>710</v>
      </c>
      <c r="D459" s="19">
        <v>24</v>
      </c>
      <c r="E459" s="19">
        <v>73</v>
      </c>
      <c r="F459" s="45">
        <f t="shared" si="168"/>
        <v>0.10281690140845071</v>
      </c>
      <c r="G459" s="31"/>
      <c r="H459" s="45">
        <f t="shared" si="171"/>
        <v>0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72"/>
        <v>#DIV/0!</v>
      </c>
      <c r="V459" s="19">
        <v>3</v>
      </c>
      <c r="W459" s="18">
        <f t="shared" si="169"/>
        <v>4.10958904109589</v>
      </c>
      <c r="X459" s="19">
        <v>2</v>
      </c>
      <c r="Y459" s="18">
        <f t="shared" si="170"/>
        <v>2.7397260273972601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>
        <v>182.5</v>
      </c>
      <c r="D460" s="19">
        <v>336</v>
      </c>
      <c r="E460" s="19">
        <v>74</v>
      </c>
      <c r="F460" s="45">
        <f t="shared" si="168"/>
        <v>0.40547945205479452</v>
      </c>
      <c r="G460" s="31"/>
      <c r="H460" s="45">
        <f t="shared" si="171"/>
        <v>0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72"/>
        <v>#DIV/0!</v>
      </c>
      <c r="V460" s="19">
        <v>3</v>
      </c>
      <c r="W460" s="18">
        <f t="shared" si="169"/>
        <v>4.0540540540540544</v>
      </c>
      <c r="X460" s="19">
        <v>2</v>
      </c>
      <c r="Y460" s="18">
        <f t="shared" si="170"/>
        <v>2.7027027027027026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>
        <v>112.2</v>
      </c>
      <c r="D461" s="19">
        <v>18</v>
      </c>
      <c r="E461" s="19">
        <v>10</v>
      </c>
      <c r="F461" s="45">
        <f t="shared" si="168"/>
        <v>8.9126559714795009E-2</v>
      </c>
      <c r="G461" s="31"/>
      <c r="H461" s="45">
        <f t="shared" si="171"/>
        <v>0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72"/>
        <v>#DIV/0!</v>
      </c>
      <c r="V461" s="19">
        <f t="shared" si="173"/>
        <v>0</v>
      </c>
      <c r="W461" s="18">
        <f t="shared" si="169"/>
        <v>0</v>
      </c>
      <c r="X461" s="19">
        <v>0</v>
      </c>
      <c r="Y461" s="18">
        <f t="shared" si="170"/>
        <v>0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>
        <v>53.8</v>
      </c>
      <c r="D462" s="19">
        <v>39</v>
      </c>
      <c r="E462" s="19">
        <v>16</v>
      </c>
      <c r="F462" s="45">
        <f t="shared" si="168"/>
        <v>0.29739776951672864</v>
      </c>
      <c r="G462" s="31"/>
      <c r="H462" s="45">
        <f t="shared" si="171"/>
        <v>0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72"/>
        <v>#DIV/0!</v>
      </c>
      <c r="V462" s="19">
        <f t="shared" si="173"/>
        <v>0</v>
      </c>
      <c r="W462" s="18">
        <f t="shared" si="169"/>
        <v>0</v>
      </c>
      <c r="X462" s="19">
        <v>0</v>
      </c>
      <c r="Y462" s="18">
        <f t="shared" si="170"/>
        <v>0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>
        <v>27.9</v>
      </c>
      <c r="D463" s="19">
        <v>12</v>
      </c>
      <c r="E463" s="19">
        <v>8</v>
      </c>
      <c r="F463" s="45">
        <f t="shared" si="168"/>
        <v>0.28673835125448033</v>
      </c>
      <c r="G463" s="31"/>
      <c r="H463" s="45">
        <f t="shared" si="171"/>
        <v>0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72"/>
        <v>#DIV/0!</v>
      </c>
      <c r="V463" s="19">
        <f t="shared" si="173"/>
        <v>0</v>
      </c>
      <c r="W463" s="18">
        <f t="shared" si="169"/>
        <v>0</v>
      </c>
      <c r="X463" s="19">
        <v>0</v>
      </c>
      <c r="Y463" s="18">
        <f t="shared" si="170"/>
        <v>0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>
        <v>129.5</v>
      </c>
      <c r="D464" s="19">
        <v>9</v>
      </c>
      <c r="E464" s="19">
        <v>16</v>
      </c>
      <c r="F464" s="45">
        <f t="shared" si="168"/>
        <v>0.12355212355212356</v>
      </c>
      <c r="G464" s="31"/>
      <c r="H464" s="45">
        <f t="shared" si="171"/>
        <v>0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72"/>
        <v>#DIV/0!</v>
      </c>
      <c r="V464" s="19">
        <f t="shared" si="173"/>
        <v>0</v>
      </c>
      <c r="W464" s="18">
        <f t="shared" si="169"/>
        <v>0</v>
      </c>
      <c r="X464" s="19">
        <v>0</v>
      </c>
      <c r="Y464" s="18">
        <f t="shared" si="170"/>
        <v>0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>
        <v>168.7</v>
      </c>
      <c r="D465" s="19">
        <v>11</v>
      </c>
      <c r="E465" s="27">
        <v>60.813000000000002</v>
      </c>
      <c r="F465" s="45">
        <f t="shared" si="168"/>
        <v>0.36048014226437469</v>
      </c>
      <c r="G465" s="31"/>
      <c r="H465" s="45">
        <f t="shared" si="171"/>
        <v>0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72"/>
        <v>#DIV/0!</v>
      </c>
      <c r="V465" s="19">
        <f t="shared" si="173"/>
        <v>0</v>
      </c>
      <c r="W465" s="18">
        <f t="shared" si="169"/>
        <v>0</v>
      </c>
      <c r="X465" s="19">
        <v>0</v>
      </c>
      <c r="Y465" s="18">
        <f t="shared" si="170"/>
        <v>0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>
        <v>262.8</v>
      </c>
      <c r="D466" s="19">
        <v>28</v>
      </c>
      <c r="E466" s="19">
        <v>29</v>
      </c>
      <c r="F466" s="45">
        <f t="shared" si="168"/>
        <v>0.11035007610350075</v>
      </c>
      <c r="G466" s="31"/>
      <c r="H466" s="45">
        <f t="shared" si="171"/>
        <v>0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72"/>
        <v>#DIV/0!</v>
      </c>
      <c r="V466" s="19">
        <v>1</v>
      </c>
      <c r="W466" s="18">
        <f t="shared" si="169"/>
        <v>3.4482758620689653</v>
      </c>
      <c r="X466" s="19">
        <v>1</v>
      </c>
      <c r="Y466" s="18">
        <f t="shared" si="170"/>
        <v>3.4482758620689653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>
        <v>118.9</v>
      </c>
      <c r="D467" s="19">
        <v>14</v>
      </c>
      <c r="E467" s="19">
        <v>10</v>
      </c>
      <c r="F467" s="45">
        <f t="shared" si="168"/>
        <v>8.4104289318755257E-2</v>
      </c>
      <c r="G467" s="31"/>
      <c r="H467" s="45">
        <f t="shared" si="171"/>
        <v>0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72"/>
        <v>#DIV/0!</v>
      </c>
      <c r="V467" s="19">
        <f t="shared" si="173"/>
        <v>0</v>
      </c>
      <c r="W467" s="18">
        <f t="shared" si="169"/>
        <v>0</v>
      </c>
      <c r="X467" s="19">
        <v>0</v>
      </c>
      <c r="Y467" s="18">
        <f t="shared" si="170"/>
        <v>0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>
        <v>80.599999999999994</v>
      </c>
      <c r="D468" s="19">
        <v>19</v>
      </c>
      <c r="E468" s="19">
        <v>39</v>
      </c>
      <c r="F468" s="45">
        <f t="shared" si="168"/>
        <v>0.4838709677419355</v>
      </c>
      <c r="G468" s="31"/>
      <c r="H468" s="45">
        <f t="shared" si="171"/>
        <v>0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72"/>
        <v>#DIV/0!</v>
      </c>
      <c r="V468" s="19">
        <v>1</v>
      </c>
      <c r="W468" s="18">
        <f t="shared" si="169"/>
        <v>2.5641025641025639</v>
      </c>
      <c r="X468" s="19">
        <v>1</v>
      </c>
      <c r="Y468" s="18">
        <f t="shared" si="170"/>
        <v>2.5641025641025639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>
        <v>283.7</v>
      </c>
      <c r="D469" s="19">
        <v>48</v>
      </c>
      <c r="E469" s="19">
        <v>20</v>
      </c>
      <c r="F469" s="45">
        <f t="shared" si="168"/>
        <v>7.0497003877335221E-2</v>
      </c>
      <c r="G469" s="31"/>
      <c r="H469" s="45">
        <f t="shared" si="171"/>
        <v>0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72"/>
        <v>#DIV/0!</v>
      </c>
      <c r="V469" s="19">
        <f t="shared" si="173"/>
        <v>0</v>
      </c>
      <c r="W469" s="18">
        <f t="shared" si="169"/>
        <v>0</v>
      </c>
      <c r="X469" s="19">
        <v>0</v>
      </c>
      <c r="Y469" s="18">
        <f t="shared" si="170"/>
        <v>0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>
        <v>83</v>
      </c>
      <c r="D470" s="19">
        <v>9</v>
      </c>
      <c r="E470" s="19">
        <v>11</v>
      </c>
      <c r="F470" s="45">
        <f t="shared" si="168"/>
        <v>0.13253012048192772</v>
      </c>
      <c r="G470" s="31"/>
      <c r="H470" s="45">
        <f t="shared" si="171"/>
        <v>0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72"/>
        <v>#DIV/0!</v>
      </c>
      <c r="V470" s="19">
        <f t="shared" si="173"/>
        <v>0</v>
      </c>
      <c r="W470" s="18">
        <f t="shared" si="169"/>
        <v>0</v>
      </c>
      <c r="X470" s="19">
        <v>0</v>
      </c>
      <c r="Y470" s="18">
        <f t="shared" si="170"/>
        <v>0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>
        <v>181.89999999999998</v>
      </c>
      <c r="D471" s="19">
        <v>74</v>
      </c>
      <c r="E471" s="19">
        <v>102</v>
      </c>
      <c r="F471" s="45">
        <f t="shared" si="168"/>
        <v>0.56074766355140193</v>
      </c>
      <c r="G471" s="31"/>
      <c r="H471" s="45">
        <f t="shared" si="171"/>
        <v>0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72"/>
        <v>#DIV/0!</v>
      </c>
      <c r="V471" s="19">
        <v>5</v>
      </c>
      <c r="W471" s="18">
        <f t="shared" si="169"/>
        <v>4.9019607843137258</v>
      </c>
      <c r="X471" s="19">
        <v>2</v>
      </c>
      <c r="Y471" s="18">
        <f t="shared" si="170"/>
        <v>1.9607843137254901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>
        <v>53.2</v>
      </c>
      <c r="D472" s="19">
        <v>7</v>
      </c>
      <c r="E472" s="19">
        <v>21</v>
      </c>
      <c r="F472" s="45">
        <f t="shared" si="168"/>
        <v>0.39473684210526316</v>
      </c>
      <c r="G472" s="31"/>
      <c r="H472" s="45">
        <f t="shared" si="171"/>
        <v>0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72"/>
        <v>#DIV/0!</v>
      </c>
      <c r="V472" s="19">
        <f t="shared" si="173"/>
        <v>0</v>
      </c>
      <c r="W472" s="18">
        <f t="shared" si="169"/>
        <v>0</v>
      </c>
      <c r="X472" s="19">
        <v>0</v>
      </c>
      <c r="Y472" s="18">
        <f t="shared" si="170"/>
        <v>0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>
        <v>51.8</v>
      </c>
      <c r="D473" s="19">
        <v>4</v>
      </c>
      <c r="E473" s="19">
        <v>16</v>
      </c>
      <c r="F473" s="45">
        <f t="shared" si="168"/>
        <v>0.30888030888030887</v>
      </c>
      <c r="G473" s="31"/>
      <c r="H473" s="45">
        <f t="shared" si="171"/>
        <v>0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72"/>
        <v>#DIV/0!</v>
      </c>
      <c r="V473" s="19">
        <f t="shared" si="173"/>
        <v>0</v>
      </c>
      <c r="W473" s="18">
        <f t="shared" si="169"/>
        <v>0</v>
      </c>
      <c r="X473" s="19">
        <v>0</v>
      </c>
      <c r="Y473" s="18">
        <f t="shared" si="170"/>
        <v>0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>
        <v>113.23</v>
      </c>
      <c r="D474" s="19">
        <v>66</v>
      </c>
      <c r="E474" s="19">
        <v>17</v>
      </c>
      <c r="F474" s="45">
        <f t="shared" si="168"/>
        <v>0.15013688951691248</v>
      </c>
      <c r="G474" s="31"/>
      <c r="H474" s="45">
        <f t="shared" si="171"/>
        <v>0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72"/>
        <v>#DIV/0!</v>
      </c>
      <c r="V474" s="19">
        <f t="shared" si="173"/>
        <v>0</v>
      </c>
      <c r="W474" s="18">
        <f t="shared" si="169"/>
        <v>0</v>
      </c>
      <c r="X474" s="19">
        <v>0</v>
      </c>
      <c r="Y474" s="18">
        <f t="shared" si="170"/>
        <v>0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>
        <v>71.099999999999994</v>
      </c>
      <c r="D475" s="19">
        <v>19</v>
      </c>
      <c r="E475" s="19">
        <v>1</v>
      </c>
      <c r="F475" s="45">
        <f t="shared" si="168"/>
        <v>1.4064697609001408E-2</v>
      </c>
      <c r="G475" s="31"/>
      <c r="H475" s="45">
        <f t="shared" si="171"/>
        <v>0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72"/>
        <v>#DIV/0!</v>
      </c>
      <c r="V475" s="19">
        <f t="shared" si="173"/>
        <v>0</v>
      </c>
      <c r="W475" s="18">
        <f t="shared" si="169"/>
        <v>0</v>
      </c>
      <c r="X475" s="19">
        <v>0</v>
      </c>
      <c r="Y475" s="18">
        <f t="shared" si="170"/>
        <v>0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>
        <v>60</v>
      </c>
      <c r="D476" s="19">
        <v>11</v>
      </c>
      <c r="E476" s="19">
        <v>33</v>
      </c>
      <c r="F476" s="45">
        <f t="shared" si="168"/>
        <v>0.55000000000000004</v>
      </c>
      <c r="G476" s="31"/>
      <c r="H476" s="45">
        <f t="shared" si="171"/>
        <v>0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72"/>
        <v>#DIV/0!</v>
      </c>
      <c r="V476" s="19">
        <f t="shared" si="173"/>
        <v>0</v>
      </c>
      <c r="W476" s="18">
        <f t="shared" si="169"/>
        <v>0</v>
      </c>
      <c r="X476" s="19">
        <v>0</v>
      </c>
      <c r="Y476" s="18">
        <f t="shared" si="170"/>
        <v>0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>
        <v>1791.759</v>
      </c>
      <c r="D477" s="19"/>
      <c r="E477" s="19">
        <v>615</v>
      </c>
      <c r="F477" s="45">
        <f t="shared" si="168"/>
        <v>0.34323812521661673</v>
      </c>
      <c r="G477" s="31"/>
      <c r="H477" s="45" t="e">
        <f t="shared" si="171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72"/>
        <v>#DIV/0!</v>
      </c>
      <c r="V477" s="19">
        <v>30</v>
      </c>
      <c r="W477" s="18">
        <f t="shared" si="169"/>
        <v>4.8780487804878048</v>
      </c>
      <c r="X477" s="19">
        <v>2</v>
      </c>
      <c r="Y477" s="18">
        <f t="shared" si="170"/>
        <v>0.32520325203252032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>
        <v>394.26699999999994</v>
      </c>
      <c r="D478" s="19"/>
      <c r="E478" s="19">
        <v>74</v>
      </c>
      <c r="F478" s="45">
        <f t="shared" si="168"/>
        <v>0.18769006789815026</v>
      </c>
      <c r="G478" s="31"/>
      <c r="H478" s="45" t="e">
        <f t="shared" si="171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72"/>
        <v>#DIV/0!</v>
      </c>
      <c r="V478" s="19">
        <f t="shared" si="173"/>
        <v>0</v>
      </c>
      <c r="W478" s="18">
        <f t="shared" si="169"/>
        <v>0</v>
      </c>
      <c r="X478" s="19">
        <v>0</v>
      </c>
      <c r="Y478" s="18">
        <f t="shared" si="170"/>
        <v>0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>
        <v>1286.2179999999998</v>
      </c>
      <c r="D479" s="19">
        <v>283</v>
      </c>
      <c r="E479" s="19">
        <v>488</v>
      </c>
      <c r="F479" s="45">
        <f t="shared" si="168"/>
        <v>0.37940691235855822</v>
      </c>
      <c r="G479" s="31"/>
      <c r="H479" s="45">
        <f t="shared" si="171"/>
        <v>0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72"/>
        <v>#DIV/0!</v>
      </c>
      <c r="V479" s="19">
        <v>24</v>
      </c>
      <c r="W479" s="18">
        <f t="shared" si="169"/>
        <v>4.918032786885246</v>
      </c>
      <c r="X479" s="19">
        <v>1</v>
      </c>
      <c r="Y479" s="18">
        <f t="shared" si="170"/>
        <v>0.20491803278688525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>
        <v>59.663000000000004</v>
      </c>
      <c r="D480" s="19">
        <v>3359</v>
      </c>
      <c r="E480" s="19">
        <v>7</v>
      </c>
      <c r="F480" s="45">
        <f t="shared" si="168"/>
        <v>0.11732564571007156</v>
      </c>
      <c r="G480" s="31"/>
      <c r="H480" s="45">
        <f t="shared" si="171"/>
        <v>0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72"/>
        <v>#DIV/0!</v>
      </c>
      <c r="V480" s="19">
        <f t="shared" si="173"/>
        <v>0</v>
      </c>
      <c r="W480" s="18">
        <f t="shared" si="169"/>
        <v>0</v>
      </c>
      <c r="X480" s="19">
        <v>0</v>
      </c>
      <c r="Y480" s="18">
        <f t="shared" si="170"/>
        <v>0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>
        <v>13546.890999999998</v>
      </c>
      <c r="D481" s="19"/>
      <c r="E481" s="19">
        <v>3612</v>
      </c>
      <c r="F481" s="45">
        <f t="shared" si="168"/>
        <v>0.26662944287364537</v>
      </c>
      <c r="G481" s="31"/>
      <c r="H481" s="45" t="e">
        <f t="shared" si="171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72"/>
        <v>#DIV/0!</v>
      </c>
      <c r="V481" s="19">
        <v>180</v>
      </c>
      <c r="W481" s="18">
        <f t="shared" si="169"/>
        <v>4.9833887043189371</v>
      </c>
      <c r="X481" s="19">
        <v>30</v>
      </c>
      <c r="Y481" s="18">
        <f t="shared" si="170"/>
        <v>0.83056478405315626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25790.273999999998</v>
      </c>
      <c r="D482" s="29">
        <f t="shared" ref="D482:E482" si="174">SUM(D446:D481)</f>
        <v>5585</v>
      </c>
      <c r="E482" s="97">
        <f t="shared" si="174"/>
        <v>7134.2730000000001</v>
      </c>
      <c r="F482" s="46">
        <f t="shared" si="168"/>
        <v>0.27662649105627962</v>
      </c>
      <c r="G482" s="29">
        <f>SUM(G446:G481)</f>
        <v>0</v>
      </c>
      <c r="H482" s="46">
        <f t="shared" si="171"/>
        <v>0</v>
      </c>
      <c r="I482" s="29">
        <f t="shared" ref="I482:T482" si="175">SUM(I446:I481)</f>
        <v>0</v>
      </c>
      <c r="J482" s="29">
        <f t="shared" si="175"/>
        <v>0</v>
      </c>
      <c r="K482" s="29">
        <f t="shared" si="175"/>
        <v>0</v>
      </c>
      <c r="L482" s="29">
        <f t="shared" si="175"/>
        <v>0</v>
      </c>
      <c r="M482" s="29">
        <f t="shared" si="175"/>
        <v>0</v>
      </c>
      <c r="N482" s="29">
        <f t="shared" si="175"/>
        <v>0</v>
      </c>
      <c r="O482" s="29">
        <f t="shared" si="175"/>
        <v>0</v>
      </c>
      <c r="P482" s="29">
        <f t="shared" si="175"/>
        <v>0</v>
      </c>
      <c r="Q482" s="29">
        <f t="shared" si="175"/>
        <v>0</v>
      </c>
      <c r="R482" s="29">
        <f t="shared" si="175"/>
        <v>0</v>
      </c>
      <c r="S482" s="29">
        <f t="shared" si="175"/>
        <v>0</v>
      </c>
      <c r="T482" s="29">
        <f t="shared" si="175"/>
        <v>0</v>
      </c>
      <c r="U482" s="47" t="e">
        <f t="shared" si="172"/>
        <v>#DIV/0!</v>
      </c>
      <c r="V482" s="29">
        <f>SUM(V446:V481)</f>
        <v>300</v>
      </c>
      <c r="W482" s="88">
        <f>V482/E482*100</f>
        <v>4.2050535492544228</v>
      </c>
      <c r="X482" s="29">
        <f>SUM(X446:X481)</f>
        <v>55</v>
      </c>
      <c r="Y482" s="88">
        <f t="shared" si="170"/>
        <v>0.77092648402997754</v>
      </c>
      <c r="Z482" s="29">
        <f t="shared" ref="Z482:AE482" si="176">SUM(Z446:Z481)</f>
        <v>0</v>
      </c>
      <c r="AA482" s="29">
        <f t="shared" si="176"/>
        <v>0</v>
      </c>
      <c r="AB482" s="29">
        <f t="shared" si="176"/>
        <v>0</v>
      </c>
      <c r="AC482" s="29">
        <f t="shared" si="176"/>
        <v>0</v>
      </c>
      <c r="AD482" s="29">
        <f t="shared" si="176"/>
        <v>0</v>
      </c>
      <c r="AE482" s="29">
        <f t="shared" si="17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>
        <v>1017.8000000000001</v>
      </c>
      <c r="D484" s="19">
        <v>542</v>
      </c>
      <c r="E484" s="19">
        <v>528</v>
      </c>
      <c r="F484" s="45">
        <f t="shared" ref="F484:F504" si="177">E484/C484</f>
        <v>0.51876596580860679</v>
      </c>
      <c r="G484" s="31"/>
      <c r="H484" s="45">
        <f t="shared" ref="H484:H504" si="178">G484/D484*100</f>
        <v>0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79">O484/G484*100</f>
        <v>#DIV/0!</v>
      </c>
      <c r="V484" s="19">
        <v>26</v>
      </c>
      <c r="W484" s="18">
        <f t="shared" ref="W484:W504" si="180">V484/E484*100</f>
        <v>4.9242424242424239</v>
      </c>
      <c r="X484" s="19">
        <v>20</v>
      </c>
      <c r="Y484" s="18">
        <f t="shared" ref="Y484:Y504" si="181">X484/E484*100</f>
        <v>3.7878787878787881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>
        <v>1852.85</v>
      </c>
      <c r="D485" s="19">
        <v>1424</v>
      </c>
      <c r="E485" s="19">
        <v>1503</v>
      </c>
      <c r="F485" s="45">
        <f t="shared" si="177"/>
        <v>0.81118277248563031</v>
      </c>
      <c r="G485" s="31"/>
      <c r="H485" s="45">
        <f t="shared" si="178"/>
        <v>0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79"/>
        <v>#DIV/0!</v>
      </c>
      <c r="V485" s="19">
        <f t="shared" ref="V485:V504" si="182">X485</f>
        <v>75</v>
      </c>
      <c r="W485" s="18">
        <f t="shared" si="180"/>
        <v>4.9900199600798407</v>
      </c>
      <c r="X485" s="19">
        <v>75</v>
      </c>
      <c r="Y485" s="18">
        <f t="shared" si="181"/>
        <v>4.9900199600798407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>
        <v>80</v>
      </c>
      <c r="D486" s="19">
        <v>58</v>
      </c>
      <c r="E486" s="19">
        <v>62</v>
      </c>
      <c r="F486" s="45">
        <f t="shared" si="177"/>
        <v>0.77500000000000002</v>
      </c>
      <c r="G486" s="31"/>
      <c r="H486" s="45">
        <f t="shared" si="178"/>
        <v>0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79"/>
        <v>#DIV/0!</v>
      </c>
      <c r="V486" s="19">
        <f t="shared" si="182"/>
        <v>3</v>
      </c>
      <c r="W486" s="18">
        <f>V486/E486*100</f>
        <v>4.838709677419355</v>
      </c>
      <c r="X486" s="19">
        <v>3</v>
      </c>
      <c r="Y486" s="18">
        <f t="shared" si="181"/>
        <v>4.838709677419355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>
        <v>540.32000000000005</v>
      </c>
      <c r="D487" s="19">
        <v>560</v>
      </c>
      <c r="E487" s="19">
        <v>502</v>
      </c>
      <c r="F487" s="45">
        <f t="shared" si="177"/>
        <v>0.92907906425821729</v>
      </c>
      <c r="G487" s="31"/>
      <c r="H487" s="45">
        <f t="shared" si="178"/>
        <v>0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79"/>
        <v>#DIV/0!</v>
      </c>
      <c r="V487" s="19">
        <v>25</v>
      </c>
      <c r="W487" s="18">
        <f t="shared" si="180"/>
        <v>4.9800796812749004</v>
      </c>
      <c r="X487" s="19">
        <v>15</v>
      </c>
      <c r="Y487" s="18">
        <f t="shared" si="181"/>
        <v>2.9880478087649402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>
        <v>681</v>
      </c>
      <c r="E488" s="19">
        <v>579</v>
      </c>
      <c r="F488" s="45">
        <f t="shared" si="177"/>
        <v>0.31131710254645556</v>
      </c>
      <c r="G488" s="31"/>
      <c r="H488" s="45">
        <f t="shared" si="178"/>
        <v>0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79"/>
        <v>#DIV/0!</v>
      </c>
      <c r="V488" s="19">
        <v>28</v>
      </c>
      <c r="W488" s="18">
        <f t="shared" si="180"/>
        <v>4.8359240069084635</v>
      </c>
      <c r="X488" s="19">
        <v>26</v>
      </c>
      <c r="Y488" s="18">
        <f t="shared" si="181"/>
        <v>4.4905008635578589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>
        <v>841</v>
      </c>
      <c r="E489" s="27">
        <v>615.29999999999995</v>
      </c>
      <c r="F489" s="45">
        <f t="shared" si="177"/>
        <v>0.54518872939925567</v>
      </c>
      <c r="G489" s="31"/>
      <c r="H489" s="45">
        <f t="shared" si="178"/>
        <v>0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79"/>
        <v>#DIV/0!</v>
      </c>
      <c r="V489" s="19">
        <v>30</v>
      </c>
      <c r="W489" s="18">
        <f t="shared" si="180"/>
        <v>4.8756704046806441</v>
      </c>
      <c r="X489" s="19">
        <v>20</v>
      </c>
      <c r="Y489" s="18">
        <f t="shared" si="181"/>
        <v>3.2504469364537623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>
        <v>685.02099999999996</v>
      </c>
      <c r="D490" s="19">
        <v>372</v>
      </c>
      <c r="E490" s="19">
        <v>492</v>
      </c>
      <c r="F490" s="45">
        <f t="shared" si="177"/>
        <v>0.71822615657038258</v>
      </c>
      <c r="G490" s="31"/>
      <c r="H490" s="45">
        <f t="shared" si="178"/>
        <v>0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79"/>
        <v>#DIV/0!</v>
      </c>
      <c r="V490" s="19">
        <f t="shared" si="182"/>
        <v>24</v>
      </c>
      <c r="W490" s="18">
        <f t="shared" si="180"/>
        <v>4.8780487804878048</v>
      </c>
      <c r="X490" s="19">
        <v>24</v>
      </c>
      <c r="Y490" s="18">
        <f t="shared" si="181"/>
        <v>4.8780487804878048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>
        <v>515.17999999999995</v>
      </c>
      <c r="D491" s="19">
        <v>609</v>
      </c>
      <c r="E491" s="19">
        <v>130</v>
      </c>
      <c r="F491" s="45">
        <f t="shared" si="177"/>
        <v>0.25233898831476381</v>
      </c>
      <c r="G491" s="31"/>
      <c r="H491" s="45">
        <f t="shared" si="178"/>
        <v>0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79"/>
        <v>#DIV/0!</v>
      </c>
      <c r="V491" s="19">
        <v>6</v>
      </c>
      <c r="W491" s="18">
        <f t="shared" si="180"/>
        <v>4.6153846153846159</v>
      </c>
      <c r="X491" s="19">
        <v>6</v>
      </c>
      <c r="Y491" s="18">
        <f t="shared" si="181"/>
        <v>4.6153846153846159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>
        <v>346.75</v>
      </c>
      <c r="D492" s="19">
        <v>154</v>
      </c>
      <c r="E492" s="19">
        <v>71</v>
      </c>
      <c r="F492" s="45">
        <f t="shared" si="177"/>
        <v>0.20475847152126891</v>
      </c>
      <c r="G492" s="31"/>
      <c r="H492" s="45">
        <f t="shared" si="178"/>
        <v>0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79"/>
        <v>#DIV/0!</v>
      </c>
      <c r="V492" s="19">
        <v>3</v>
      </c>
      <c r="W492" s="18">
        <f t="shared" si="180"/>
        <v>4.225352112676056</v>
      </c>
      <c r="X492" s="19">
        <v>3</v>
      </c>
      <c r="Y492" s="18">
        <f t="shared" si="181"/>
        <v>4.225352112676056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>
        <v>574.35599999999999</v>
      </c>
      <c r="D493" s="19">
        <v>735</v>
      </c>
      <c r="E493" s="19">
        <v>415</v>
      </c>
      <c r="F493" s="45">
        <f t="shared" si="177"/>
        <v>0.72254838462556326</v>
      </c>
      <c r="G493" s="31"/>
      <c r="H493" s="45">
        <f t="shared" si="178"/>
        <v>0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79"/>
        <v>#DIV/0!</v>
      </c>
      <c r="V493" s="19">
        <f t="shared" si="182"/>
        <v>20</v>
      </c>
      <c r="W493" s="18">
        <f t="shared" si="180"/>
        <v>4.8192771084337354</v>
      </c>
      <c r="X493" s="19">
        <v>20</v>
      </c>
      <c r="Y493" s="18">
        <f t="shared" si="181"/>
        <v>4.8192771084337354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>
        <v>55.01</v>
      </c>
      <c r="D494" s="19"/>
      <c r="E494" s="19">
        <v>40</v>
      </c>
      <c r="F494" s="45">
        <f t="shared" si="177"/>
        <v>0.72714051990547179</v>
      </c>
      <c r="G494" s="31"/>
      <c r="H494" s="45" t="e">
        <f t="shared" si="17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79"/>
        <v>#DIV/0!</v>
      </c>
      <c r="V494" s="19">
        <f t="shared" si="182"/>
        <v>2</v>
      </c>
      <c r="W494" s="18">
        <f t="shared" si="180"/>
        <v>5</v>
      </c>
      <c r="X494" s="19">
        <v>2</v>
      </c>
      <c r="Y494" s="18">
        <f t="shared" si="181"/>
        <v>5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>
        <v>117.39</v>
      </c>
      <c r="D495" s="19"/>
      <c r="E495" s="19">
        <v>152</v>
      </c>
      <c r="F495" s="45">
        <f t="shared" si="177"/>
        <v>1.294829201805946</v>
      </c>
      <c r="G495" s="31"/>
      <c r="H495" s="45" t="e">
        <f t="shared" si="17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79"/>
        <v>#DIV/0!</v>
      </c>
      <c r="V495" s="19">
        <v>12</v>
      </c>
      <c r="W495" s="18">
        <f t="shared" si="180"/>
        <v>7.8947368421052628</v>
      </c>
      <c r="X495" s="19">
        <v>7</v>
      </c>
      <c r="Y495" s="18">
        <f t="shared" si="181"/>
        <v>4.6052631578947363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>
        <v>1196.0999999999999</v>
      </c>
      <c r="D496" s="19">
        <v>349</v>
      </c>
      <c r="E496" s="19">
        <v>535</v>
      </c>
      <c r="F496" s="45">
        <f t="shared" si="177"/>
        <v>0.44728701613577465</v>
      </c>
      <c r="G496" s="31"/>
      <c r="H496" s="45">
        <f t="shared" si="178"/>
        <v>0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79"/>
        <v>#DIV/0!</v>
      </c>
      <c r="V496" s="19">
        <v>26</v>
      </c>
      <c r="W496" s="18">
        <f t="shared" si="180"/>
        <v>4.8598130841121492</v>
      </c>
      <c r="X496" s="19">
        <v>12</v>
      </c>
      <c r="Y496" s="18">
        <f t="shared" si="181"/>
        <v>2.2429906542056073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>
        <v>1113.1500000000001</v>
      </c>
      <c r="D497" s="19">
        <v>90</v>
      </c>
      <c r="E497" s="19">
        <v>213</v>
      </c>
      <c r="F497" s="45">
        <f t="shared" si="177"/>
        <v>0.19134887481471499</v>
      </c>
      <c r="G497" s="31"/>
      <c r="H497" s="45">
        <f t="shared" si="178"/>
        <v>0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79"/>
        <v>#DIV/0!</v>
      </c>
      <c r="V497" s="19">
        <v>55</v>
      </c>
      <c r="W497" s="18">
        <f t="shared" si="180"/>
        <v>25.821596244131456</v>
      </c>
      <c r="X497" s="19">
        <v>5</v>
      </c>
      <c r="Y497" s="18">
        <f t="shared" si="181"/>
        <v>2.3474178403755865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>
        <v>372.57</v>
      </c>
      <c r="D498" s="19">
        <v>129</v>
      </c>
      <c r="E498" s="19">
        <v>146</v>
      </c>
      <c r="F498" s="45">
        <f t="shared" si="177"/>
        <v>0.39187266822342109</v>
      </c>
      <c r="G498" s="31"/>
      <c r="H498" s="45">
        <f t="shared" si="178"/>
        <v>0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79"/>
        <v>#DIV/0!</v>
      </c>
      <c r="V498" s="19">
        <v>7</v>
      </c>
      <c r="W498" s="18">
        <f t="shared" si="180"/>
        <v>4.7945205479452051</v>
      </c>
      <c r="X498" s="19">
        <v>4</v>
      </c>
      <c r="Y498" s="18">
        <f t="shared" si="181"/>
        <v>2.7397260273972601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>
        <v>146.416</v>
      </c>
      <c r="D499" s="19">
        <v>1499</v>
      </c>
      <c r="E499" s="19">
        <v>95</v>
      </c>
      <c r="F499" s="45">
        <f t="shared" si="177"/>
        <v>0.64883619276581794</v>
      </c>
      <c r="G499" s="31"/>
      <c r="H499" s="45">
        <f t="shared" si="178"/>
        <v>0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79"/>
        <v>#DIV/0!</v>
      </c>
      <c r="V499" s="19">
        <v>4</v>
      </c>
      <c r="W499" s="18">
        <f t="shared" si="180"/>
        <v>4.2105263157894735</v>
      </c>
      <c r="X499" s="19">
        <v>4</v>
      </c>
      <c r="Y499" s="18">
        <f t="shared" si="181"/>
        <v>4.2105263157894735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>
        <v>0</v>
      </c>
      <c r="D500" s="19"/>
      <c r="E500" s="19">
        <v>0</v>
      </c>
      <c r="F500" s="45" t="e">
        <f t="shared" si="177"/>
        <v>#DIV/0!</v>
      </c>
      <c r="G500" s="31"/>
      <c r="H500" s="45" t="e">
        <f t="shared" si="17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79"/>
        <v>#DIV/0!</v>
      </c>
      <c r="V500" s="19">
        <f t="shared" si="182"/>
        <v>0</v>
      </c>
      <c r="W500" s="18" t="e">
        <f t="shared" si="180"/>
        <v>#DIV/0!</v>
      </c>
      <c r="X500" s="19">
        <v>0</v>
      </c>
      <c r="Y500" s="18" t="e">
        <f t="shared" si="18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>
        <v>1004.83</v>
      </c>
      <c r="D501" s="19"/>
      <c r="E501" s="19">
        <v>253</v>
      </c>
      <c r="F501" s="45">
        <f t="shared" si="177"/>
        <v>0.25178388384104772</v>
      </c>
      <c r="G501" s="31"/>
      <c r="H501" s="45" t="e">
        <f t="shared" si="17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79"/>
        <v>#DIV/0!</v>
      </c>
      <c r="V501" s="19">
        <f t="shared" si="182"/>
        <v>12</v>
      </c>
      <c r="W501" s="18">
        <f t="shared" si="180"/>
        <v>4.7430830039525684</v>
      </c>
      <c r="X501" s="19">
        <v>12</v>
      </c>
      <c r="Y501" s="18">
        <f t="shared" si="181"/>
        <v>4.7430830039525684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>
        <v>0</v>
      </c>
      <c r="D502" s="19"/>
      <c r="E502" s="19">
        <v>0</v>
      </c>
      <c r="F502" s="45" t="e">
        <f t="shared" si="177"/>
        <v>#DIV/0!</v>
      </c>
      <c r="G502" s="31"/>
      <c r="H502" s="45" t="e">
        <f t="shared" si="17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79"/>
        <v>#DIV/0!</v>
      </c>
      <c r="V502" s="19">
        <f t="shared" si="182"/>
        <v>0</v>
      </c>
      <c r="W502" s="18" t="e">
        <f t="shared" si="180"/>
        <v>#DIV/0!</v>
      </c>
      <c r="X502" s="19">
        <v>0</v>
      </c>
      <c r="Y502" s="18" t="e">
        <f t="shared" si="18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>
        <v>0</v>
      </c>
      <c r="D503" s="19"/>
      <c r="E503" s="19">
        <v>0</v>
      </c>
      <c r="F503" s="45" t="e">
        <f t="shared" si="177"/>
        <v>#DIV/0!</v>
      </c>
      <c r="G503" s="31"/>
      <c r="H503" s="45" t="e">
        <f t="shared" si="17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79"/>
        <v>#DIV/0!</v>
      </c>
      <c r="V503" s="19">
        <f t="shared" si="182"/>
        <v>0</v>
      </c>
      <c r="W503" s="18" t="e">
        <f t="shared" si="180"/>
        <v>#DIV/0!</v>
      </c>
      <c r="X503" s="19">
        <v>0</v>
      </c>
      <c r="Y503" s="18" t="e">
        <f t="shared" si="18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>
        <v>839.28400000000011</v>
      </c>
      <c r="D504" s="19"/>
      <c r="E504" s="19">
        <v>294</v>
      </c>
      <c r="F504" s="45">
        <f t="shared" si="177"/>
        <v>0.35029858784392404</v>
      </c>
      <c r="G504" s="31"/>
      <c r="H504" s="45" t="e">
        <f t="shared" si="17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79"/>
        <v>#DIV/0!</v>
      </c>
      <c r="V504" s="19">
        <f t="shared" si="182"/>
        <v>14</v>
      </c>
      <c r="W504" s="18">
        <f t="shared" si="180"/>
        <v>4.7619047619047619</v>
      </c>
      <c r="X504" s="19">
        <v>14</v>
      </c>
      <c r="Y504" s="18">
        <f t="shared" si="181"/>
        <v>4.7619047619047619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13445.466999999999</v>
      </c>
      <c r="D505" s="29">
        <f t="shared" ref="D505:E505" si="183">SUM(D484:D504)</f>
        <v>8043</v>
      </c>
      <c r="E505" s="97">
        <f t="shared" si="183"/>
        <v>6625.3</v>
      </c>
      <c r="F505" s="46">
        <f t="shared" si="168"/>
        <v>0.49275343132373167</v>
      </c>
      <c r="G505" s="29">
        <f>SUM(G484:G504)</f>
        <v>0</v>
      </c>
      <c r="H505" s="46">
        <f t="shared" si="171"/>
        <v>0</v>
      </c>
      <c r="I505" s="29">
        <f t="shared" ref="I505:T505" si="184">SUM(I484:I504)</f>
        <v>0</v>
      </c>
      <c r="J505" s="29">
        <f t="shared" si="184"/>
        <v>0</v>
      </c>
      <c r="K505" s="29">
        <f t="shared" si="184"/>
        <v>0</v>
      </c>
      <c r="L505" s="29">
        <f t="shared" si="184"/>
        <v>0</v>
      </c>
      <c r="M505" s="29">
        <f t="shared" si="184"/>
        <v>0</v>
      </c>
      <c r="N505" s="29">
        <f t="shared" si="184"/>
        <v>0</v>
      </c>
      <c r="O505" s="29">
        <f t="shared" si="184"/>
        <v>0</v>
      </c>
      <c r="P505" s="29">
        <f t="shared" si="184"/>
        <v>0</v>
      </c>
      <c r="Q505" s="29">
        <f t="shared" si="184"/>
        <v>0</v>
      </c>
      <c r="R505" s="29">
        <f t="shared" si="184"/>
        <v>0</v>
      </c>
      <c r="S505" s="29">
        <f t="shared" si="184"/>
        <v>0</v>
      </c>
      <c r="T505" s="29">
        <f t="shared" si="184"/>
        <v>0</v>
      </c>
      <c r="U505" s="47" t="e">
        <f t="shared" si="172"/>
        <v>#DIV/0!</v>
      </c>
      <c r="V505" s="29">
        <f>SUM(V484:V504)</f>
        <v>372</v>
      </c>
      <c r="W505" s="88">
        <f>V505/E505*100</f>
        <v>5.6148400827132354</v>
      </c>
      <c r="X505" s="29">
        <f>SUM(X484:X504)</f>
        <v>272</v>
      </c>
      <c r="Y505" s="88">
        <f t="shared" si="170"/>
        <v>4.1054744690806455</v>
      </c>
      <c r="Z505" s="29">
        <f t="shared" ref="Z505:AE505" si="185">SUM(Z484:Z504)</f>
        <v>0</v>
      </c>
      <c r="AA505" s="29">
        <f t="shared" si="185"/>
        <v>0</v>
      </c>
      <c r="AB505" s="29">
        <f t="shared" si="185"/>
        <v>0</v>
      </c>
      <c r="AC505" s="29">
        <f t="shared" si="185"/>
        <v>0</v>
      </c>
      <c r="AD505" s="29">
        <f t="shared" si="185"/>
        <v>0</v>
      </c>
      <c r="AE505" s="29">
        <f t="shared" si="185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>
        <v>710.5</v>
      </c>
      <c r="D507" s="19"/>
      <c r="E507" s="19">
        <v>1704</v>
      </c>
      <c r="F507" s="45">
        <f>E507/C507</f>
        <v>2.3983110485573538</v>
      </c>
      <c r="G507" s="31"/>
      <c r="H507" s="45" t="e">
        <f t="shared" ref="H507:H565" si="186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>
        <f>X507</f>
        <v>0</v>
      </c>
      <c r="W507" s="18">
        <f t="shared" ref="W507:W530" si="187">V507/E507*100</f>
        <v>0</v>
      </c>
      <c r="X507" s="19">
        <v>0</v>
      </c>
      <c r="Y507" s="18">
        <f t="shared" ref="Y507:Y531" si="188">X507/E507*100</f>
        <v>0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>
        <v>428.37</v>
      </c>
      <c r="D508" s="19">
        <v>129</v>
      </c>
      <c r="E508" s="19">
        <v>102</v>
      </c>
      <c r="F508" s="45">
        <f>E508/C508</f>
        <v>0.23811191259892148</v>
      </c>
      <c r="G508" s="31"/>
      <c r="H508" s="45">
        <f t="shared" si="186"/>
        <v>0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>
        <v>5</v>
      </c>
      <c r="W508" s="18">
        <f t="shared" si="187"/>
        <v>4.9019607843137258</v>
      </c>
      <c r="X508" s="19">
        <v>3</v>
      </c>
      <c r="Y508" s="18">
        <f t="shared" si="188"/>
        <v>2.9411764705882351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>
        <v>634.40000000000009</v>
      </c>
      <c r="D509" s="19">
        <v>171</v>
      </c>
      <c r="E509" s="19">
        <v>151</v>
      </c>
      <c r="F509" s="45">
        <f>E509/C509</f>
        <v>0.23802017654476668</v>
      </c>
      <c r="G509" s="31"/>
      <c r="H509" s="45">
        <f t="shared" si="186"/>
        <v>0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>
        <v>7</v>
      </c>
      <c r="W509" s="18">
        <f t="shared" si="187"/>
        <v>4.6357615894039732</v>
      </c>
      <c r="X509" s="19">
        <v>3</v>
      </c>
      <c r="Y509" s="18">
        <f t="shared" si="188"/>
        <v>1.9867549668874174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>
        <v>817.1</v>
      </c>
      <c r="D510" s="19">
        <v>3438</v>
      </c>
      <c r="E510" s="19">
        <v>294</v>
      </c>
      <c r="F510" s="45">
        <f>E510/C510</f>
        <v>0.35980908089585117</v>
      </c>
      <c r="G510" s="31"/>
      <c r="H510" s="45">
        <f t="shared" si="186"/>
        <v>0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>
        <f>X510</f>
        <v>14</v>
      </c>
      <c r="W510" s="18">
        <f t="shared" si="187"/>
        <v>4.7619047619047619</v>
      </c>
      <c r="X510" s="19">
        <v>14</v>
      </c>
      <c r="Y510" s="18">
        <f t="shared" si="188"/>
        <v>4.7619047619047619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2590.37</v>
      </c>
      <c r="D511" s="19">
        <f t="shared" ref="D511:E511" si="189">D507+D508+D509+D510</f>
        <v>3738</v>
      </c>
      <c r="E511" s="19">
        <f t="shared" si="189"/>
        <v>2251</v>
      </c>
      <c r="F511" s="45">
        <f>E511/C511</f>
        <v>0.86898782799368435</v>
      </c>
      <c r="G511" s="31">
        <f>G507+G508+G509+G510</f>
        <v>0</v>
      </c>
      <c r="H511" s="45">
        <f t="shared" si="186"/>
        <v>0</v>
      </c>
      <c r="I511" s="31">
        <f t="shared" ref="I511:T511" si="190">I507+I508+I509+I510</f>
        <v>0</v>
      </c>
      <c r="J511" s="31">
        <f t="shared" si="190"/>
        <v>0</v>
      </c>
      <c r="K511" s="31">
        <f t="shared" si="190"/>
        <v>0</v>
      </c>
      <c r="L511" s="31">
        <f t="shared" si="190"/>
        <v>0</v>
      </c>
      <c r="M511" s="31">
        <f t="shared" si="190"/>
        <v>0</v>
      </c>
      <c r="N511" s="31">
        <f t="shared" si="190"/>
        <v>0</v>
      </c>
      <c r="O511" s="19">
        <f t="shared" si="190"/>
        <v>0</v>
      </c>
      <c r="P511" s="19">
        <f t="shared" si="190"/>
        <v>0</v>
      </c>
      <c r="Q511" s="19">
        <f t="shared" si="190"/>
        <v>0</v>
      </c>
      <c r="R511" s="19">
        <f t="shared" si="190"/>
        <v>0</v>
      </c>
      <c r="S511" s="19">
        <f t="shared" si="190"/>
        <v>0</v>
      </c>
      <c r="T511" s="19">
        <f t="shared" si="190"/>
        <v>0</v>
      </c>
      <c r="U511" s="54" t="e">
        <f>O511/G511*100</f>
        <v>#DIV/0!</v>
      </c>
      <c r="V511" s="19">
        <f>V507+V508+V509+V510</f>
        <v>26</v>
      </c>
      <c r="W511" s="18">
        <f t="shared" si="187"/>
        <v>1.1550422034651266</v>
      </c>
      <c r="X511" s="19">
        <f>X507+X508+X509+X510</f>
        <v>20</v>
      </c>
      <c r="Y511" s="18">
        <f t="shared" si="188"/>
        <v>0.88849400266548195</v>
      </c>
      <c r="Z511" s="19">
        <f t="shared" ref="Z511:AE511" si="191">Z507+Z508+Z509+Z510</f>
        <v>0</v>
      </c>
      <c r="AA511" s="19">
        <f t="shared" si="191"/>
        <v>0</v>
      </c>
      <c r="AB511" s="19">
        <f t="shared" si="191"/>
        <v>0</v>
      </c>
      <c r="AC511" s="19">
        <f t="shared" si="191"/>
        <v>0</v>
      </c>
      <c r="AD511" s="19">
        <f t="shared" si="191"/>
        <v>0</v>
      </c>
      <c r="AE511" s="19">
        <f t="shared" si="191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>
        <v>0</v>
      </c>
      <c r="D513" s="19"/>
      <c r="E513" s="19">
        <v>0</v>
      </c>
      <c r="F513" s="45" t="e">
        <f t="shared" ref="F513:F529" si="192">E513/C513</f>
        <v>#DIV/0!</v>
      </c>
      <c r="G513" s="31"/>
      <c r="H513" s="45" t="e">
        <f t="shared" si="186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93">O513/G513*100</f>
        <v>#DIV/0!</v>
      </c>
      <c r="V513" s="19">
        <f>X513</f>
        <v>0</v>
      </c>
      <c r="W513" s="18" t="e">
        <f t="shared" si="187"/>
        <v>#DIV/0!</v>
      </c>
      <c r="X513" s="19">
        <v>0</v>
      </c>
      <c r="Y513" s="18" t="e">
        <f t="shared" si="188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>
        <v>109.4</v>
      </c>
      <c r="D514" s="19">
        <v>126</v>
      </c>
      <c r="E514" s="19">
        <v>120</v>
      </c>
      <c r="F514" s="45">
        <f t="shared" si="192"/>
        <v>1.0968921389396709</v>
      </c>
      <c r="G514" s="31"/>
      <c r="H514" s="45">
        <f t="shared" si="186"/>
        <v>0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93"/>
        <v>#DIV/0!</v>
      </c>
      <c r="V514" s="19">
        <v>9</v>
      </c>
      <c r="W514" s="18">
        <f t="shared" si="187"/>
        <v>7.5</v>
      </c>
      <c r="X514" s="19">
        <v>2</v>
      </c>
      <c r="Y514" s="18">
        <f t="shared" si="188"/>
        <v>1.6666666666666667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>
        <v>0</v>
      </c>
      <c r="D515" s="19"/>
      <c r="E515" s="19">
        <v>0</v>
      </c>
      <c r="F515" s="45" t="e">
        <f t="shared" si="192"/>
        <v>#DIV/0!</v>
      </c>
      <c r="G515" s="31"/>
      <c r="H515" s="45" t="e">
        <f t="shared" si="186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93"/>
        <v>#DIV/0!</v>
      </c>
      <c r="V515" s="19">
        <f t="shared" ref="V515:V530" si="194">X515</f>
        <v>0</v>
      </c>
      <c r="W515" s="18" t="e">
        <f t="shared" si="187"/>
        <v>#DIV/0!</v>
      </c>
      <c r="X515" s="19">
        <v>0</v>
      </c>
      <c r="Y515" s="18" t="e">
        <f t="shared" si="188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>
        <v>114.3</v>
      </c>
      <c r="D516" s="19">
        <v>70</v>
      </c>
      <c r="E516" s="19">
        <v>145</v>
      </c>
      <c r="F516" s="45">
        <f t="shared" si="192"/>
        <v>1.268591426071741</v>
      </c>
      <c r="G516" s="31"/>
      <c r="H516" s="45">
        <f t="shared" si="186"/>
        <v>0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93"/>
        <v>#DIV/0!</v>
      </c>
      <c r="V516" s="19">
        <v>7</v>
      </c>
      <c r="W516" s="18">
        <f t="shared" si="187"/>
        <v>4.8275862068965516</v>
      </c>
      <c r="X516" s="19">
        <v>4</v>
      </c>
      <c r="Y516" s="18">
        <f t="shared" si="188"/>
        <v>2.7586206896551726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>
        <v>326.75</v>
      </c>
      <c r="D517" s="19">
        <v>269</v>
      </c>
      <c r="E517" s="19">
        <v>273</v>
      </c>
      <c r="F517" s="45">
        <f t="shared" si="192"/>
        <v>0.83550114766641159</v>
      </c>
      <c r="G517" s="31"/>
      <c r="H517" s="45">
        <f t="shared" si="186"/>
        <v>0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93"/>
        <v>#DIV/0!</v>
      </c>
      <c r="V517" s="19">
        <v>13</v>
      </c>
      <c r="W517" s="18">
        <f t="shared" si="187"/>
        <v>4.7619047619047619</v>
      </c>
      <c r="X517" s="19">
        <v>8</v>
      </c>
      <c r="Y517" s="18">
        <f t="shared" si="188"/>
        <v>2.9304029304029302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>
        <v>1236.4000000000001</v>
      </c>
      <c r="D518" s="19">
        <v>854</v>
      </c>
      <c r="E518" s="19">
        <v>762</v>
      </c>
      <c r="F518" s="45">
        <f t="shared" si="192"/>
        <v>0.61630540278227108</v>
      </c>
      <c r="G518" s="31"/>
      <c r="H518" s="45">
        <f t="shared" si="186"/>
        <v>0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93"/>
        <v>#DIV/0!</v>
      </c>
      <c r="V518" s="19">
        <v>38</v>
      </c>
      <c r="W518" s="18">
        <f t="shared" si="187"/>
        <v>4.9868766404199478</v>
      </c>
      <c r="X518" s="19">
        <v>25</v>
      </c>
      <c r="Y518" s="18">
        <f t="shared" si="188"/>
        <v>3.2808398950131235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>
        <v>198.5</v>
      </c>
      <c r="D519" s="19">
        <v>147</v>
      </c>
      <c r="E519" s="19">
        <v>142</v>
      </c>
      <c r="F519" s="45">
        <f t="shared" si="192"/>
        <v>0.7153652392947103</v>
      </c>
      <c r="G519" s="31"/>
      <c r="H519" s="45">
        <f t="shared" si="186"/>
        <v>0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93"/>
        <v>#DIV/0!</v>
      </c>
      <c r="V519" s="19">
        <v>7</v>
      </c>
      <c r="W519" s="18">
        <f t="shared" si="187"/>
        <v>4.929577464788732</v>
      </c>
      <c r="X519" s="19">
        <v>5</v>
      </c>
      <c r="Y519" s="18">
        <f t="shared" si="188"/>
        <v>3.5211267605633805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>
        <v>222.7</v>
      </c>
      <c r="D520" s="19">
        <v>163</v>
      </c>
      <c r="E520" s="19">
        <v>139</v>
      </c>
      <c r="F520" s="45">
        <f t="shared" si="192"/>
        <v>0.62415806017063313</v>
      </c>
      <c r="G520" s="31"/>
      <c r="H520" s="45">
        <f t="shared" si="186"/>
        <v>0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93"/>
        <v>#DIV/0!</v>
      </c>
      <c r="V520" s="19">
        <v>6</v>
      </c>
      <c r="W520" s="18">
        <f t="shared" si="187"/>
        <v>4.3165467625899279</v>
      </c>
      <c r="X520" s="19">
        <v>6</v>
      </c>
      <c r="Y520" s="18">
        <f t="shared" si="188"/>
        <v>4.3165467625899279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>
        <v>690.4</v>
      </c>
      <c r="D521" s="19"/>
      <c r="E521" s="27">
        <v>439.2</v>
      </c>
      <c r="F521" s="45">
        <f t="shared" si="192"/>
        <v>0.63615295480880651</v>
      </c>
      <c r="G521" s="31"/>
      <c r="H521" s="45" t="e">
        <f t="shared" si="186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93"/>
        <v>#DIV/0!</v>
      </c>
      <c r="V521" s="19">
        <f t="shared" si="194"/>
        <v>21</v>
      </c>
      <c r="W521" s="18">
        <f t="shared" si="187"/>
        <v>4.781420765027323</v>
      </c>
      <c r="X521" s="19">
        <v>21</v>
      </c>
      <c r="Y521" s="18">
        <f t="shared" si="188"/>
        <v>4.781420765027323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>
        <v>667.25</v>
      </c>
      <c r="D522" s="19"/>
      <c r="E522" s="19">
        <v>214</v>
      </c>
      <c r="F522" s="45">
        <f t="shared" si="192"/>
        <v>0.3207193705507681</v>
      </c>
      <c r="G522" s="31"/>
      <c r="H522" s="45" t="e">
        <f t="shared" si="186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93"/>
        <v>#DIV/0!</v>
      </c>
      <c r="V522" s="19">
        <f t="shared" si="194"/>
        <v>0</v>
      </c>
      <c r="W522" s="18">
        <f t="shared" si="187"/>
        <v>0</v>
      </c>
      <c r="X522" s="19">
        <v>0</v>
      </c>
      <c r="Y522" s="18">
        <f t="shared" si="188"/>
        <v>0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>
        <v>0</v>
      </c>
      <c r="D523" s="19">
        <v>280</v>
      </c>
      <c r="E523" s="19">
        <v>0</v>
      </c>
      <c r="F523" s="45" t="e">
        <f t="shared" si="192"/>
        <v>#DIV/0!</v>
      </c>
      <c r="G523" s="31"/>
      <c r="H523" s="45">
        <f t="shared" si="186"/>
        <v>0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93"/>
        <v>#DIV/0!</v>
      </c>
      <c r="V523" s="19">
        <f t="shared" si="194"/>
        <v>0</v>
      </c>
      <c r="W523" s="18" t="e">
        <f t="shared" si="187"/>
        <v>#DIV/0!</v>
      </c>
      <c r="X523" s="19">
        <v>0</v>
      </c>
      <c r="Y523" s="18" t="e">
        <f t="shared" si="188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>
        <v>1034.5</v>
      </c>
      <c r="D524" s="19">
        <v>531</v>
      </c>
      <c r="E524" s="19">
        <v>648</v>
      </c>
      <c r="F524" s="45">
        <f t="shared" si="192"/>
        <v>0.62638956017399705</v>
      </c>
      <c r="G524" s="31"/>
      <c r="H524" s="45">
        <f t="shared" si="186"/>
        <v>0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93"/>
        <v>#DIV/0!</v>
      </c>
      <c r="V524" s="19">
        <v>32</v>
      </c>
      <c r="W524" s="18">
        <f t="shared" si="187"/>
        <v>4.9382716049382713</v>
      </c>
      <c r="X524" s="19">
        <v>14</v>
      </c>
      <c r="Y524" s="18">
        <f t="shared" si="188"/>
        <v>2.1604938271604937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>
        <v>2160</v>
      </c>
      <c r="D525" s="19">
        <v>118</v>
      </c>
      <c r="E525" s="19">
        <v>955</v>
      </c>
      <c r="F525" s="45">
        <f t="shared" si="192"/>
        <v>0.44212962962962965</v>
      </c>
      <c r="G525" s="31"/>
      <c r="H525" s="45">
        <f t="shared" si="186"/>
        <v>0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93"/>
        <v>#DIV/0!</v>
      </c>
      <c r="V525" s="19">
        <v>47</v>
      </c>
      <c r="W525" s="18">
        <f t="shared" si="187"/>
        <v>4.9214659685863875</v>
      </c>
      <c r="X525" s="19">
        <v>11</v>
      </c>
      <c r="Y525" s="18">
        <f t="shared" si="188"/>
        <v>1.1518324607329842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>
        <v>65</v>
      </c>
      <c r="D526" s="19"/>
      <c r="E526" s="19">
        <v>8</v>
      </c>
      <c r="F526" s="45">
        <f t="shared" si="192"/>
        <v>0.12307692307692308</v>
      </c>
      <c r="G526" s="31"/>
      <c r="H526" s="45" t="e">
        <f t="shared" si="186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93"/>
        <v>#DIV/0!</v>
      </c>
      <c r="V526" s="19">
        <f t="shared" si="194"/>
        <v>0</v>
      </c>
      <c r="W526" s="18">
        <f t="shared" si="187"/>
        <v>0</v>
      </c>
      <c r="X526" s="19">
        <v>0</v>
      </c>
      <c r="Y526" s="18">
        <f t="shared" si="188"/>
        <v>0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>
        <v>3610.3599999999997</v>
      </c>
      <c r="D527" s="19">
        <v>2415</v>
      </c>
      <c r="E527" s="19">
        <v>1059</v>
      </c>
      <c r="F527" s="45">
        <f t="shared" si="192"/>
        <v>0.29332254955184528</v>
      </c>
      <c r="G527" s="31"/>
      <c r="H527" s="45">
        <f t="shared" si="186"/>
        <v>0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93"/>
        <v>#DIV/0!</v>
      </c>
      <c r="V527" s="19">
        <v>53</v>
      </c>
      <c r="W527" s="18">
        <f t="shared" si="187"/>
        <v>5.0047214353163358</v>
      </c>
      <c r="X527" s="19">
        <v>20</v>
      </c>
      <c r="Y527" s="18">
        <f t="shared" si="188"/>
        <v>1.8885741265344664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>
        <v>25.386000000000003</v>
      </c>
      <c r="D528" s="19"/>
      <c r="E528" s="19">
        <v>2</v>
      </c>
      <c r="F528" s="45">
        <f t="shared" si="192"/>
        <v>7.878358150161506E-2</v>
      </c>
      <c r="G528" s="31"/>
      <c r="H528" s="45" t="e">
        <f t="shared" si="186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93"/>
        <v>#DIV/0!</v>
      </c>
      <c r="V528" s="19">
        <f t="shared" si="194"/>
        <v>0</v>
      </c>
      <c r="W528" s="18">
        <f t="shared" si="187"/>
        <v>0</v>
      </c>
      <c r="X528" s="19">
        <v>0</v>
      </c>
      <c r="Y528" s="18">
        <f t="shared" si="188"/>
        <v>0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>
        <v>124.82</v>
      </c>
      <c r="D529" s="19"/>
      <c r="E529" s="19">
        <v>97</v>
      </c>
      <c r="F529" s="45">
        <f t="shared" si="192"/>
        <v>0.77711905143406512</v>
      </c>
      <c r="G529" s="31"/>
      <c r="H529" s="45" t="e">
        <f t="shared" si="186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93"/>
        <v>#DIV/0!</v>
      </c>
      <c r="V529" s="19">
        <f t="shared" si="194"/>
        <v>4</v>
      </c>
      <c r="W529" s="18">
        <f t="shared" si="187"/>
        <v>4.1237113402061851</v>
      </c>
      <c r="X529" s="19">
        <v>4</v>
      </c>
      <c r="Y529" s="18">
        <f t="shared" si="188"/>
        <v>4.1237113402061851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>
        <v>369.03499999999997</v>
      </c>
      <c r="D530" s="19"/>
      <c r="E530" s="19">
        <v>245</v>
      </c>
      <c r="F530" s="45">
        <f>E530/C530</f>
        <v>0.66389366862221744</v>
      </c>
      <c r="G530" s="31"/>
      <c r="H530" s="45" t="e">
        <f t="shared" si="186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>
        <f t="shared" si="194"/>
        <v>10</v>
      </c>
      <c r="W530" s="18">
        <f t="shared" si="187"/>
        <v>4.0816326530612246</v>
      </c>
      <c r="X530" s="19">
        <v>10</v>
      </c>
      <c r="Y530" s="18">
        <f t="shared" si="188"/>
        <v>4.0816326530612246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10954.801000000001</v>
      </c>
      <c r="D531" s="29">
        <f t="shared" ref="D531:E531" si="195">SUM(D513:D530)</f>
        <v>4973</v>
      </c>
      <c r="E531" s="97">
        <f t="shared" si="195"/>
        <v>5248.2</v>
      </c>
      <c r="F531" s="46">
        <f t="shared" ref="F531:F585" si="196">E531/C531</f>
        <v>0.47907762085317651</v>
      </c>
      <c r="G531" s="29">
        <f>SUM(G513:G530)</f>
        <v>0</v>
      </c>
      <c r="H531" s="46">
        <f t="shared" si="186"/>
        <v>0</v>
      </c>
      <c r="I531" s="29">
        <f t="shared" ref="I531:T531" si="197">SUM(I513:I530)</f>
        <v>0</v>
      </c>
      <c r="J531" s="29">
        <f t="shared" si="197"/>
        <v>0</v>
      </c>
      <c r="K531" s="29">
        <f t="shared" si="197"/>
        <v>0</v>
      </c>
      <c r="L531" s="29">
        <f t="shared" si="197"/>
        <v>0</v>
      </c>
      <c r="M531" s="29">
        <f t="shared" si="197"/>
        <v>0</v>
      </c>
      <c r="N531" s="29">
        <f t="shared" si="197"/>
        <v>0</v>
      </c>
      <c r="O531" s="29">
        <f t="shared" si="197"/>
        <v>0</v>
      </c>
      <c r="P531" s="29">
        <f t="shared" si="197"/>
        <v>0</v>
      </c>
      <c r="Q531" s="29">
        <f t="shared" si="197"/>
        <v>0</v>
      </c>
      <c r="R531" s="29">
        <f t="shared" si="197"/>
        <v>0</v>
      </c>
      <c r="S531" s="29">
        <f t="shared" si="197"/>
        <v>0</v>
      </c>
      <c r="T531" s="29">
        <f t="shared" si="197"/>
        <v>0</v>
      </c>
      <c r="U531" s="47" t="e">
        <f t="shared" ref="U531" si="198">O531/G531*100</f>
        <v>#DIV/0!</v>
      </c>
      <c r="V531" s="29">
        <f>SUM(V513:V530)</f>
        <v>247</v>
      </c>
      <c r="W531" s="88">
        <f>V531/E531*100</f>
        <v>4.7063755192256398</v>
      </c>
      <c r="X531" s="29">
        <f>SUM(X513:X530)</f>
        <v>130</v>
      </c>
      <c r="Y531" s="88">
        <f t="shared" si="188"/>
        <v>2.4770397469608629</v>
      </c>
      <c r="Z531" s="29">
        <f t="shared" ref="Z531:AE531" si="199">SUM(Z513:Z530)</f>
        <v>0</v>
      </c>
      <c r="AA531" s="29">
        <f t="shared" si="199"/>
        <v>0</v>
      </c>
      <c r="AB531" s="29">
        <f t="shared" si="199"/>
        <v>0</v>
      </c>
      <c r="AC531" s="29">
        <f t="shared" si="199"/>
        <v>0</v>
      </c>
      <c r="AD531" s="29">
        <f t="shared" si="199"/>
        <v>0</v>
      </c>
      <c r="AE531" s="29">
        <f t="shared" si="199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>
        <v>44.6</v>
      </c>
      <c r="D533" s="62">
        <v>66</v>
      </c>
      <c r="E533" s="62">
        <v>73</v>
      </c>
      <c r="F533" s="45">
        <f t="shared" ref="F533:F551" si="200">E533/C533</f>
        <v>1.6367713004484303</v>
      </c>
      <c r="G533" s="31"/>
      <c r="H533" s="45">
        <f t="shared" ref="H533:H551" si="201">G533/D533*100</f>
        <v>0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202">O533/G533*100</f>
        <v>#DIV/0!</v>
      </c>
      <c r="V533" s="19">
        <v>5</v>
      </c>
      <c r="W533" s="18">
        <f t="shared" ref="W533:W551" si="203">V533/E533*100</f>
        <v>6.8493150684931505</v>
      </c>
      <c r="X533" s="19">
        <v>5</v>
      </c>
      <c r="Y533" s="18">
        <f t="shared" ref="Y533:Y552" si="204">X533/E533*100</f>
        <v>6.8493150684931505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>
        <v>92.17</v>
      </c>
      <c r="D534" s="62">
        <v>68</v>
      </c>
      <c r="E534" s="62">
        <v>141</v>
      </c>
      <c r="F534" s="45">
        <f t="shared" si="200"/>
        <v>1.5297819247043507</v>
      </c>
      <c r="G534" s="31"/>
      <c r="H534" s="45">
        <f t="shared" si="201"/>
        <v>0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202"/>
        <v>#DIV/0!</v>
      </c>
      <c r="V534" s="19">
        <f t="shared" ref="V534:V551" si="205">X534</f>
        <v>7</v>
      </c>
      <c r="W534" s="18">
        <f t="shared" si="203"/>
        <v>4.9645390070921991</v>
      </c>
      <c r="X534" s="19">
        <v>7</v>
      </c>
      <c r="Y534" s="18">
        <f t="shared" si="204"/>
        <v>4.9645390070921991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>
        <v>150.76</v>
      </c>
      <c r="D535" s="62">
        <v>146</v>
      </c>
      <c r="E535" s="62">
        <v>135</v>
      </c>
      <c r="F535" s="45">
        <f t="shared" si="200"/>
        <v>0.89546298752984888</v>
      </c>
      <c r="G535" s="31"/>
      <c r="H535" s="45">
        <f t="shared" si="201"/>
        <v>0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202"/>
        <v>#DIV/0!</v>
      </c>
      <c r="V535" s="19">
        <f t="shared" si="205"/>
        <v>6</v>
      </c>
      <c r="W535" s="18">
        <f t="shared" si="203"/>
        <v>4.4444444444444446</v>
      </c>
      <c r="X535" s="19">
        <v>6</v>
      </c>
      <c r="Y535" s="18">
        <f t="shared" si="204"/>
        <v>4.4444444444444446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>
        <v>499</v>
      </c>
      <c r="D536" s="62">
        <v>318</v>
      </c>
      <c r="E536" s="62">
        <v>337</v>
      </c>
      <c r="F536" s="45">
        <f t="shared" si="200"/>
        <v>0.67535070140280562</v>
      </c>
      <c r="G536" s="31"/>
      <c r="H536" s="45">
        <f t="shared" si="201"/>
        <v>0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202"/>
        <v>#DIV/0!</v>
      </c>
      <c r="V536" s="19">
        <f t="shared" si="205"/>
        <v>16</v>
      </c>
      <c r="W536" s="18">
        <f t="shared" si="203"/>
        <v>4.7477744807121667</v>
      </c>
      <c r="X536" s="19">
        <v>16</v>
      </c>
      <c r="Y536" s="18">
        <f t="shared" si="204"/>
        <v>4.7477744807121667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>
        <v>73.77</v>
      </c>
      <c r="D537" s="62">
        <v>98</v>
      </c>
      <c r="E537" s="62">
        <v>58</v>
      </c>
      <c r="F537" s="45">
        <f t="shared" si="200"/>
        <v>0.78622746373864716</v>
      </c>
      <c r="G537" s="31"/>
      <c r="H537" s="45">
        <f t="shared" si="201"/>
        <v>0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202"/>
        <v>#DIV/0!</v>
      </c>
      <c r="V537" s="19">
        <v>2</v>
      </c>
      <c r="W537" s="18">
        <f t="shared" si="203"/>
        <v>3.4482758620689653</v>
      </c>
      <c r="X537" s="19">
        <v>2</v>
      </c>
      <c r="Y537" s="18">
        <f t="shared" si="204"/>
        <v>3.4482758620689653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>
        <v>49.7</v>
      </c>
      <c r="D538" s="62">
        <v>189</v>
      </c>
      <c r="E538" s="62">
        <v>44</v>
      </c>
      <c r="F538" s="45">
        <f t="shared" si="200"/>
        <v>0.8853118712273641</v>
      </c>
      <c r="G538" s="31"/>
      <c r="H538" s="45">
        <f t="shared" si="201"/>
        <v>0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202"/>
        <v>#DIV/0!</v>
      </c>
      <c r="V538" s="19">
        <v>2</v>
      </c>
      <c r="W538" s="18">
        <f t="shared" si="203"/>
        <v>4.5454545454545459</v>
      </c>
      <c r="X538" s="19">
        <v>2</v>
      </c>
      <c r="Y538" s="18">
        <f t="shared" si="204"/>
        <v>4.5454545454545459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764</v>
      </c>
      <c r="C539" s="62">
        <v>250.04</v>
      </c>
      <c r="D539" s="62">
        <v>145</v>
      </c>
      <c r="E539" s="62">
        <v>168</v>
      </c>
      <c r="F539" s="45">
        <f t="shared" si="200"/>
        <v>0.67189249720044797</v>
      </c>
      <c r="G539" s="31"/>
      <c r="H539" s="45">
        <f t="shared" si="201"/>
        <v>0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202"/>
        <v>#DIV/0!</v>
      </c>
      <c r="V539" s="19">
        <f t="shared" si="205"/>
        <v>8</v>
      </c>
      <c r="W539" s="18">
        <f t="shared" si="203"/>
        <v>4.7619047619047619</v>
      </c>
      <c r="X539" s="19">
        <v>8</v>
      </c>
      <c r="Y539" s="18">
        <f t="shared" si="204"/>
        <v>4.7619047619047619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765</v>
      </c>
      <c r="C540" s="62">
        <v>743.6</v>
      </c>
      <c r="D540" s="62">
        <v>430</v>
      </c>
      <c r="E540" s="62">
        <v>465</v>
      </c>
      <c r="F540" s="45">
        <f t="shared" si="200"/>
        <v>0.62533620225927922</v>
      </c>
      <c r="G540" s="31"/>
      <c r="H540" s="45">
        <f t="shared" si="201"/>
        <v>0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202"/>
        <v>#DIV/0!</v>
      </c>
      <c r="V540" s="19">
        <f t="shared" si="205"/>
        <v>23</v>
      </c>
      <c r="W540" s="18">
        <f t="shared" si="203"/>
        <v>4.946236559139785</v>
      </c>
      <c r="X540" s="19">
        <v>23</v>
      </c>
      <c r="Y540" s="18">
        <f t="shared" si="204"/>
        <v>4.946236559139785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766</v>
      </c>
      <c r="C541" s="62">
        <v>45.64</v>
      </c>
      <c r="D541" s="62">
        <v>23</v>
      </c>
      <c r="E541" s="62">
        <v>34</v>
      </c>
      <c r="F541" s="45">
        <f t="shared" si="200"/>
        <v>0.74496056091148111</v>
      </c>
      <c r="G541" s="31"/>
      <c r="H541" s="45">
        <f t="shared" si="201"/>
        <v>0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202"/>
        <v>#DIV/0!</v>
      </c>
      <c r="V541" s="19">
        <f t="shared" si="205"/>
        <v>1</v>
      </c>
      <c r="W541" s="18">
        <f t="shared" si="203"/>
        <v>2.9411764705882351</v>
      </c>
      <c r="X541" s="19">
        <v>1</v>
      </c>
      <c r="Y541" s="18">
        <f t="shared" si="204"/>
        <v>2.9411764705882351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>
        <v>24</v>
      </c>
      <c r="D542" s="62">
        <v>6</v>
      </c>
      <c r="E542" s="62">
        <v>10</v>
      </c>
      <c r="F542" s="45">
        <f t="shared" si="200"/>
        <v>0.41666666666666669</v>
      </c>
      <c r="G542" s="31"/>
      <c r="H542" s="45">
        <f t="shared" si="201"/>
        <v>0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202"/>
        <v>#DIV/0!</v>
      </c>
      <c r="V542" s="19">
        <f t="shared" si="205"/>
        <v>0</v>
      </c>
      <c r="W542" s="18">
        <f t="shared" si="203"/>
        <v>0</v>
      </c>
      <c r="X542" s="19">
        <v>0</v>
      </c>
      <c r="Y542" s="18">
        <f t="shared" si="204"/>
        <v>0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>
        <v>161.72</v>
      </c>
      <c r="D543" s="62">
        <v>183</v>
      </c>
      <c r="E543" s="62">
        <v>171</v>
      </c>
      <c r="F543" s="45">
        <f t="shared" si="200"/>
        <v>1.0573831313381152</v>
      </c>
      <c r="G543" s="31"/>
      <c r="H543" s="45">
        <f t="shared" si="201"/>
        <v>0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202"/>
        <v>#DIV/0!</v>
      </c>
      <c r="V543" s="19">
        <f t="shared" si="205"/>
        <v>13</v>
      </c>
      <c r="W543" s="18">
        <f t="shared" si="203"/>
        <v>7.6023391812865491</v>
      </c>
      <c r="X543" s="19">
        <v>13</v>
      </c>
      <c r="Y543" s="18">
        <f t="shared" si="204"/>
        <v>7.6023391812865491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>
        <v>546</v>
      </c>
      <c r="D544" s="62">
        <v>290</v>
      </c>
      <c r="E544" s="62">
        <v>110</v>
      </c>
      <c r="F544" s="45">
        <f t="shared" si="200"/>
        <v>0.20146520146520147</v>
      </c>
      <c r="G544" s="31"/>
      <c r="H544" s="45">
        <f t="shared" si="201"/>
        <v>0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202"/>
        <v>#DIV/0!</v>
      </c>
      <c r="V544" s="19">
        <v>5</v>
      </c>
      <c r="W544" s="18">
        <f t="shared" si="203"/>
        <v>4.5454545454545459</v>
      </c>
      <c r="X544" s="19">
        <v>5</v>
      </c>
      <c r="Y544" s="18">
        <f t="shared" si="204"/>
        <v>4.5454545454545459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>
        <v>193.37</v>
      </c>
      <c r="D545" s="62">
        <v>131</v>
      </c>
      <c r="E545" s="62">
        <v>187</v>
      </c>
      <c r="F545" s="45">
        <f t="shared" si="200"/>
        <v>0.96705797176397579</v>
      </c>
      <c r="G545" s="31"/>
      <c r="H545" s="45">
        <f t="shared" si="201"/>
        <v>0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202"/>
        <v>#DIV/0!</v>
      </c>
      <c r="V545" s="19">
        <v>9</v>
      </c>
      <c r="W545" s="18">
        <f t="shared" si="203"/>
        <v>4.8128342245989302</v>
      </c>
      <c r="X545" s="19">
        <v>5</v>
      </c>
      <c r="Y545" s="18">
        <f t="shared" si="204"/>
        <v>2.6737967914438503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>
        <v>0</v>
      </c>
      <c r="D546" s="62">
        <v>14</v>
      </c>
      <c r="E546" s="62">
        <v>0</v>
      </c>
      <c r="F546" s="45" t="e">
        <f t="shared" si="200"/>
        <v>#DIV/0!</v>
      </c>
      <c r="G546" s="31"/>
      <c r="H546" s="45">
        <f t="shared" si="201"/>
        <v>0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202"/>
        <v>#DIV/0!</v>
      </c>
      <c r="V546" s="19">
        <f t="shared" si="205"/>
        <v>0</v>
      </c>
      <c r="W546" s="18" t="e">
        <f t="shared" si="203"/>
        <v>#DIV/0!</v>
      </c>
      <c r="X546" s="19">
        <v>0</v>
      </c>
      <c r="Y546" s="18" t="e">
        <f t="shared" si="204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>
        <v>53.516999999999996</v>
      </c>
      <c r="D547" s="62">
        <v>20</v>
      </c>
      <c r="E547" s="62">
        <v>10</v>
      </c>
      <c r="F547" s="45">
        <f t="shared" si="200"/>
        <v>0.18685651288375657</v>
      </c>
      <c r="G547" s="31"/>
      <c r="H547" s="45">
        <f t="shared" si="201"/>
        <v>0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202"/>
        <v>#DIV/0!</v>
      </c>
      <c r="V547" s="19">
        <f t="shared" si="205"/>
        <v>0</v>
      </c>
      <c r="W547" s="18">
        <f t="shared" si="203"/>
        <v>0</v>
      </c>
      <c r="X547" s="19">
        <v>0</v>
      </c>
      <c r="Y547" s="18">
        <f t="shared" si="204"/>
        <v>0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>
        <v>577.04200000000003</v>
      </c>
      <c r="D548" s="62">
        <v>598</v>
      </c>
      <c r="E548" s="62">
        <v>238</v>
      </c>
      <c r="F548" s="45">
        <f t="shared" si="200"/>
        <v>0.41244831398754334</v>
      </c>
      <c r="G548" s="31"/>
      <c r="H548" s="45">
        <f t="shared" si="201"/>
        <v>0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202"/>
        <v>#DIV/0!</v>
      </c>
      <c r="V548" s="19">
        <v>11</v>
      </c>
      <c r="W548" s="18">
        <f t="shared" si="203"/>
        <v>4.6218487394957988</v>
      </c>
      <c r="X548" s="19">
        <v>9</v>
      </c>
      <c r="Y548" s="18">
        <f t="shared" si="204"/>
        <v>3.7815126050420167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>
        <v>855.93499999999995</v>
      </c>
      <c r="D549" s="62">
        <v>172</v>
      </c>
      <c r="E549" s="62">
        <v>161</v>
      </c>
      <c r="F549" s="45">
        <f t="shared" si="200"/>
        <v>0.1880983953220747</v>
      </c>
      <c r="G549" s="31"/>
      <c r="H549" s="45">
        <f t="shared" si="201"/>
        <v>0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202"/>
        <v>#DIV/0!</v>
      </c>
      <c r="V549" s="19">
        <v>8</v>
      </c>
      <c r="W549" s="18">
        <f t="shared" si="203"/>
        <v>4.9689440993788816</v>
      </c>
      <c r="X549" s="19">
        <v>6</v>
      </c>
      <c r="Y549" s="18">
        <f t="shared" si="204"/>
        <v>3.7267080745341614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>
        <v>1325.902</v>
      </c>
      <c r="D550" s="62">
        <v>842</v>
      </c>
      <c r="E550" s="62">
        <v>261</v>
      </c>
      <c r="F550" s="45">
        <f t="shared" si="200"/>
        <v>0.19684712746492575</v>
      </c>
      <c r="G550" s="31"/>
      <c r="H550" s="45">
        <f t="shared" si="201"/>
        <v>0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202"/>
        <v>#DIV/0!</v>
      </c>
      <c r="V550" s="19">
        <f t="shared" si="205"/>
        <v>13</v>
      </c>
      <c r="W550" s="18">
        <f t="shared" si="203"/>
        <v>4.980842911877394</v>
      </c>
      <c r="X550" s="19">
        <v>13</v>
      </c>
      <c r="Y550" s="18">
        <f t="shared" si="204"/>
        <v>4.980842911877394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>
        <v>63.454999999999998</v>
      </c>
      <c r="D551" s="62"/>
      <c r="E551" s="62">
        <v>101</v>
      </c>
      <c r="F551" s="45">
        <f t="shared" si="200"/>
        <v>1.5916791426995509</v>
      </c>
      <c r="G551" s="31"/>
      <c r="H551" s="45" t="e">
        <f t="shared" si="201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202"/>
        <v>#DIV/0!</v>
      </c>
      <c r="V551" s="19">
        <f t="shared" si="205"/>
        <v>8</v>
      </c>
      <c r="W551" s="18">
        <f t="shared" si="203"/>
        <v>7.9207920792079207</v>
      </c>
      <c r="X551" s="19">
        <v>8</v>
      </c>
      <c r="Y551" s="18">
        <f t="shared" si="204"/>
        <v>7.9207920792079207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5750.2209999999995</v>
      </c>
      <c r="D552" s="102">
        <f t="shared" ref="D552:E552" si="206">SUM(D533:D551)</f>
        <v>3739</v>
      </c>
      <c r="E552" s="102">
        <f t="shared" si="206"/>
        <v>2704</v>
      </c>
      <c r="F552" s="46">
        <f t="shared" si="196"/>
        <v>0.47024279588558426</v>
      </c>
      <c r="G552" s="29">
        <f>SUM(G533:G551)</f>
        <v>0</v>
      </c>
      <c r="H552" s="46">
        <f t="shared" si="186"/>
        <v>0</v>
      </c>
      <c r="I552" s="29">
        <f t="shared" ref="I552:T552" si="207">SUM(I533:I551)</f>
        <v>0</v>
      </c>
      <c r="J552" s="29">
        <f t="shared" si="207"/>
        <v>0</v>
      </c>
      <c r="K552" s="29">
        <f t="shared" si="207"/>
        <v>0</v>
      </c>
      <c r="L552" s="29">
        <f t="shared" si="207"/>
        <v>0</v>
      </c>
      <c r="M552" s="29">
        <f t="shared" si="207"/>
        <v>0</v>
      </c>
      <c r="N552" s="29">
        <f t="shared" si="207"/>
        <v>0</v>
      </c>
      <c r="O552" s="29">
        <f t="shared" si="207"/>
        <v>0</v>
      </c>
      <c r="P552" s="29">
        <f t="shared" si="207"/>
        <v>0</v>
      </c>
      <c r="Q552" s="29">
        <f t="shared" si="207"/>
        <v>0</v>
      </c>
      <c r="R552" s="29">
        <f t="shared" si="207"/>
        <v>0</v>
      </c>
      <c r="S552" s="29">
        <f t="shared" si="207"/>
        <v>0</v>
      </c>
      <c r="T552" s="29">
        <f t="shared" si="207"/>
        <v>0</v>
      </c>
      <c r="U552" s="47" t="e">
        <f t="shared" si="202"/>
        <v>#DIV/0!</v>
      </c>
      <c r="V552" s="29">
        <f>SUM(V533:V551)</f>
        <v>137</v>
      </c>
      <c r="W552" s="88">
        <f>V552/E552*100</f>
        <v>5.0665680473372783</v>
      </c>
      <c r="X552" s="29">
        <f>SUM(X533:X551)</f>
        <v>129</v>
      </c>
      <c r="Y552" s="88">
        <f t="shared" si="204"/>
        <v>4.7707100591715976</v>
      </c>
      <c r="Z552" s="29">
        <f t="shared" ref="Z552:AE552" si="208">SUM(Z533:Z551)</f>
        <v>0</v>
      </c>
      <c r="AA552" s="29">
        <f t="shared" si="208"/>
        <v>0</v>
      </c>
      <c r="AB552" s="29">
        <f t="shared" si="208"/>
        <v>0</v>
      </c>
      <c r="AC552" s="29">
        <f t="shared" si="208"/>
        <v>0</v>
      </c>
      <c r="AD552" s="29">
        <f t="shared" si="208"/>
        <v>0</v>
      </c>
      <c r="AE552" s="29">
        <f t="shared" si="208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>
        <v>41.900000000000006</v>
      </c>
      <c r="D554" s="62">
        <v>38</v>
      </c>
      <c r="E554" s="27">
        <v>64.587692307692308</v>
      </c>
      <c r="F554" s="45">
        <f>E554/C554</f>
        <v>1.5414723701119881</v>
      </c>
      <c r="G554" s="31"/>
      <c r="H554" s="45">
        <f>G554/D554*100</f>
        <v>0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>
        <v>5</v>
      </c>
      <c r="W554" s="18">
        <f>V554/E554*100</f>
        <v>7.7414129865180312</v>
      </c>
      <c r="X554" s="19">
        <v>5</v>
      </c>
      <c r="Y554" s="18">
        <f>X554/E554*100</f>
        <v>7.7414129865180312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>
        <v>114.8</v>
      </c>
      <c r="D555" s="62">
        <v>164</v>
      </c>
      <c r="E555" s="27">
        <v>174.37847790507362</v>
      </c>
      <c r="F555" s="45">
        <f>E555/C555</f>
        <v>1.5189762883717215</v>
      </c>
      <c r="G555" s="31"/>
      <c r="H555" s="45">
        <f>G555/D555*100</f>
        <v>0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>
        <f t="shared" ref="V555:V564" si="209">X555</f>
        <v>13</v>
      </c>
      <c r="W555" s="18">
        <f>V555/E555*100</f>
        <v>7.4550484418592102</v>
      </c>
      <c r="X555" s="19">
        <v>13</v>
      </c>
      <c r="Y555" s="18">
        <f>X555/E555*100</f>
        <v>7.4550484418592102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>
        <v>48.900000000000006</v>
      </c>
      <c r="D556" s="62">
        <v>66</v>
      </c>
      <c r="E556" s="27">
        <v>65.870516129032254</v>
      </c>
      <c r="F556" s="45">
        <f>E556/C556</f>
        <v>1.3470453196121113</v>
      </c>
      <c r="G556" s="31"/>
      <c r="H556" s="45">
        <f>G556/D556*100</f>
        <v>0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>
        <f t="shared" si="209"/>
        <v>5</v>
      </c>
      <c r="W556" s="18">
        <f>V556/E556*100</f>
        <v>7.5906494951483507</v>
      </c>
      <c r="X556" s="19">
        <v>5</v>
      </c>
      <c r="Y556" s="18">
        <f>X556/E556*100</f>
        <v>7.5906494951483507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90.03</v>
      </c>
      <c r="D557" s="62">
        <v>189</v>
      </c>
      <c r="E557" s="62">
        <v>218</v>
      </c>
      <c r="F557" s="45">
        <f t="shared" ref="F557:F563" si="210">E557/C557</f>
        <v>2.4214150838609352</v>
      </c>
      <c r="G557" s="31"/>
      <c r="H557" s="45">
        <f t="shared" ref="H557:H563" si="211">G557/D557*100</f>
        <v>0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212">O557/G557*100</f>
        <v>#DIV/0!</v>
      </c>
      <c r="V557" s="19">
        <f t="shared" si="209"/>
        <v>17</v>
      </c>
      <c r="W557" s="18">
        <f t="shared" ref="W557:W563" si="213">V557/E557*100</f>
        <v>7.7981651376146797</v>
      </c>
      <c r="X557" s="19">
        <v>17</v>
      </c>
      <c r="Y557" s="18">
        <f t="shared" ref="Y557:Y563" si="214">X557/E557*100</f>
        <v>7.7981651376146797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>
        <v>141.19999999999999</v>
      </c>
      <c r="D558" s="62">
        <v>307</v>
      </c>
      <c r="E558" s="27">
        <v>347.67364485981301</v>
      </c>
      <c r="F558" s="45">
        <f t="shared" si="210"/>
        <v>2.4622779381006588</v>
      </c>
      <c r="G558" s="31"/>
      <c r="H558" s="45">
        <f t="shared" si="211"/>
        <v>0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212"/>
        <v>#DIV/0!</v>
      </c>
      <c r="V558" s="19">
        <v>27</v>
      </c>
      <c r="W558" s="18">
        <f t="shared" si="213"/>
        <v>7.7659035705415018</v>
      </c>
      <c r="X558" s="19">
        <v>25</v>
      </c>
      <c r="Y558" s="18">
        <f t="shared" si="214"/>
        <v>7.1906514542050948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>
        <v>123.60299999999999</v>
      </c>
      <c r="D559" s="62">
        <v>158</v>
      </c>
      <c r="E559" s="27">
        <v>177.33725853260867</v>
      </c>
      <c r="F559" s="45">
        <f t="shared" si="210"/>
        <v>1.4347326402482843</v>
      </c>
      <c r="G559" s="31"/>
      <c r="H559" s="45">
        <f t="shared" si="211"/>
        <v>0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212"/>
        <v>#DIV/0!</v>
      </c>
      <c r="V559" s="19">
        <v>14</v>
      </c>
      <c r="W559" s="18">
        <f t="shared" si="213"/>
        <v>7.8945620992701251</v>
      </c>
      <c r="X559" s="19">
        <v>5</v>
      </c>
      <c r="Y559" s="18">
        <f t="shared" si="214"/>
        <v>2.8194864640250445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>
        <v>594.29399999999998</v>
      </c>
      <c r="D560" s="62">
        <v>337</v>
      </c>
      <c r="E560" s="27">
        <v>340.72854814814809</v>
      </c>
      <c r="F560" s="45">
        <f t="shared" si="210"/>
        <v>0.57333331339059135</v>
      </c>
      <c r="G560" s="31"/>
      <c r="H560" s="45">
        <f t="shared" si="211"/>
        <v>0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212"/>
        <v>#DIV/0!</v>
      </c>
      <c r="V560" s="19">
        <v>17</v>
      </c>
      <c r="W560" s="18">
        <f t="shared" si="213"/>
        <v>4.9893089652729756</v>
      </c>
      <c r="X560" s="19">
        <v>10</v>
      </c>
      <c r="Y560" s="18">
        <f t="shared" si="214"/>
        <v>2.9348876266311623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>
        <v>13.658999999999999</v>
      </c>
      <c r="D561" s="62">
        <v>881</v>
      </c>
      <c r="E561" s="62">
        <v>10</v>
      </c>
      <c r="F561" s="45">
        <f t="shared" si="210"/>
        <v>0.73211801742440885</v>
      </c>
      <c r="G561" s="31"/>
      <c r="H561" s="45">
        <f t="shared" si="211"/>
        <v>0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212"/>
        <v>#DIV/0!</v>
      </c>
      <c r="V561" s="19">
        <f t="shared" si="209"/>
        <v>0</v>
      </c>
      <c r="W561" s="18">
        <f t="shared" si="213"/>
        <v>0</v>
      </c>
      <c r="X561" s="19">
        <v>0</v>
      </c>
      <c r="Y561" s="18">
        <f t="shared" si="214"/>
        <v>0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>
        <v>13.767000000000001</v>
      </c>
      <c r="D562" s="62"/>
      <c r="E562" s="62">
        <v>4</v>
      </c>
      <c r="F562" s="45">
        <f t="shared" si="210"/>
        <v>0.29054986562068713</v>
      </c>
      <c r="G562" s="31"/>
      <c r="H562" s="45" t="e">
        <f t="shared" si="211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212"/>
        <v>#DIV/0!</v>
      </c>
      <c r="V562" s="19">
        <f t="shared" si="209"/>
        <v>0</v>
      </c>
      <c r="W562" s="18">
        <f t="shared" si="213"/>
        <v>0</v>
      </c>
      <c r="X562" s="19">
        <v>0</v>
      </c>
      <c r="Y562" s="18">
        <f t="shared" si="214"/>
        <v>0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>
        <v>31.899000000000001</v>
      </c>
      <c r="D563" s="62"/>
      <c r="E563" s="62">
        <v>54</v>
      </c>
      <c r="F563" s="45">
        <f t="shared" si="210"/>
        <v>1.6928430358318443</v>
      </c>
      <c r="G563" s="31"/>
      <c r="H563" s="45" t="e">
        <f t="shared" si="211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212"/>
        <v>#DIV/0!</v>
      </c>
      <c r="V563" s="19">
        <f t="shared" si="209"/>
        <v>4</v>
      </c>
      <c r="W563" s="18">
        <f t="shared" si="213"/>
        <v>7.4074074074074066</v>
      </c>
      <c r="X563" s="19">
        <v>4</v>
      </c>
      <c r="Y563" s="18">
        <f t="shared" si="214"/>
        <v>7.4074074074074066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>
        <v>629.51</v>
      </c>
      <c r="D564" s="62"/>
      <c r="E564" s="62">
        <v>808</v>
      </c>
      <c r="F564" s="45">
        <f>E564/C564</f>
        <v>1.2835379898651331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>
        <f t="shared" si="209"/>
        <v>64</v>
      </c>
      <c r="W564" s="18">
        <f>V564/E564*100</f>
        <v>7.9207920792079207</v>
      </c>
      <c r="X564" s="19">
        <v>64</v>
      </c>
      <c r="Y564" s="18">
        <f>X564/E564*100</f>
        <v>7.9207920792079207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1843.5620000000001</v>
      </c>
      <c r="D565" s="102">
        <f t="shared" ref="D565:E565" si="215">SUM(D554:D564)</f>
        <v>2140</v>
      </c>
      <c r="E565" s="97">
        <f t="shared" si="215"/>
        <v>2264.5761378823681</v>
      </c>
      <c r="F565" s="46">
        <f t="shared" si="196"/>
        <v>1.2283699370470686</v>
      </c>
      <c r="G565" s="97">
        <f>SUM(G554:G564)</f>
        <v>0</v>
      </c>
      <c r="H565" s="46">
        <f t="shared" si="186"/>
        <v>0</v>
      </c>
      <c r="I565" s="97">
        <f t="shared" ref="I565:T565" si="216">SUM(I554:I564)</f>
        <v>0</v>
      </c>
      <c r="J565" s="97">
        <f t="shared" si="216"/>
        <v>0</v>
      </c>
      <c r="K565" s="97">
        <f t="shared" si="216"/>
        <v>0</v>
      </c>
      <c r="L565" s="97">
        <f t="shared" si="216"/>
        <v>0</v>
      </c>
      <c r="M565" s="97">
        <f t="shared" si="216"/>
        <v>0</v>
      </c>
      <c r="N565" s="97">
        <f t="shared" si="216"/>
        <v>0</v>
      </c>
      <c r="O565" s="97">
        <f t="shared" si="216"/>
        <v>0</v>
      </c>
      <c r="P565" s="97">
        <f t="shared" si="216"/>
        <v>0</v>
      </c>
      <c r="Q565" s="97">
        <f t="shared" si="216"/>
        <v>0</v>
      </c>
      <c r="R565" s="97">
        <f t="shared" si="216"/>
        <v>0</v>
      </c>
      <c r="S565" s="97">
        <f t="shared" si="216"/>
        <v>0</v>
      </c>
      <c r="T565" s="97">
        <f t="shared" si="216"/>
        <v>0</v>
      </c>
      <c r="U565" s="97" t="e">
        <f>SUM(U554:U564)</f>
        <v>#DIV/0!</v>
      </c>
      <c r="V565" s="97">
        <f>SUM(V554:V564)</f>
        <v>166</v>
      </c>
      <c r="W565" s="88">
        <f>V565/E565*100</f>
        <v>7.3302900804752174</v>
      </c>
      <c r="X565" s="97">
        <f>SUM(X554:X564)</f>
        <v>148</v>
      </c>
      <c r="Y565" s="88">
        <f t="shared" ref="Y565:Y620" si="217">X565/E565*100</f>
        <v>6.5354393488574223</v>
      </c>
      <c r="Z565" s="97">
        <f t="shared" ref="Z565:AE565" si="218">SUM(Z554:Z564)</f>
        <v>0</v>
      </c>
      <c r="AA565" s="97">
        <f t="shared" si="218"/>
        <v>0</v>
      </c>
      <c r="AB565" s="97">
        <f t="shared" si="218"/>
        <v>0</v>
      </c>
      <c r="AC565" s="97">
        <f t="shared" si="218"/>
        <v>0</v>
      </c>
      <c r="AD565" s="97">
        <f t="shared" si="218"/>
        <v>0</v>
      </c>
      <c r="AE565" s="97">
        <f t="shared" si="218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632.11900000000003</v>
      </c>
      <c r="D567" s="62">
        <v>292</v>
      </c>
      <c r="E567" s="62">
        <v>383</v>
      </c>
      <c r="F567" s="45">
        <f t="shared" ref="F567:F584" si="219">E567/C567</f>
        <v>0.60589857289529347</v>
      </c>
      <c r="G567" s="31"/>
      <c r="H567" s="45">
        <f t="shared" ref="H567:H620" si="220">G567/D567*100</f>
        <v>0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221">O567/G567*100</f>
        <v>#DIV/0!</v>
      </c>
      <c r="V567" s="19">
        <v>19</v>
      </c>
      <c r="W567" s="18">
        <f t="shared" ref="W567:W584" si="222">V567/E567*100</f>
        <v>4.9608355091383807</v>
      </c>
      <c r="X567" s="19">
        <v>11</v>
      </c>
      <c r="Y567" s="18">
        <f t="shared" ref="Y567:Y584" si="223">X567/E567*100</f>
        <v>2.8720626631853787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>
        <v>267</v>
      </c>
      <c r="E568" s="19">
        <v>202</v>
      </c>
      <c r="F568" s="45">
        <f t="shared" si="219"/>
        <v>0.82990961380443717</v>
      </c>
      <c r="G568" s="31"/>
      <c r="H568" s="45">
        <f t="shared" si="220"/>
        <v>0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221"/>
        <v>#DIV/0!</v>
      </c>
      <c r="V568" s="19">
        <v>10</v>
      </c>
      <c r="W568" s="18">
        <f t="shared" si="222"/>
        <v>4.9504950495049505</v>
      </c>
      <c r="X568" s="19">
        <v>9</v>
      </c>
      <c r="Y568" s="18">
        <f t="shared" si="223"/>
        <v>4.455445544554455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>
        <v>349</v>
      </c>
      <c r="E569" s="27">
        <v>660.5</v>
      </c>
      <c r="F569" s="45">
        <f t="shared" si="219"/>
        <v>0.95669177288528395</v>
      </c>
      <c r="G569" s="31"/>
      <c r="H569" s="45">
        <f t="shared" si="220"/>
        <v>0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221"/>
        <v>#DIV/0!</v>
      </c>
      <c r="V569" s="19">
        <v>33</v>
      </c>
      <c r="W569" s="18">
        <f t="shared" si="222"/>
        <v>4.996214988644966</v>
      </c>
      <c r="X569" s="19">
        <v>25</v>
      </c>
      <c r="Y569" s="18">
        <f t="shared" si="223"/>
        <v>3.7850113550340652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>
        <v>429</v>
      </c>
      <c r="E570" s="27">
        <v>456.1</v>
      </c>
      <c r="F570" s="45">
        <f t="shared" si="219"/>
        <v>0.61287288363343195</v>
      </c>
      <c r="G570" s="31"/>
      <c r="H570" s="45">
        <f t="shared" si="220"/>
        <v>0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221"/>
        <v>#DIV/0!</v>
      </c>
      <c r="V570" s="19">
        <f t="shared" ref="V570:V584" si="224">X570</f>
        <v>22</v>
      </c>
      <c r="W570" s="18">
        <f t="shared" si="222"/>
        <v>4.8235036176277131</v>
      </c>
      <c r="X570" s="19">
        <v>22</v>
      </c>
      <c r="Y570" s="18">
        <f t="shared" si="223"/>
        <v>4.8235036176277131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235.09999999999997</v>
      </c>
      <c r="D571" s="19">
        <v>198</v>
      </c>
      <c r="E571" s="19">
        <v>172</v>
      </c>
      <c r="F571" s="45">
        <f t="shared" si="219"/>
        <v>0.73160357294768197</v>
      </c>
      <c r="G571" s="31"/>
      <c r="H571" s="45">
        <f t="shared" si="220"/>
        <v>0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221"/>
        <v>#DIV/0!</v>
      </c>
      <c r="V571" s="19">
        <v>8</v>
      </c>
      <c r="W571" s="18">
        <f t="shared" si="222"/>
        <v>4.6511627906976747</v>
      </c>
      <c r="X571" s="19">
        <v>5</v>
      </c>
      <c r="Y571" s="18">
        <f t="shared" si="223"/>
        <v>2.9069767441860463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>
        <v>0</v>
      </c>
      <c r="F572" s="45" t="e">
        <f t="shared" si="219"/>
        <v>#DIV/0!</v>
      </c>
      <c r="G572" s="31"/>
      <c r="H572" s="45" t="e">
        <f t="shared" si="220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221"/>
        <v>#DIV/0!</v>
      </c>
      <c r="V572" s="19">
        <f t="shared" si="224"/>
        <v>0</v>
      </c>
      <c r="W572" s="18" t="e">
        <f t="shared" si="222"/>
        <v>#DIV/0!</v>
      </c>
      <c r="X572" s="19">
        <v>0</v>
      </c>
      <c r="Y572" s="18" t="e">
        <f t="shared" si="223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2895.17</v>
      </c>
      <c r="D573" s="19">
        <v>865</v>
      </c>
      <c r="E573" s="19">
        <v>1588</v>
      </c>
      <c r="F573" s="45">
        <f t="shared" si="219"/>
        <v>0.54849974267486878</v>
      </c>
      <c r="G573" s="31"/>
      <c r="H573" s="45">
        <f t="shared" si="220"/>
        <v>0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221"/>
        <v>#DIV/0!</v>
      </c>
      <c r="V573" s="19">
        <v>79</v>
      </c>
      <c r="W573" s="18">
        <f t="shared" si="222"/>
        <v>4.9748110831234262</v>
      </c>
      <c r="X573" s="19">
        <v>25</v>
      </c>
      <c r="Y573" s="18">
        <f t="shared" si="223"/>
        <v>1.5743073047858942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57.347000000000001</v>
      </c>
      <c r="D574" s="19">
        <v>102</v>
      </c>
      <c r="E574" s="19">
        <v>117</v>
      </c>
      <c r="F574" s="45">
        <f t="shared" si="219"/>
        <v>2.0402113449700945</v>
      </c>
      <c r="G574" s="31"/>
      <c r="H574" s="45">
        <f t="shared" si="220"/>
        <v>0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221"/>
        <v>#DIV/0!</v>
      </c>
      <c r="V574" s="19">
        <v>9</v>
      </c>
      <c r="W574" s="18">
        <f t="shared" si="222"/>
        <v>7.6923076923076925</v>
      </c>
      <c r="X574" s="19">
        <v>8</v>
      </c>
      <c r="Y574" s="18">
        <f t="shared" si="223"/>
        <v>6.8376068376068382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>
        <v>40</v>
      </c>
      <c r="E575" s="19">
        <v>57</v>
      </c>
      <c r="F575" s="45">
        <f t="shared" si="219"/>
        <v>0.20910064711147633</v>
      </c>
      <c r="G575" s="31"/>
      <c r="H575" s="45">
        <f t="shared" si="220"/>
        <v>0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221"/>
        <v>#DIV/0!</v>
      </c>
      <c r="V575" s="19">
        <v>2</v>
      </c>
      <c r="W575" s="18">
        <f t="shared" si="222"/>
        <v>3.5087719298245612</v>
      </c>
      <c r="X575" s="19">
        <v>2</v>
      </c>
      <c r="Y575" s="18">
        <f t="shared" si="223"/>
        <v>3.5087719298245612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>
        <v>308</v>
      </c>
      <c r="E576" s="19">
        <v>428</v>
      </c>
      <c r="F576" s="45">
        <f t="shared" si="219"/>
        <v>0.45121215827004413</v>
      </c>
      <c r="G576" s="31"/>
      <c r="H576" s="45">
        <f t="shared" si="220"/>
        <v>0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221"/>
        <v>#DIV/0!</v>
      </c>
      <c r="V576" s="19">
        <v>21</v>
      </c>
      <c r="W576" s="18">
        <f t="shared" si="222"/>
        <v>4.9065420560747661</v>
      </c>
      <c r="X576" s="19">
        <v>8</v>
      </c>
      <c r="Y576" s="18">
        <f t="shared" si="223"/>
        <v>1.8691588785046727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66.599999999999994</v>
      </c>
      <c r="D577" s="19">
        <v>7</v>
      </c>
      <c r="E577" s="19">
        <v>6</v>
      </c>
      <c r="F577" s="45">
        <f t="shared" si="219"/>
        <v>9.00900900900901E-2</v>
      </c>
      <c r="G577" s="31"/>
      <c r="H577" s="45">
        <f t="shared" si="220"/>
        <v>0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221"/>
        <v>#DIV/0!</v>
      </c>
      <c r="V577" s="19">
        <f t="shared" si="224"/>
        <v>0</v>
      </c>
      <c r="W577" s="18">
        <f t="shared" si="222"/>
        <v>0</v>
      </c>
      <c r="X577" s="19">
        <v>0</v>
      </c>
      <c r="Y577" s="18">
        <f t="shared" si="223"/>
        <v>0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3047.4749999999999</v>
      </c>
      <c r="D578" s="19"/>
      <c r="E578" s="19">
        <v>179</v>
      </c>
      <c r="F578" s="45">
        <f t="shared" si="219"/>
        <v>5.8737151248164463E-2</v>
      </c>
      <c r="G578" s="31"/>
      <c r="H578" s="45" t="e">
        <f t="shared" si="220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221"/>
        <v>#DIV/0!</v>
      </c>
      <c r="V578" s="19">
        <f t="shared" si="224"/>
        <v>0</v>
      </c>
      <c r="W578" s="18">
        <f t="shared" si="222"/>
        <v>0</v>
      </c>
      <c r="X578" s="19">
        <v>0</v>
      </c>
      <c r="Y578" s="18">
        <f t="shared" si="223"/>
        <v>0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37</v>
      </c>
      <c r="D579" s="19">
        <v>949</v>
      </c>
      <c r="E579" s="19">
        <v>16</v>
      </c>
      <c r="F579" s="45">
        <f t="shared" si="219"/>
        <v>0.43243243243243246</v>
      </c>
      <c r="G579" s="31"/>
      <c r="H579" s="45">
        <f t="shared" si="220"/>
        <v>0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221"/>
        <v>#DIV/0!</v>
      </c>
      <c r="V579" s="19">
        <f t="shared" si="224"/>
        <v>0</v>
      </c>
      <c r="W579" s="18">
        <f t="shared" si="222"/>
        <v>0</v>
      </c>
      <c r="X579" s="19">
        <v>0</v>
      </c>
      <c r="Y579" s="18">
        <f t="shared" si="223"/>
        <v>0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1390.2</v>
      </c>
      <c r="D580" s="19"/>
      <c r="E580" s="19">
        <v>1016</v>
      </c>
      <c r="F580" s="45">
        <f t="shared" si="219"/>
        <v>0.73083009638900875</v>
      </c>
      <c r="G580" s="31"/>
      <c r="H580" s="45" t="e">
        <f t="shared" si="220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221"/>
        <v>#DIV/0!</v>
      </c>
      <c r="V580" s="19">
        <f t="shared" si="224"/>
        <v>50</v>
      </c>
      <c r="W580" s="18">
        <f t="shared" si="222"/>
        <v>4.9212598425196852</v>
      </c>
      <c r="X580" s="19">
        <v>50</v>
      </c>
      <c r="Y580" s="18">
        <f t="shared" si="223"/>
        <v>4.9212598425196852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13.2</v>
      </c>
      <c r="D581" s="19"/>
      <c r="E581" s="19">
        <v>11</v>
      </c>
      <c r="F581" s="45">
        <f t="shared" si="219"/>
        <v>0.83333333333333337</v>
      </c>
      <c r="G581" s="31"/>
      <c r="H581" s="45" t="e">
        <f t="shared" si="220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221"/>
        <v>#DIV/0!</v>
      </c>
      <c r="V581" s="19">
        <f t="shared" si="224"/>
        <v>0</v>
      </c>
      <c r="W581" s="18">
        <f t="shared" si="222"/>
        <v>0</v>
      </c>
      <c r="X581" s="19">
        <v>0</v>
      </c>
      <c r="Y581" s="18">
        <f t="shared" si="223"/>
        <v>0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1506</v>
      </c>
      <c r="D582" s="19"/>
      <c r="E582" s="19">
        <v>656</v>
      </c>
      <c r="F582" s="45">
        <f t="shared" si="219"/>
        <v>0.43559096945551129</v>
      </c>
      <c r="G582" s="31"/>
      <c r="H582" s="45" t="e">
        <f t="shared" si="220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221"/>
        <v>#DIV/0!</v>
      </c>
      <c r="V582" s="19">
        <f t="shared" si="224"/>
        <v>32</v>
      </c>
      <c r="W582" s="18">
        <f t="shared" si="222"/>
        <v>4.8780487804878048</v>
      </c>
      <c r="X582" s="19">
        <v>32</v>
      </c>
      <c r="Y582" s="18">
        <f t="shared" si="223"/>
        <v>4.8780487804878048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25.8</v>
      </c>
      <c r="D583" s="19"/>
      <c r="E583" s="19">
        <v>16</v>
      </c>
      <c r="F583" s="45">
        <f t="shared" si="219"/>
        <v>0.62015503875968991</v>
      </c>
      <c r="G583" s="31"/>
      <c r="H583" s="45" t="e">
        <f t="shared" si="220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221"/>
        <v>#DIV/0!</v>
      </c>
      <c r="V583" s="19">
        <f t="shared" si="224"/>
        <v>0</v>
      </c>
      <c r="W583" s="18">
        <f t="shared" si="222"/>
        <v>0</v>
      </c>
      <c r="X583" s="19">
        <v>0</v>
      </c>
      <c r="Y583" s="18">
        <f t="shared" si="223"/>
        <v>0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>
        <v>647</v>
      </c>
      <c r="F584" s="45">
        <f t="shared" si="219"/>
        <v>0.61280545557870814</v>
      </c>
      <c r="G584" s="31"/>
      <c r="H584" s="45" t="e">
        <f t="shared" si="220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221"/>
        <v>#DIV/0!</v>
      </c>
      <c r="V584" s="19">
        <f t="shared" si="224"/>
        <v>32</v>
      </c>
      <c r="W584" s="18">
        <f t="shared" si="222"/>
        <v>4.945904173106646</v>
      </c>
      <c r="X584" s="19">
        <v>32</v>
      </c>
      <c r="Y584" s="18">
        <f t="shared" si="223"/>
        <v>4.945904173106646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13860.963</v>
      </c>
      <c r="D585" s="29">
        <f t="shared" ref="D585:E585" si="225">SUM(D567:D584)</f>
        <v>3806</v>
      </c>
      <c r="E585" s="97">
        <f t="shared" si="225"/>
        <v>6610.6</v>
      </c>
      <c r="F585" s="46">
        <f t="shared" si="196"/>
        <v>0.47692213015791185</v>
      </c>
      <c r="G585" s="29">
        <f>SUM(G567:G584)</f>
        <v>0</v>
      </c>
      <c r="H585" s="46">
        <f t="shared" si="220"/>
        <v>0</v>
      </c>
      <c r="I585" s="29">
        <f t="shared" ref="I585:T585" si="226">SUM(I567:I584)</f>
        <v>0</v>
      </c>
      <c r="J585" s="29">
        <f t="shared" si="226"/>
        <v>0</v>
      </c>
      <c r="K585" s="29">
        <f t="shared" si="226"/>
        <v>0</v>
      </c>
      <c r="L585" s="29">
        <f t="shared" si="226"/>
        <v>0</v>
      </c>
      <c r="M585" s="29">
        <f t="shared" si="226"/>
        <v>0</v>
      </c>
      <c r="N585" s="29">
        <f t="shared" si="226"/>
        <v>0</v>
      </c>
      <c r="O585" s="29">
        <f t="shared" si="226"/>
        <v>0</v>
      </c>
      <c r="P585" s="29">
        <f t="shared" si="226"/>
        <v>0</v>
      </c>
      <c r="Q585" s="29">
        <f t="shared" si="226"/>
        <v>0</v>
      </c>
      <c r="R585" s="29">
        <f t="shared" si="226"/>
        <v>0</v>
      </c>
      <c r="S585" s="29">
        <f t="shared" si="226"/>
        <v>0</v>
      </c>
      <c r="T585" s="29">
        <f t="shared" si="226"/>
        <v>0</v>
      </c>
      <c r="U585" s="47" t="e">
        <f t="shared" si="202"/>
        <v>#DIV/0!</v>
      </c>
      <c r="V585" s="29">
        <f>SUM(V567:V584)</f>
        <v>317</v>
      </c>
      <c r="W585" s="88">
        <f>V585/E585*100</f>
        <v>4.7953287144888508</v>
      </c>
      <c r="X585" s="29">
        <f>SUM(X567:X584)</f>
        <v>229</v>
      </c>
      <c r="Y585" s="88">
        <f t="shared" si="217"/>
        <v>3.4641333615708105</v>
      </c>
      <c r="Z585" s="29">
        <f t="shared" ref="Z585:AE585" si="227">SUM(Z567:Z584)</f>
        <v>0</v>
      </c>
      <c r="AA585" s="29">
        <f t="shared" si="227"/>
        <v>0</v>
      </c>
      <c r="AB585" s="29">
        <f t="shared" si="227"/>
        <v>0</v>
      </c>
      <c r="AC585" s="29">
        <f t="shared" si="227"/>
        <v>0</v>
      </c>
      <c r="AD585" s="29">
        <f t="shared" si="227"/>
        <v>0</v>
      </c>
      <c r="AE585" s="29">
        <f t="shared" si="227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>
        <v>56</v>
      </c>
      <c r="D587" s="19">
        <v>127</v>
      </c>
      <c r="E587" s="19">
        <v>122</v>
      </c>
      <c r="F587" s="45">
        <f>E587/C587</f>
        <v>2.1785714285714284</v>
      </c>
      <c r="G587" s="31"/>
      <c r="H587" s="45">
        <f>G587/D587*100</f>
        <v>0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>
        <v>9</v>
      </c>
      <c r="W587" s="18">
        <f>V587/E587*100</f>
        <v>7.3770491803278686</v>
      </c>
      <c r="X587" s="19">
        <v>8</v>
      </c>
      <c r="Y587" s="18">
        <f>X587/E587*100</f>
        <v>6.557377049180328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>
        <v>137.904</v>
      </c>
      <c r="D588" s="19">
        <v>197</v>
      </c>
      <c r="E588" s="19">
        <v>253</v>
      </c>
      <c r="F588" s="45">
        <f>E588/C588</f>
        <v>1.8346095834783618</v>
      </c>
      <c r="G588" s="31"/>
      <c r="H588" s="45">
        <f>G588/D588*100</f>
        <v>0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>
        <v>20</v>
      </c>
      <c r="W588" s="18">
        <f>V588/E588*100</f>
        <v>7.9051383399209492</v>
      </c>
      <c r="X588" s="19">
        <v>15</v>
      </c>
      <c r="Y588" s="18">
        <f>X588/E588*100</f>
        <v>5.928853754940711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241.73000000000002</v>
      </c>
      <c r="D589" s="19">
        <v>174</v>
      </c>
      <c r="E589" s="19">
        <v>215</v>
      </c>
      <c r="F589" s="45">
        <f>E589/C589</f>
        <v>0.88942208248872701</v>
      </c>
      <c r="G589" s="31"/>
      <c r="H589" s="45">
        <f>G589/D589*100</f>
        <v>0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>
        <v>10</v>
      </c>
      <c r="W589" s="18">
        <f>V589/E589*100</f>
        <v>4.6511627906976747</v>
      </c>
      <c r="X589" s="19">
        <v>8</v>
      </c>
      <c r="Y589" s="18">
        <f>X589/E589*100</f>
        <v>3.7209302325581395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>
        <v>557.79999999999995</v>
      </c>
      <c r="D590" s="19">
        <v>777</v>
      </c>
      <c r="E590" s="19">
        <v>612</v>
      </c>
      <c r="F590" s="45">
        <f t="shared" ref="F590:F620" si="228">E590/C590</f>
        <v>1.0971674435281464</v>
      </c>
      <c r="G590" s="31"/>
      <c r="H590" s="45">
        <f t="shared" ref="H590:H592" si="229">G590/D590*100</f>
        <v>0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30">O590/G590*100</f>
        <v>#DIV/0!</v>
      </c>
      <c r="V590" s="19">
        <v>48</v>
      </c>
      <c r="W590" s="18">
        <f t="shared" ref="W590:W592" si="231">V590/E590*100</f>
        <v>7.8431372549019605</v>
      </c>
      <c r="X590" s="19">
        <v>45</v>
      </c>
      <c r="Y590" s="18">
        <f t="shared" ref="Y590:Y592" si="232">X590/E590*100</f>
        <v>7.3529411764705888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>
        <v>509.72200000000004</v>
      </c>
      <c r="D591" s="19">
        <v>541</v>
      </c>
      <c r="E591" s="19">
        <v>215</v>
      </c>
      <c r="F591" s="45">
        <f t="shared" si="228"/>
        <v>0.42179854901299135</v>
      </c>
      <c r="G591" s="31"/>
      <c r="H591" s="45">
        <f t="shared" si="229"/>
        <v>0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30"/>
        <v>#DIV/0!</v>
      </c>
      <c r="V591" s="19">
        <v>10</v>
      </c>
      <c r="W591" s="18">
        <f t="shared" si="231"/>
        <v>4.6511627906976747</v>
      </c>
      <c r="X591" s="19">
        <v>9</v>
      </c>
      <c r="Y591" s="18">
        <f t="shared" si="232"/>
        <v>4.1860465116279073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>
        <v>303.06</v>
      </c>
      <c r="D592" s="19">
        <v>364</v>
      </c>
      <c r="E592" s="19">
        <v>175</v>
      </c>
      <c r="F592" s="45">
        <f t="shared" si="228"/>
        <v>0.57744341054576653</v>
      </c>
      <c r="G592" s="31"/>
      <c r="H592" s="45">
        <f t="shared" si="229"/>
        <v>0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30"/>
        <v>#DIV/0!</v>
      </c>
      <c r="V592" s="19">
        <f t="shared" ref="V592" si="233">X592</f>
        <v>8</v>
      </c>
      <c r="W592" s="18">
        <f t="shared" si="231"/>
        <v>4.5714285714285712</v>
      </c>
      <c r="X592" s="19">
        <v>8</v>
      </c>
      <c r="Y592" s="18">
        <f t="shared" si="232"/>
        <v>4.5714285714285712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1806.2159999999999</v>
      </c>
      <c r="D593" s="29">
        <f t="shared" ref="D593:E593" si="234">SUM(D587:D592)</f>
        <v>2180</v>
      </c>
      <c r="E593" s="29">
        <f t="shared" si="234"/>
        <v>1592</v>
      </c>
      <c r="F593" s="46">
        <f t="shared" si="228"/>
        <v>0.88140067411649559</v>
      </c>
      <c r="G593" s="29">
        <f>SUM(G587:G592)</f>
        <v>0</v>
      </c>
      <c r="H593" s="46">
        <f t="shared" si="220"/>
        <v>0</v>
      </c>
      <c r="I593" s="29">
        <f t="shared" ref="I593:T593" si="235">SUM(I587:I592)</f>
        <v>0</v>
      </c>
      <c r="J593" s="29">
        <f t="shared" si="235"/>
        <v>0</v>
      </c>
      <c r="K593" s="29">
        <f t="shared" si="235"/>
        <v>0</v>
      </c>
      <c r="L593" s="29">
        <f t="shared" si="235"/>
        <v>0</v>
      </c>
      <c r="M593" s="29">
        <f t="shared" si="235"/>
        <v>0</v>
      </c>
      <c r="N593" s="29">
        <f t="shared" si="235"/>
        <v>0</v>
      </c>
      <c r="O593" s="29">
        <f t="shared" si="235"/>
        <v>0</v>
      </c>
      <c r="P593" s="29">
        <f t="shared" si="235"/>
        <v>0</v>
      </c>
      <c r="Q593" s="29">
        <f t="shared" si="235"/>
        <v>0</v>
      </c>
      <c r="R593" s="29">
        <f t="shared" si="235"/>
        <v>0</v>
      </c>
      <c r="S593" s="29">
        <f t="shared" si="235"/>
        <v>0</v>
      </c>
      <c r="T593" s="29">
        <f t="shared" si="235"/>
        <v>0</v>
      </c>
      <c r="U593" s="47" t="e">
        <f t="shared" si="202"/>
        <v>#DIV/0!</v>
      </c>
      <c r="V593" s="29">
        <f>SUM(V587:V592)</f>
        <v>105</v>
      </c>
      <c r="W593" s="88">
        <f>V593/E593*100</f>
        <v>6.5954773869346726</v>
      </c>
      <c r="X593" s="29">
        <f>SUM(X587:X592)</f>
        <v>93</v>
      </c>
      <c r="Y593" s="88">
        <f t="shared" si="217"/>
        <v>5.841708542713568</v>
      </c>
      <c r="Z593" s="29">
        <f t="shared" ref="Z593:AE593" si="236">SUM(Z587:Z592)</f>
        <v>0</v>
      </c>
      <c r="AA593" s="29">
        <f t="shared" si="236"/>
        <v>0</v>
      </c>
      <c r="AB593" s="29">
        <f t="shared" si="236"/>
        <v>0</v>
      </c>
      <c r="AC593" s="29">
        <f t="shared" si="236"/>
        <v>0</v>
      </c>
      <c r="AD593" s="29">
        <f t="shared" si="236"/>
        <v>0</v>
      </c>
      <c r="AE593" s="29">
        <f t="shared" si="236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59</v>
      </c>
      <c r="D595" s="19">
        <v>35</v>
      </c>
      <c r="E595" s="19">
        <v>78</v>
      </c>
      <c r="F595" s="45">
        <f t="shared" ref="F595:F618" si="237">E595/C595</f>
        <v>1.3220338983050848</v>
      </c>
      <c r="G595" s="31"/>
      <c r="H595" s="45">
        <f t="shared" ref="H595:H617" si="238">G595/D595*100</f>
        <v>0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>
        <v>6</v>
      </c>
      <c r="W595" s="18">
        <f t="shared" ref="W595:W619" si="239">V595/E595*100</f>
        <v>7.6923076923076925</v>
      </c>
      <c r="X595" s="19">
        <v>4</v>
      </c>
      <c r="Y595" s="18">
        <f t="shared" ref="Y595:Y618" si="240">X595/E595*100</f>
        <v>5.1282051282051277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>
        <v>0</v>
      </c>
      <c r="F596" s="45" t="e">
        <f t="shared" si="237"/>
        <v>#DIV/0!</v>
      </c>
      <c r="G596" s="31"/>
      <c r="H596" s="45" t="e">
        <f t="shared" si="238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>
        <f t="shared" ref="V596:V618" si="241">X596</f>
        <v>0</v>
      </c>
      <c r="W596" s="18" t="e">
        <f t="shared" si="239"/>
        <v>#DIV/0!</v>
      </c>
      <c r="X596" s="19">
        <v>0</v>
      </c>
      <c r="Y596" s="18" t="e">
        <f t="shared" si="240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>
        <v>0</v>
      </c>
      <c r="F597" s="45" t="e">
        <f t="shared" si="237"/>
        <v>#DIV/0!</v>
      </c>
      <c r="G597" s="31"/>
      <c r="H597" s="45" t="e">
        <f t="shared" si="238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42">O597/G597*100</f>
        <v>#DIV/0!</v>
      </c>
      <c r="V597" s="19">
        <f t="shared" si="241"/>
        <v>0</v>
      </c>
      <c r="W597" s="18" t="e">
        <f t="shared" si="239"/>
        <v>#DIV/0!</v>
      </c>
      <c r="X597" s="19">
        <v>0</v>
      </c>
      <c r="Y597" s="18" t="e">
        <f t="shared" si="240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>
        <v>89</v>
      </c>
      <c r="E598" s="27">
        <v>72.9480991735537</v>
      </c>
      <c r="F598" s="45">
        <f t="shared" si="237"/>
        <v>1.0098020372861809</v>
      </c>
      <c r="G598" s="31"/>
      <c r="H598" s="45">
        <f t="shared" si="238"/>
        <v>0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42"/>
        <v>#DIV/0!</v>
      </c>
      <c r="V598" s="19">
        <v>5</v>
      </c>
      <c r="W598" s="18">
        <f t="shared" si="239"/>
        <v>6.8541881922163634</v>
      </c>
      <c r="X598" s="19">
        <v>4</v>
      </c>
      <c r="Y598" s="18">
        <f t="shared" si="240"/>
        <v>5.4833505537730902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976.43000000000006</v>
      </c>
      <c r="D599" s="19">
        <v>483</v>
      </c>
      <c r="E599" s="19">
        <v>498</v>
      </c>
      <c r="F599" s="45">
        <f t="shared" si="237"/>
        <v>0.51002119967637205</v>
      </c>
      <c r="G599" s="31"/>
      <c r="H599" s="45">
        <f t="shared" si="238"/>
        <v>0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42"/>
        <v>#DIV/0!</v>
      </c>
      <c r="V599" s="19">
        <v>24</v>
      </c>
      <c r="W599" s="18">
        <f t="shared" si="239"/>
        <v>4.8192771084337354</v>
      </c>
      <c r="X599" s="19">
        <v>10</v>
      </c>
      <c r="Y599" s="18">
        <f t="shared" si="240"/>
        <v>2.0080321285140563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50.38</v>
      </c>
      <c r="D600" s="19"/>
      <c r="E600" s="19">
        <v>35</v>
      </c>
      <c r="F600" s="45">
        <f t="shared" si="237"/>
        <v>0.69472012703453745</v>
      </c>
      <c r="G600" s="31"/>
      <c r="H600" s="45" t="e">
        <f t="shared" si="238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42"/>
        <v>#DIV/0!</v>
      </c>
      <c r="V600" s="19">
        <f t="shared" si="241"/>
        <v>1</v>
      </c>
      <c r="W600" s="18">
        <f t="shared" si="239"/>
        <v>2.8571428571428572</v>
      </c>
      <c r="X600" s="19">
        <v>1</v>
      </c>
      <c r="Y600" s="18">
        <f t="shared" si="240"/>
        <v>2.8571428571428572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200</v>
      </c>
      <c r="D601" s="19">
        <v>31</v>
      </c>
      <c r="E601" s="19">
        <v>49</v>
      </c>
      <c r="F601" s="45">
        <f t="shared" si="237"/>
        <v>0.245</v>
      </c>
      <c r="G601" s="31"/>
      <c r="H601" s="45">
        <f t="shared" si="238"/>
        <v>0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42"/>
        <v>#DIV/0!</v>
      </c>
      <c r="V601" s="19">
        <f t="shared" si="241"/>
        <v>2</v>
      </c>
      <c r="W601" s="18">
        <f t="shared" si="239"/>
        <v>4.0816326530612246</v>
      </c>
      <c r="X601" s="19">
        <v>2</v>
      </c>
      <c r="Y601" s="18">
        <f t="shared" si="240"/>
        <v>4.0816326530612246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351.06</v>
      </c>
      <c r="D602" s="19">
        <v>374</v>
      </c>
      <c r="E602" s="19">
        <v>398</v>
      </c>
      <c r="F602" s="45">
        <f t="shared" si="237"/>
        <v>1.1337093374351963</v>
      </c>
      <c r="G602" s="31"/>
      <c r="H602" s="45">
        <f t="shared" si="238"/>
        <v>0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42"/>
        <v>#DIV/0!</v>
      </c>
      <c r="V602" s="19">
        <v>31</v>
      </c>
      <c r="W602" s="18">
        <f t="shared" si="239"/>
        <v>7.7889447236180906</v>
      </c>
      <c r="X602" s="19">
        <v>12</v>
      </c>
      <c r="Y602" s="18">
        <f t="shared" si="240"/>
        <v>3.0150753768844218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473.3</v>
      </c>
      <c r="D603" s="19">
        <v>164</v>
      </c>
      <c r="E603" s="19">
        <v>343</v>
      </c>
      <c r="F603" s="45">
        <f t="shared" si="237"/>
        <v>0.7246989224593281</v>
      </c>
      <c r="G603" s="31"/>
      <c r="H603" s="45">
        <f t="shared" si="238"/>
        <v>0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42"/>
        <v>#DIV/0!</v>
      </c>
      <c r="V603" s="19">
        <v>17</v>
      </c>
      <c r="W603" s="18">
        <f t="shared" si="239"/>
        <v>4.9562682215743443</v>
      </c>
      <c r="X603" s="19">
        <v>10</v>
      </c>
      <c r="Y603" s="18">
        <f t="shared" si="240"/>
        <v>2.9154518950437316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125</v>
      </c>
      <c r="D604" s="19">
        <v>40</v>
      </c>
      <c r="E604" s="19">
        <v>29</v>
      </c>
      <c r="F604" s="45">
        <f t="shared" si="237"/>
        <v>0.23200000000000001</v>
      </c>
      <c r="G604" s="31"/>
      <c r="H604" s="45">
        <f t="shared" si="238"/>
        <v>0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42"/>
        <v>#DIV/0!</v>
      </c>
      <c r="V604" s="19">
        <f t="shared" si="241"/>
        <v>1</v>
      </c>
      <c r="W604" s="18">
        <f t="shared" si="239"/>
        <v>3.4482758620689653</v>
      </c>
      <c r="X604" s="19">
        <v>1</v>
      </c>
      <c r="Y604" s="18">
        <f t="shared" si="240"/>
        <v>3.4482758620689653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39.770000000000003</v>
      </c>
      <c r="D605" s="19">
        <v>18</v>
      </c>
      <c r="E605" s="19">
        <v>24</v>
      </c>
      <c r="F605" s="45">
        <f t="shared" si="237"/>
        <v>0.60346995222529543</v>
      </c>
      <c r="G605" s="31"/>
      <c r="H605" s="45">
        <f t="shared" si="238"/>
        <v>0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42"/>
        <v>#DIV/0!</v>
      </c>
      <c r="V605" s="19">
        <f t="shared" si="241"/>
        <v>1</v>
      </c>
      <c r="W605" s="18">
        <f t="shared" si="239"/>
        <v>4.1666666666666661</v>
      </c>
      <c r="X605" s="19">
        <v>1</v>
      </c>
      <c r="Y605" s="18">
        <f t="shared" si="240"/>
        <v>4.1666666666666661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165.02</v>
      </c>
      <c r="D606" s="19">
        <v>104</v>
      </c>
      <c r="E606" s="19">
        <v>125</v>
      </c>
      <c r="F606" s="45">
        <f t="shared" si="237"/>
        <v>0.7574839413404435</v>
      </c>
      <c r="G606" s="31"/>
      <c r="H606" s="45">
        <f t="shared" si="238"/>
        <v>0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42"/>
        <v>#DIV/0!</v>
      </c>
      <c r="V606" s="19">
        <v>6</v>
      </c>
      <c r="W606" s="18">
        <f t="shared" si="239"/>
        <v>4.8</v>
      </c>
      <c r="X606" s="19">
        <v>4</v>
      </c>
      <c r="Y606" s="18">
        <f t="shared" si="240"/>
        <v>3.2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757.39</v>
      </c>
      <c r="D607" s="19">
        <v>527</v>
      </c>
      <c r="E607" s="19">
        <v>369</v>
      </c>
      <c r="F607" s="45">
        <f t="shared" si="237"/>
        <v>0.4871994613079127</v>
      </c>
      <c r="G607" s="31"/>
      <c r="H607" s="45">
        <f t="shared" si="238"/>
        <v>0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42"/>
        <v>#DIV/0!</v>
      </c>
      <c r="V607" s="19">
        <v>18</v>
      </c>
      <c r="W607" s="18">
        <f t="shared" si="239"/>
        <v>4.8780487804878048</v>
      </c>
      <c r="X607" s="19">
        <v>16</v>
      </c>
      <c r="Y607" s="18">
        <f t="shared" si="240"/>
        <v>4.3360433604336039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>
        <v>379</v>
      </c>
      <c r="E608" s="19">
        <v>227</v>
      </c>
      <c r="F608" s="45">
        <f t="shared" si="237"/>
        <v>0.41483918128654967</v>
      </c>
      <c r="G608" s="31"/>
      <c r="H608" s="45">
        <f t="shared" si="238"/>
        <v>0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42"/>
        <v>#DIV/0!</v>
      </c>
      <c r="V608" s="19">
        <v>11</v>
      </c>
      <c r="W608" s="18">
        <f t="shared" si="239"/>
        <v>4.8458149779735686</v>
      </c>
      <c r="X608" s="19">
        <v>7</v>
      </c>
      <c r="Y608" s="18">
        <f t="shared" si="240"/>
        <v>3.0837004405286343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105</v>
      </c>
      <c r="D609" s="19">
        <v>240</v>
      </c>
      <c r="E609" s="19">
        <v>195</v>
      </c>
      <c r="F609" s="45">
        <f t="shared" si="237"/>
        <v>1.8571428571428572</v>
      </c>
      <c r="G609" s="31"/>
      <c r="H609" s="45">
        <f t="shared" si="238"/>
        <v>0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42"/>
        <v>#DIV/0!</v>
      </c>
      <c r="V609" s="19">
        <v>15</v>
      </c>
      <c r="W609" s="18">
        <f t="shared" si="239"/>
        <v>7.6923076923076925</v>
      </c>
      <c r="X609" s="19">
        <v>8</v>
      </c>
      <c r="Y609" s="18">
        <f t="shared" si="240"/>
        <v>4.1025641025641022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>
        <v>778</v>
      </c>
      <c r="E610" s="19">
        <v>772</v>
      </c>
      <c r="F610" s="45">
        <f t="shared" si="237"/>
        <v>0.51988982645646598</v>
      </c>
      <c r="G610" s="31"/>
      <c r="H610" s="45">
        <f t="shared" si="238"/>
        <v>0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42"/>
        <v>#DIV/0!</v>
      </c>
      <c r="V610" s="19">
        <v>38</v>
      </c>
      <c r="W610" s="18">
        <f t="shared" si="239"/>
        <v>4.9222797927461137</v>
      </c>
      <c r="X610" s="19">
        <v>10</v>
      </c>
      <c r="Y610" s="18">
        <f t="shared" si="240"/>
        <v>1.2953367875647668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>
        <v>0</v>
      </c>
      <c r="F611" s="45" t="e">
        <f t="shared" si="237"/>
        <v>#DIV/0!</v>
      </c>
      <c r="G611" s="31"/>
      <c r="H611" s="45" t="e">
        <f t="shared" si="238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42"/>
        <v>#DIV/0!</v>
      </c>
      <c r="V611" s="19">
        <f t="shared" si="241"/>
        <v>0</v>
      </c>
      <c r="W611" s="18" t="e">
        <f t="shared" si="239"/>
        <v>#DIV/0!</v>
      </c>
      <c r="X611" s="19">
        <v>0</v>
      </c>
      <c r="Y611" s="18" t="e">
        <f t="shared" si="240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>
        <v>64</v>
      </c>
      <c r="E612" s="19">
        <v>70</v>
      </c>
      <c r="F612" s="45">
        <f t="shared" si="237"/>
        <v>1.1570247933884297</v>
      </c>
      <c r="G612" s="31"/>
      <c r="H612" s="45">
        <f t="shared" si="238"/>
        <v>0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42"/>
        <v>#DIV/0!</v>
      </c>
      <c r="V612" s="19">
        <v>5</v>
      </c>
      <c r="W612" s="18">
        <f t="shared" si="239"/>
        <v>7.1428571428571423</v>
      </c>
      <c r="X612" s="19">
        <v>2</v>
      </c>
      <c r="Y612" s="18">
        <f t="shared" si="240"/>
        <v>2.8571428571428572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>
        <v>40</v>
      </c>
      <c r="E613" s="19">
        <v>49</v>
      </c>
      <c r="F613" s="45">
        <f t="shared" si="237"/>
        <v>2.2897196261682242</v>
      </c>
      <c r="G613" s="31"/>
      <c r="H613" s="45">
        <f t="shared" si="238"/>
        <v>0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42"/>
        <v>#DIV/0!</v>
      </c>
      <c r="V613" s="19">
        <v>3</v>
      </c>
      <c r="W613" s="18">
        <f t="shared" si="239"/>
        <v>6.1224489795918364</v>
      </c>
      <c r="X613" s="19">
        <v>2</v>
      </c>
      <c r="Y613" s="18">
        <f t="shared" si="240"/>
        <v>4.0816326530612246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>
        <v>444</v>
      </c>
      <c r="E614" s="19">
        <v>523</v>
      </c>
      <c r="F614" s="45">
        <f t="shared" si="237"/>
        <v>0.70780890512924621</v>
      </c>
      <c r="G614" s="31"/>
      <c r="H614" s="45">
        <f t="shared" si="238"/>
        <v>0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42"/>
        <v>#DIV/0!</v>
      </c>
      <c r="V614" s="19">
        <f t="shared" si="241"/>
        <v>26</v>
      </c>
      <c r="W614" s="18">
        <f t="shared" si="239"/>
        <v>4.9713193116634802</v>
      </c>
      <c r="X614" s="19">
        <v>26</v>
      </c>
      <c r="Y614" s="18">
        <f t="shared" si="240"/>
        <v>4.9713193116634802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>
        <v>1278</v>
      </c>
      <c r="E615" s="19">
        <v>731</v>
      </c>
      <c r="F615" s="45">
        <f t="shared" si="237"/>
        <v>0.41736370020611258</v>
      </c>
      <c r="G615" s="31"/>
      <c r="H615" s="45">
        <f t="shared" si="238"/>
        <v>0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42"/>
        <v>#DIV/0!</v>
      </c>
      <c r="V615" s="19">
        <v>36</v>
      </c>
      <c r="W615" s="18">
        <f t="shared" si="239"/>
        <v>4.9247606019151844</v>
      </c>
      <c r="X615" s="19">
        <v>15</v>
      </c>
      <c r="Y615" s="18">
        <f t="shared" si="240"/>
        <v>2.0519835841313268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97.32</v>
      </c>
      <c r="D616" s="19">
        <v>949</v>
      </c>
      <c r="E616" s="19">
        <v>21</v>
      </c>
      <c r="F616" s="45">
        <f t="shared" si="237"/>
        <v>0.21578298397040693</v>
      </c>
      <c r="G616" s="31"/>
      <c r="H616" s="45">
        <f t="shared" si="238"/>
        <v>0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42"/>
        <v>#DIV/0!</v>
      </c>
      <c r="V616" s="19">
        <f t="shared" si="241"/>
        <v>1</v>
      </c>
      <c r="W616" s="18">
        <f t="shared" si="239"/>
        <v>4.7619047619047619</v>
      </c>
      <c r="X616" s="19">
        <v>1</v>
      </c>
      <c r="Y616" s="18">
        <f t="shared" si="240"/>
        <v>4.7619047619047619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>
        <v>27</v>
      </c>
      <c r="F617" s="45">
        <f t="shared" si="237"/>
        <v>0.55282555282555279</v>
      </c>
      <c r="G617" s="31"/>
      <c r="H617" s="45" t="e">
        <f t="shared" si="238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42"/>
        <v>#DIV/0!</v>
      </c>
      <c r="V617" s="19">
        <f t="shared" si="241"/>
        <v>1</v>
      </c>
      <c r="W617" s="18">
        <f t="shared" si="239"/>
        <v>3.7037037037037033</v>
      </c>
      <c r="X617" s="19">
        <v>1</v>
      </c>
      <c r="Y617" s="18">
        <f t="shared" si="240"/>
        <v>3.7037037037037033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864.59</v>
      </c>
      <c r="D618" s="19"/>
      <c r="E618" s="19">
        <v>983</v>
      </c>
      <c r="F618" s="45">
        <f t="shared" si="237"/>
        <v>1.1369550885390762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>
        <f t="shared" si="241"/>
        <v>78</v>
      </c>
      <c r="W618" s="18">
        <f t="shared" si="239"/>
        <v>7.9348931841302139</v>
      </c>
      <c r="X618" s="19">
        <v>78</v>
      </c>
      <c r="Y618" s="18">
        <f t="shared" si="240"/>
        <v>7.9348931841302139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>
        <v>333</v>
      </c>
      <c r="F619" s="45">
        <f t="shared" si="228"/>
        <v>1.39669490814529</v>
      </c>
      <c r="G619" s="31"/>
      <c r="H619" s="45" t="e">
        <f t="shared" si="220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43">O619/G619*100</f>
        <v>#DIV/0!</v>
      </c>
      <c r="V619" s="19">
        <v>26</v>
      </c>
      <c r="W619" s="18">
        <f t="shared" si="239"/>
        <v>7.8078078078078077</v>
      </c>
      <c r="X619" s="19">
        <v>26</v>
      </c>
      <c r="Y619" s="18">
        <f t="shared" si="217"/>
        <v>7.8078078078078077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9228.16</v>
      </c>
      <c r="D620" s="29">
        <f t="shared" ref="D620:E620" si="244">SUM(D595:D619)</f>
        <v>6037</v>
      </c>
      <c r="E620" s="97">
        <f t="shared" si="244"/>
        <v>5951.9480991735536</v>
      </c>
      <c r="F620" s="46">
        <f t="shared" si="228"/>
        <v>0.64497669082174058</v>
      </c>
      <c r="G620" s="29">
        <f>SUM(G595:G619)</f>
        <v>0</v>
      </c>
      <c r="H620" s="46">
        <f t="shared" si="220"/>
        <v>0</v>
      </c>
      <c r="I620" s="29">
        <f t="shared" ref="I620:T620" si="245">SUM(I595:I619)</f>
        <v>0</v>
      </c>
      <c r="J620" s="29">
        <f t="shared" si="245"/>
        <v>0</v>
      </c>
      <c r="K620" s="29">
        <f t="shared" si="245"/>
        <v>0</v>
      </c>
      <c r="L620" s="29">
        <f t="shared" si="245"/>
        <v>0</v>
      </c>
      <c r="M620" s="29">
        <f t="shared" si="245"/>
        <v>0</v>
      </c>
      <c r="N620" s="29">
        <f t="shared" si="245"/>
        <v>0</v>
      </c>
      <c r="O620" s="29">
        <f t="shared" si="245"/>
        <v>0</v>
      </c>
      <c r="P620" s="29">
        <f t="shared" si="245"/>
        <v>0</v>
      </c>
      <c r="Q620" s="29">
        <f t="shared" si="245"/>
        <v>0</v>
      </c>
      <c r="R620" s="29">
        <f t="shared" si="245"/>
        <v>0</v>
      </c>
      <c r="S620" s="29">
        <f t="shared" si="245"/>
        <v>0</v>
      </c>
      <c r="T620" s="29">
        <f t="shared" si="245"/>
        <v>0</v>
      </c>
      <c r="U620" s="29" t="e">
        <f>SUM(U595:U619)</f>
        <v>#DIV/0!</v>
      </c>
      <c r="V620" s="29">
        <f>SUM(V595:V619)</f>
        <v>352</v>
      </c>
      <c r="W620" s="88">
        <f>V620/E620*100</f>
        <v>5.9140300643561776</v>
      </c>
      <c r="X620" s="29">
        <f>SUM(X595:X619)</f>
        <v>241</v>
      </c>
      <c r="Y620" s="88">
        <f t="shared" si="217"/>
        <v>4.0490944474711323</v>
      </c>
      <c r="Z620" s="29">
        <f t="shared" ref="Z620:AE620" si="246">SUM(Z595:Z619)</f>
        <v>0</v>
      </c>
      <c r="AA620" s="29">
        <f t="shared" si="246"/>
        <v>0</v>
      </c>
      <c r="AB620" s="29">
        <f t="shared" si="246"/>
        <v>0</v>
      </c>
      <c r="AC620" s="29">
        <f t="shared" si="246"/>
        <v>0</v>
      </c>
      <c r="AD620" s="29">
        <f t="shared" si="246"/>
        <v>0</v>
      </c>
      <c r="AE620" s="29">
        <f t="shared" si="246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>
        <v>0</v>
      </c>
      <c r="D622" s="19"/>
      <c r="E622" s="19">
        <v>0</v>
      </c>
      <c r="F622" s="45" t="e">
        <f t="shared" ref="F622:F667" si="247">E622/C622</f>
        <v>#DIV/0!</v>
      </c>
      <c r="G622" s="31"/>
      <c r="H622" s="45" t="e">
        <f t="shared" ref="H622:H667" si="248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>
        <f>X622</f>
        <v>0</v>
      </c>
      <c r="W622" s="18" t="e">
        <f t="shared" ref="W622:W667" si="249">V622/E622*100</f>
        <v>#DIV/0!</v>
      </c>
      <c r="X622" s="19"/>
      <c r="Y622" s="18" t="e">
        <f t="shared" ref="Y622:Y667" si="250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>
        <v>0</v>
      </c>
      <c r="D623" s="19"/>
      <c r="E623" s="19">
        <v>0</v>
      </c>
      <c r="F623" s="45" t="e">
        <f t="shared" si="247"/>
        <v>#DIV/0!</v>
      </c>
      <c r="G623" s="31"/>
      <c r="H623" s="45" t="e">
        <f t="shared" si="248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51">O623/G623*100</f>
        <v>#DIV/0!</v>
      </c>
      <c r="V623" s="19">
        <f t="shared" ref="V623:V647" si="252">X623</f>
        <v>0</v>
      </c>
      <c r="W623" s="18" t="e">
        <f t="shared" si="249"/>
        <v>#DIV/0!</v>
      </c>
      <c r="X623" s="19"/>
      <c r="Y623" s="18" t="e">
        <f t="shared" si="250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>
        <v>0</v>
      </c>
      <c r="D624" s="19"/>
      <c r="E624" s="19">
        <v>0</v>
      </c>
      <c r="F624" s="45" t="e">
        <f t="shared" si="247"/>
        <v>#DIV/0!</v>
      </c>
      <c r="G624" s="31"/>
      <c r="H624" s="45" t="e">
        <f t="shared" si="248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51"/>
        <v>#DIV/0!</v>
      </c>
      <c r="V624" s="19">
        <f t="shared" si="252"/>
        <v>0</v>
      </c>
      <c r="W624" s="18" t="e">
        <f t="shared" si="249"/>
        <v>#DIV/0!</v>
      </c>
      <c r="X624" s="19"/>
      <c r="Y624" s="18" t="e">
        <f t="shared" si="250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>
        <v>0</v>
      </c>
      <c r="D625" s="19"/>
      <c r="E625" s="19">
        <v>0</v>
      </c>
      <c r="F625" s="45" t="e">
        <f t="shared" si="247"/>
        <v>#DIV/0!</v>
      </c>
      <c r="G625" s="31"/>
      <c r="H625" s="45" t="e">
        <f t="shared" si="248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51"/>
        <v>#DIV/0!</v>
      </c>
      <c r="V625" s="19">
        <f t="shared" si="252"/>
        <v>0</v>
      </c>
      <c r="W625" s="18" t="e">
        <f t="shared" si="249"/>
        <v>#DIV/0!</v>
      </c>
      <c r="X625" s="19"/>
      <c r="Y625" s="18" t="e">
        <f t="shared" si="250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>
        <v>0</v>
      </c>
      <c r="D626" s="19"/>
      <c r="E626" s="19">
        <v>0</v>
      </c>
      <c r="F626" s="45" t="e">
        <f t="shared" si="247"/>
        <v>#DIV/0!</v>
      </c>
      <c r="G626" s="31"/>
      <c r="H626" s="45" t="e">
        <f t="shared" si="248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51"/>
        <v>#DIV/0!</v>
      </c>
      <c r="V626" s="19">
        <f t="shared" si="252"/>
        <v>0</v>
      </c>
      <c r="W626" s="18" t="e">
        <f t="shared" si="249"/>
        <v>#DIV/0!</v>
      </c>
      <c r="X626" s="19"/>
      <c r="Y626" s="18" t="e">
        <f t="shared" si="250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>
        <v>0</v>
      </c>
      <c r="D627" s="19"/>
      <c r="E627" s="19">
        <v>0</v>
      </c>
      <c r="F627" s="45" t="e">
        <f t="shared" si="247"/>
        <v>#DIV/0!</v>
      </c>
      <c r="G627" s="31"/>
      <c r="H627" s="45" t="e">
        <f t="shared" si="248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51"/>
        <v>#DIV/0!</v>
      </c>
      <c r="V627" s="19">
        <f t="shared" si="252"/>
        <v>0</v>
      </c>
      <c r="W627" s="18" t="e">
        <f t="shared" si="249"/>
        <v>#DIV/0!</v>
      </c>
      <c r="X627" s="19"/>
      <c r="Y627" s="18" t="e">
        <f t="shared" si="250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>
        <v>0</v>
      </c>
      <c r="D628" s="19"/>
      <c r="E628" s="19">
        <v>0</v>
      </c>
      <c r="F628" s="45" t="e">
        <f t="shared" si="247"/>
        <v>#DIV/0!</v>
      </c>
      <c r="G628" s="31"/>
      <c r="H628" s="45" t="e">
        <f t="shared" si="248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51"/>
        <v>#DIV/0!</v>
      </c>
      <c r="V628" s="19">
        <f t="shared" si="252"/>
        <v>0</v>
      </c>
      <c r="W628" s="18" t="e">
        <f t="shared" si="249"/>
        <v>#DIV/0!</v>
      </c>
      <c r="X628" s="19"/>
      <c r="Y628" s="18" t="e">
        <f t="shared" si="250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>
        <v>0</v>
      </c>
      <c r="D629" s="19"/>
      <c r="E629" s="19">
        <v>0</v>
      </c>
      <c r="F629" s="45" t="e">
        <f t="shared" si="247"/>
        <v>#DIV/0!</v>
      </c>
      <c r="G629" s="31"/>
      <c r="H629" s="45" t="e">
        <f t="shared" si="248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51"/>
        <v>#DIV/0!</v>
      </c>
      <c r="V629" s="19">
        <f t="shared" si="252"/>
        <v>0</v>
      </c>
      <c r="W629" s="18" t="e">
        <f t="shared" si="249"/>
        <v>#DIV/0!</v>
      </c>
      <c r="X629" s="19"/>
      <c r="Y629" s="18" t="e">
        <f t="shared" si="250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>
        <v>0</v>
      </c>
      <c r="D630" s="19"/>
      <c r="E630" s="19">
        <v>0</v>
      </c>
      <c r="F630" s="45" t="e">
        <f t="shared" si="247"/>
        <v>#DIV/0!</v>
      </c>
      <c r="G630" s="31"/>
      <c r="H630" s="45" t="e">
        <f t="shared" si="248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51"/>
        <v>#DIV/0!</v>
      </c>
      <c r="V630" s="19">
        <f t="shared" si="252"/>
        <v>0</v>
      </c>
      <c r="W630" s="18" t="e">
        <f t="shared" si="249"/>
        <v>#DIV/0!</v>
      </c>
      <c r="X630" s="19"/>
      <c r="Y630" s="18" t="e">
        <f t="shared" si="250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>
        <v>0</v>
      </c>
      <c r="D631" s="19"/>
      <c r="E631" s="19">
        <v>0</v>
      </c>
      <c r="F631" s="45" t="e">
        <f t="shared" si="247"/>
        <v>#DIV/0!</v>
      </c>
      <c r="G631" s="31"/>
      <c r="H631" s="45" t="e">
        <f t="shared" si="248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51"/>
        <v>#DIV/0!</v>
      </c>
      <c r="V631" s="19">
        <f t="shared" si="252"/>
        <v>0</v>
      </c>
      <c r="W631" s="18" t="e">
        <f t="shared" si="249"/>
        <v>#DIV/0!</v>
      </c>
      <c r="X631" s="19"/>
      <c r="Y631" s="18" t="e">
        <f t="shared" si="250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>
        <v>0</v>
      </c>
      <c r="D632" s="19"/>
      <c r="E632" s="19">
        <v>0</v>
      </c>
      <c r="F632" s="45" t="e">
        <f t="shared" si="247"/>
        <v>#DIV/0!</v>
      </c>
      <c r="G632" s="31"/>
      <c r="H632" s="45" t="e">
        <f t="shared" si="248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51"/>
        <v>#DIV/0!</v>
      </c>
      <c r="V632" s="19">
        <f t="shared" si="252"/>
        <v>0</v>
      </c>
      <c r="W632" s="18" t="e">
        <f t="shared" si="249"/>
        <v>#DIV/0!</v>
      </c>
      <c r="X632" s="19"/>
      <c r="Y632" s="18" t="e">
        <f t="shared" si="250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>
        <v>0</v>
      </c>
      <c r="D633" s="19"/>
      <c r="E633" s="19">
        <v>0</v>
      </c>
      <c r="F633" s="45" t="e">
        <f t="shared" si="247"/>
        <v>#DIV/0!</v>
      </c>
      <c r="G633" s="31"/>
      <c r="H633" s="45" t="e">
        <f t="shared" si="248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51"/>
        <v>#DIV/0!</v>
      </c>
      <c r="V633" s="19">
        <f t="shared" si="252"/>
        <v>0</v>
      </c>
      <c r="W633" s="18" t="e">
        <f t="shared" si="249"/>
        <v>#DIV/0!</v>
      </c>
      <c r="X633" s="19"/>
      <c r="Y633" s="18" t="e">
        <f t="shared" si="250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>
        <v>0</v>
      </c>
      <c r="D634" s="19"/>
      <c r="E634" s="19">
        <v>0</v>
      </c>
      <c r="F634" s="45" t="e">
        <f t="shared" si="247"/>
        <v>#DIV/0!</v>
      </c>
      <c r="G634" s="31"/>
      <c r="H634" s="45" t="e">
        <f t="shared" si="248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51"/>
        <v>#DIV/0!</v>
      </c>
      <c r="V634" s="19">
        <f t="shared" si="252"/>
        <v>0</v>
      </c>
      <c r="W634" s="18" t="e">
        <f t="shared" si="249"/>
        <v>#DIV/0!</v>
      </c>
      <c r="X634" s="19"/>
      <c r="Y634" s="18" t="e">
        <f t="shared" si="250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>
        <v>0</v>
      </c>
      <c r="D635" s="19"/>
      <c r="E635" s="19">
        <v>0</v>
      </c>
      <c r="F635" s="45" t="e">
        <f t="shared" si="247"/>
        <v>#DIV/0!</v>
      </c>
      <c r="G635" s="31"/>
      <c r="H635" s="45" t="e">
        <f t="shared" si="248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51"/>
        <v>#DIV/0!</v>
      </c>
      <c r="V635" s="19">
        <f t="shared" si="252"/>
        <v>0</v>
      </c>
      <c r="W635" s="18" t="e">
        <f t="shared" si="249"/>
        <v>#DIV/0!</v>
      </c>
      <c r="X635" s="19"/>
      <c r="Y635" s="18" t="e">
        <f t="shared" si="250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>
        <v>0</v>
      </c>
      <c r="D636" s="19"/>
      <c r="E636" s="19">
        <v>0</v>
      </c>
      <c r="F636" s="45" t="e">
        <f t="shared" si="247"/>
        <v>#DIV/0!</v>
      </c>
      <c r="G636" s="31"/>
      <c r="H636" s="45" t="e">
        <f t="shared" si="248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51"/>
        <v>#DIV/0!</v>
      </c>
      <c r="V636" s="19">
        <f t="shared" si="252"/>
        <v>0</v>
      </c>
      <c r="W636" s="18" t="e">
        <f t="shared" si="249"/>
        <v>#DIV/0!</v>
      </c>
      <c r="X636" s="19"/>
      <c r="Y636" s="18" t="e">
        <f t="shared" si="250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>
        <v>0</v>
      </c>
      <c r="D637" s="19"/>
      <c r="E637" s="19">
        <v>0</v>
      </c>
      <c r="F637" s="45" t="e">
        <f t="shared" si="247"/>
        <v>#DIV/0!</v>
      </c>
      <c r="G637" s="31"/>
      <c r="H637" s="45" t="e">
        <f t="shared" si="248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51"/>
        <v>#DIV/0!</v>
      </c>
      <c r="V637" s="19">
        <f t="shared" si="252"/>
        <v>0</v>
      </c>
      <c r="W637" s="18" t="e">
        <f t="shared" si="249"/>
        <v>#DIV/0!</v>
      </c>
      <c r="X637" s="19"/>
      <c r="Y637" s="18" t="e">
        <f t="shared" si="250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>
        <v>0</v>
      </c>
      <c r="D638" s="19"/>
      <c r="E638" s="19">
        <v>0</v>
      </c>
      <c r="F638" s="45" t="e">
        <f t="shared" si="247"/>
        <v>#DIV/0!</v>
      </c>
      <c r="G638" s="31"/>
      <c r="H638" s="45" t="e">
        <f t="shared" si="248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51"/>
        <v>#DIV/0!</v>
      </c>
      <c r="V638" s="19">
        <f t="shared" si="252"/>
        <v>0</v>
      </c>
      <c r="W638" s="18" t="e">
        <f t="shared" si="249"/>
        <v>#DIV/0!</v>
      </c>
      <c r="X638" s="19"/>
      <c r="Y638" s="18" t="e">
        <f t="shared" si="250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>
        <v>0</v>
      </c>
      <c r="D639" s="19"/>
      <c r="E639" s="19">
        <v>0</v>
      </c>
      <c r="F639" s="45" t="e">
        <f t="shared" si="247"/>
        <v>#DIV/0!</v>
      </c>
      <c r="G639" s="31"/>
      <c r="H639" s="45" t="e">
        <f t="shared" si="248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51"/>
        <v>#DIV/0!</v>
      </c>
      <c r="V639" s="19">
        <f t="shared" si="252"/>
        <v>0</v>
      </c>
      <c r="W639" s="18" t="e">
        <f t="shared" si="249"/>
        <v>#DIV/0!</v>
      </c>
      <c r="X639" s="19"/>
      <c r="Y639" s="18" t="e">
        <f t="shared" si="250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>
        <v>0</v>
      </c>
      <c r="D640" s="19"/>
      <c r="E640" s="19">
        <v>0</v>
      </c>
      <c r="F640" s="45" t="e">
        <f t="shared" si="247"/>
        <v>#DIV/0!</v>
      </c>
      <c r="G640" s="31"/>
      <c r="H640" s="45" t="e">
        <f t="shared" si="248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51"/>
        <v>#DIV/0!</v>
      </c>
      <c r="V640" s="19">
        <f t="shared" si="252"/>
        <v>0</v>
      </c>
      <c r="W640" s="18" t="e">
        <f t="shared" si="249"/>
        <v>#DIV/0!</v>
      </c>
      <c r="X640" s="19"/>
      <c r="Y640" s="18" t="e">
        <f t="shared" si="250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>
        <v>0</v>
      </c>
      <c r="D641" s="19"/>
      <c r="E641" s="19">
        <v>0</v>
      </c>
      <c r="F641" s="45" t="e">
        <f t="shared" si="247"/>
        <v>#DIV/0!</v>
      </c>
      <c r="G641" s="31"/>
      <c r="H641" s="45" t="e">
        <f t="shared" si="248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51"/>
        <v>#DIV/0!</v>
      </c>
      <c r="V641" s="19">
        <f t="shared" si="252"/>
        <v>0</v>
      </c>
      <c r="W641" s="18" t="e">
        <f t="shared" si="249"/>
        <v>#DIV/0!</v>
      </c>
      <c r="X641" s="19"/>
      <c r="Y641" s="18" t="e">
        <f t="shared" si="250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>
        <v>0</v>
      </c>
      <c r="D642" s="19"/>
      <c r="E642" s="19">
        <v>0</v>
      </c>
      <c r="F642" s="45" t="e">
        <f t="shared" si="247"/>
        <v>#DIV/0!</v>
      </c>
      <c r="G642" s="31"/>
      <c r="H642" s="45" t="e">
        <f t="shared" si="248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51"/>
        <v>#DIV/0!</v>
      </c>
      <c r="V642" s="19">
        <f t="shared" si="252"/>
        <v>0</v>
      </c>
      <c r="W642" s="18" t="e">
        <f t="shared" si="249"/>
        <v>#DIV/0!</v>
      </c>
      <c r="X642" s="19"/>
      <c r="Y642" s="18" t="e">
        <f t="shared" si="250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>
        <v>0</v>
      </c>
      <c r="D643" s="19"/>
      <c r="E643" s="19">
        <v>0</v>
      </c>
      <c r="F643" s="45" t="e">
        <f t="shared" si="247"/>
        <v>#DIV/0!</v>
      </c>
      <c r="G643" s="31"/>
      <c r="H643" s="45" t="e">
        <f t="shared" si="248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51"/>
        <v>#DIV/0!</v>
      </c>
      <c r="V643" s="19">
        <f t="shared" si="252"/>
        <v>0</v>
      </c>
      <c r="W643" s="18" t="e">
        <f t="shared" si="249"/>
        <v>#DIV/0!</v>
      </c>
      <c r="X643" s="19"/>
      <c r="Y643" s="18" t="e">
        <f t="shared" si="250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>
        <v>869.28100000000006</v>
      </c>
      <c r="D644" s="19"/>
      <c r="E644" s="27">
        <v>183.73425000000003</v>
      </c>
      <c r="F644" s="45">
        <f t="shared" si="247"/>
        <v>0.21136347165070907</v>
      </c>
      <c r="G644" s="31"/>
      <c r="H644" s="45" t="e">
        <f t="shared" si="248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51"/>
        <v>#DIV/0!</v>
      </c>
      <c r="V644" s="19">
        <f t="shared" si="252"/>
        <v>0</v>
      </c>
      <c r="W644" s="18">
        <f t="shared" si="249"/>
        <v>0</v>
      </c>
      <c r="X644" s="19">
        <v>0</v>
      </c>
      <c r="Y644" s="18">
        <f t="shared" si="250"/>
        <v>0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>
        <v>251.25400000000002</v>
      </c>
      <c r="D645" s="19"/>
      <c r="E645" s="27">
        <v>55.017957272727273</v>
      </c>
      <c r="F645" s="45">
        <f t="shared" si="247"/>
        <v>0.21897345822445521</v>
      </c>
      <c r="G645" s="31"/>
      <c r="H645" s="45" t="e">
        <f t="shared" si="248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51"/>
        <v>#DIV/0!</v>
      </c>
      <c r="V645" s="19">
        <f t="shared" si="252"/>
        <v>0</v>
      </c>
      <c r="W645" s="18">
        <f t="shared" si="249"/>
        <v>0</v>
      </c>
      <c r="X645" s="19">
        <v>0</v>
      </c>
      <c r="Y645" s="18">
        <f t="shared" si="250"/>
        <v>0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>
        <v>268.83000000000004</v>
      </c>
      <c r="D646" s="19"/>
      <c r="E646" s="19">
        <v>89</v>
      </c>
      <c r="F646" s="45">
        <f t="shared" si="247"/>
        <v>0.33106424134211204</v>
      </c>
      <c r="G646" s="31"/>
      <c r="H646" s="45" t="e">
        <f t="shared" si="248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51"/>
        <v>#DIV/0!</v>
      </c>
      <c r="V646" s="19">
        <v>4</v>
      </c>
      <c r="W646" s="18">
        <f t="shared" si="249"/>
        <v>4.4943820224719104</v>
      </c>
      <c r="X646" s="19">
        <v>3</v>
      </c>
      <c r="Y646" s="18">
        <f t="shared" si="250"/>
        <v>3.3707865168539324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>
        <v>0</v>
      </c>
      <c r="D647" s="19"/>
      <c r="E647" s="19">
        <v>0</v>
      </c>
      <c r="F647" s="45" t="e">
        <f t="shared" si="247"/>
        <v>#DIV/0!</v>
      </c>
      <c r="G647" s="31"/>
      <c r="H647" s="45" t="e">
        <f t="shared" si="248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51"/>
        <v>#DIV/0!</v>
      </c>
      <c r="V647" s="19">
        <f t="shared" si="252"/>
        <v>0</v>
      </c>
      <c r="W647" s="18" t="e">
        <f t="shared" si="249"/>
        <v>#DIV/0!</v>
      </c>
      <c r="X647" s="19">
        <v>0</v>
      </c>
      <c r="Y647" s="18" t="e">
        <f t="shared" si="250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>
        <v>5267.7579999999998</v>
      </c>
      <c r="D648" s="19"/>
      <c r="E648" s="19">
        <v>1506</v>
      </c>
      <c r="F648" s="45">
        <f t="shared" si="247"/>
        <v>0.285890126311801</v>
      </c>
      <c r="G648" s="31"/>
      <c r="H648" s="45" t="e">
        <f t="shared" si="248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51"/>
        <v>#DIV/0!</v>
      </c>
      <c r="V648" s="19">
        <v>75</v>
      </c>
      <c r="W648" s="18">
        <f t="shared" si="249"/>
        <v>4.9800796812749004</v>
      </c>
      <c r="X648" s="19">
        <v>30</v>
      </c>
      <c r="Y648" s="18">
        <f t="shared" si="250"/>
        <v>1.9920318725099602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6657.1229999999996</v>
      </c>
      <c r="D649" s="19">
        <f t="shared" ref="D649:E649" si="253">SUM(D622:D648)</f>
        <v>0</v>
      </c>
      <c r="E649" s="27">
        <f t="shared" si="253"/>
        <v>1833.7522072727274</v>
      </c>
      <c r="F649" s="45">
        <f t="shared" si="247"/>
        <v>0.27545716179087087</v>
      </c>
      <c r="G649" s="31">
        <f>SUM(G622:G648)</f>
        <v>0</v>
      </c>
      <c r="H649" s="45" t="e">
        <f t="shared" si="248"/>
        <v>#DIV/0!</v>
      </c>
      <c r="I649" s="31">
        <f t="shared" ref="I649:T649" si="254">SUM(I622:I648)</f>
        <v>0</v>
      </c>
      <c r="J649" s="31">
        <f t="shared" si="254"/>
        <v>0</v>
      </c>
      <c r="K649" s="31">
        <f t="shared" si="254"/>
        <v>0</v>
      </c>
      <c r="L649" s="31">
        <f t="shared" si="254"/>
        <v>0</v>
      </c>
      <c r="M649" s="31">
        <f t="shared" si="254"/>
        <v>0</v>
      </c>
      <c r="N649" s="31">
        <f t="shared" si="254"/>
        <v>0</v>
      </c>
      <c r="O649" s="19">
        <f t="shared" si="254"/>
        <v>0</v>
      </c>
      <c r="P649" s="19">
        <f t="shared" si="254"/>
        <v>0</v>
      </c>
      <c r="Q649" s="19">
        <f t="shared" si="254"/>
        <v>0</v>
      </c>
      <c r="R649" s="19">
        <f t="shared" si="254"/>
        <v>0</v>
      </c>
      <c r="S649" s="19">
        <f t="shared" si="254"/>
        <v>0</v>
      </c>
      <c r="T649" s="19">
        <f t="shared" si="254"/>
        <v>0</v>
      </c>
      <c r="U649" s="54" t="e">
        <f t="shared" si="251"/>
        <v>#DIV/0!</v>
      </c>
      <c r="V649" s="19">
        <f>SUM(V622:V648)</f>
        <v>79</v>
      </c>
      <c r="W649" s="18">
        <f t="shared" si="249"/>
        <v>4.3081066071349854</v>
      </c>
      <c r="X649" s="19">
        <f>SUM(X622:X648)</f>
        <v>33</v>
      </c>
      <c r="Y649" s="18">
        <f t="shared" si="250"/>
        <v>1.7995888358918293</v>
      </c>
      <c r="Z649" s="19">
        <f t="shared" ref="Z649:AE649" si="255">SUM(Z622:Z648)</f>
        <v>0</v>
      </c>
      <c r="AA649" s="19">
        <f t="shared" si="255"/>
        <v>0</v>
      </c>
      <c r="AB649" s="19">
        <f t="shared" si="255"/>
        <v>0</v>
      </c>
      <c r="AC649" s="19">
        <f t="shared" si="255"/>
        <v>0</v>
      </c>
      <c r="AD649" s="19">
        <f t="shared" si="255"/>
        <v>0</v>
      </c>
      <c r="AE649" s="19">
        <f t="shared" si="255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>
        <v>0</v>
      </c>
      <c r="D651" s="19"/>
      <c r="E651" s="19">
        <v>0</v>
      </c>
      <c r="F651" s="45" t="e">
        <f t="shared" si="247"/>
        <v>#DIV/0!</v>
      </c>
      <c r="G651" s="31"/>
      <c r="H651" s="45" t="e">
        <f t="shared" si="248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>
        <f>X651</f>
        <v>0</v>
      </c>
      <c r="W651" s="18" t="e">
        <f t="shared" si="249"/>
        <v>#DIV/0!</v>
      </c>
      <c r="X651" s="19">
        <v>0</v>
      </c>
      <c r="Y651" s="18" t="e">
        <f t="shared" si="250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>
        <v>26.6</v>
      </c>
      <c r="D652" s="19">
        <v>94</v>
      </c>
      <c r="E652" s="19">
        <v>58</v>
      </c>
      <c r="F652" s="45">
        <f t="shared" si="247"/>
        <v>2.1804511278195489</v>
      </c>
      <c r="G652" s="31"/>
      <c r="H652" s="45">
        <f t="shared" si="248"/>
        <v>0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56">O652/G652*100</f>
        <v>#DIV/0!</v>
      </c>
      <c r="V652" s="19">
        <v>4</v>
      </c>
      <c r="W652" s="18">
        <f t="shared" si="249"/>
        <v>6.8965517241379306</v>
      </c>
      <c r="X652" s="19">
        <v>2</v>
      </c>
      <c r="Y652" s="18">
        <f t="shared" si="250"/>
        <v>3.4482758620689653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>
        <v>33.300000000000004</v>
      </c>
      <c r="D653" s="19">
        <v>25</v>
      </c>
      <c r="E653" s="19">
        <v>48</v>
      </c>
      <c r="F653" s="45">
        <f t="shared" si="247"/>
        <v>1.4414414414414412</v>
      </c>
      <c r="G653" s="31"/>
      <c r="H653" s="45">
        <f t="shared" si="248"/>
        <v>0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56"/>
        <v>#DIV/0!</v>
      </c>
      <c r="V653" s="19">
        <v>3</v>
      </c>
      <c r="W653" s="18">
        <f t="shared" si="249"/>
        <v>6.25</v>
      </c>
      <c r="X653" s="19">
        <v>1</v>
      </c>
      <c r="Y653" s="18">
        <f t="shared" si="250"/>
        <v>2.083333333333333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>
        <v>23</v>
      </c>
      <c r="D654" s="19">
        <v>42</v>
      </c>
      <c r="E654" s="19">
        <v>42</v>
      </c>
      <c r="F654" s="45">
        <f t="shared" si="247"/>
        <v>1.826086956521739</v>
      </c>
      <c r="G654" s="31"/>
      <c r="H654" s="45">
        <f t="shared" si="248"/>
        <v>0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56"/>
        <v>#DIV/0!</v>
      </c>
      <c r="V654" s="19">
        <v>3</v>
      </c>
      <c r="W654" s="18">
        <f t="shared" si="249"/>
        <v>7.1428571428571423</v>
      </c>
      <c r="X654" s="19">
        <v>2</v>
      </c>
      <c r="Y654" s="18">
        <f t="shared" si="250"/>
        <v>4.7619047619047619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>
        <v>19</v>
      </c>
      <c r="D655" s="19">
        <v>6</v>
      </c>
      <c r="E655" s="19">
        <v>69</v>
      </c>
      <c r="F655" s="45">
        <f t="shared" si="247"/>
        <v>3.6315789473684212</v>
      </c>
      <c r="G655" s="31"/>
      <c r="H655" s="45">
        <f t="shared" si="248"/>
        <v>0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56"/>
        <v>#DIV/0!</v>
      </c>
      <c r="V655" s="19">
        <v>8</v>
      </c>
      <c r="W655" s="18">
        <f t="shared" si="249"/>
        <v>11.594202898550725</v>
      </c>
      <c r="X655" s="19">
        <v>2</v>
      </c>
      <c r="Y655" s="18">
        <f t="shared" si="250"/>
        <v>2.8985507246376812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>
        <v>443</v>
      </c>
      <c r="D656" s="19">
        <v>455</v>
      </c>
      <c r="E656" s="19">
        <v>415</v>
      </c>
      <c r="F656" s="45">
        <f t="shared" si="247"/>
        <v>0.93679458239277658</v>
      </c>
      <c r="G656" s="31"/>
      <c r="H656" s="45">
        <f t="shared" si="248"/>
        <v>0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56"/>
        <v>#DIV/0!</v>
      </c>
      <c r="V656" s="19">
        <f t="shared" ref="V656:V665" si="257">X656</f>
        <v>20</v>
      </c>
      <c r="W656" s="18">
        <f t="shared" si="249"/>
        <v>4.8192771084337354</v>
      </c>
      <c r="X656" s="19">
        <v>20</v>
      </c>
      <c r="Y656" s="18">
        <f t="shared" si="250"/>
        <v>4.8192771084337354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>
        <v>163</v>
      </c>
      <c r="D657" s="19">
        <v>330</v>
      </c>
      <c r="E657" s="19">
        <v>317</v>
      </c>
      <c r="F657" s="45">
        <f t="shared" si="247"/>
        <v>1.9447852760736197</v>
      </c>
      <c r="G657" s="31"/>
      <c r="H657" s="45">
        <f t="shared" si="248"/>
        <v>0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56"/>
        <v>#DIV/0!</v>
      </c>
      <c r="V657" s="19">
        <v>25</v>
      </c>
      <c r="W657" s="18">
        <f t="shared" si="249"/>
        <v>7.8864353312302837</v>
      </c>
      <c r="X657" s="19">
        <v>25</v>
      </c>
      <c r="Y657" s="18">
        <f t="shared" si="250"/>
        <v>7.8864353312302837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>
        <v>404.5</v>
      </c>
      <c r="D658" s="19">
        <v>769</v>
      </c>
      <c r="E658" s="27">
        <v>496.7</v>
      </c>
      <c r="F658" s="45">
        <f t="shared" si="247"/>
        <v>1.2279357231149568</v>
      </c>
      <c r="G658" s="31"/>
      <c r="H658" s="45">
        <f t="shared" si="248"/>
        <v>0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56"/>
        <v>#DIV/0!</v>
      </c>
      <c r="V658" s="19">
        <v>39</v>
      </c>
      <c r="W658" s="18">
        <f t="shared" si="249"/>
        <v>7.8518220253674249</v>
      </c>
      <c r="X658" s="19">
        <v>30</v>
      </c>
      <c r="Y658" s="18">
        <f t="shared" si="250"/>
        <v>6.0398630964364814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>
        <v>12.9</v>
      </c>
      <c r="D659" s="19">
        <v>19</v>
      </c>
      <c r="E659" s="19">
        <v>31</v>
      </c>
      <c r="F659" s="45">
        <f t="shared" si="247"/>
        <v>2.4031007751937983</v>
      </c>
      <c r="G659" s="31"/>
      <c r="H659" s="45">
        <f t="shared" si="248"/>
        <v>0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56"/>
        <v>#DIV/0!</v>
      </c>
      <c r="V659" s="19">
        <v>2</v>
      </c>
      <c r="W659" s="18">
        <f t="shared" si="249"/>
        <v>6.4516129032258061</v>
      </c>
      <c r="X659" s="19">
        <v>1</v>
      </c>
      <c r="Y659" s="18">
        <f t="shared" si="250"/>
        <v>3.225806451612903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>
        <v>27.1</v>
      </c>
      <c r="D660" s="19">
        <v>33</v>
      </c>
      <c r="E660" s="19">
        <v>28</v>
      </c>
      <c r="F660" s="45">
        <f t="shared" si="247"/>
        <v>1.033210332103321</v>
      </c>
      <c r="G660" s="31"/>
      <c r="H660" s="45">
        <f t="shared" si="248"/>
        <v>0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56"/>
        <v>#DIV/0!</v>
      </c>
      <c r="V660" s="19">
        <v>2</v>
      </c>
      <c r="W660" s="18">
        <f t="shared" si="249"/>
        <v>7.1428571428571423</v>
      </c>
      <c r="X660" s="19">
        <v>1</v>
      </c>
      <c r="Y660" s="18">
        <f t="shared" si="250"/>
        <v>3.5714285714285712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>
        <v>23.5</v>
      </c>
      <c r="D661" s="19">
        <v>103</v>
      </c>
      <c r="E661" s="19">
        <v>80</v>
      </c>
      <c r="F661" s="45">
        <f t="shared" si="247"/>
        <v>3.4042553191489362</v>
      </c>
      <c r="G661" s="31"/>
      <c r="H661" s="45">
        <f t="shared" si="248"/>
        <v>0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56"/>
        <v>#DIV/0!</v>
      </c>
      <c r="V661" s="19">
        <v>9</v>
      </c>
      <c r="W661" s="18">
        <f t="shared" si="249"/>
        <v>11.25</v>
      </c>
      <c r="X661" s="19">
        <v>4</v>
      </c>
      <c r="Y661" s="18">
        <f t="shared" si="250"/>
        <v>5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>
        <v>112.35900000000001</v>
      </c>
      <c r="D662" s="19">
        <v>124</v>
      </c>
      <c r="E662" s="19">
        <v>144</v>
      </c>
      <c r="F662" s="45">
        <f t="shared" si="247"/>
        <v>1.2816062798707712</v>
      </c>
      <c r="G662" s="31"/>
      <c r="H662" s="45">
        <f t="shared" si="248"/>
        <v>0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56"/>
        <v>#DIV/0!</v>
      </c>
      <c r="V662" s="19">
        <v>11</v>
      </c>
      <c r="W662" s="18">
        <f t="shared" si="249"/>
        <v>7.6388888888888893</v>
      </c>
      <c r="X662" s="19">
        <v>6</v>
      </c>
      <c r="Y662" s="18">
        <f t="shared" si="250"/>
        <v>4.1666666666666661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108" t="s">
        <v>594</v>
      </c>
      <c r="C663" s="19">
        <v>76.394999999999996</v>
      </c>
      <c r="D663" s="19">
        <v>81</v>
      </c>
      <c r="E663" s="19">
        <v>92</v>
      </c>
      <c r="F663" s="45">
        <f t="shared" si="247"/>
        <v>1.2042672949800379</v>
      </c>
      <c r="G663" s="31"/>
      <c r="H663" s="45">
        <f t="shared" si="248"/>
        <v>0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56"/>
        <v>#DIV/0!</v>
      </c>
      <c r="V663" s="19">
        <v>7</v>
      </c>
      <c r="W663" s="18">
        <f t="shared" si="249"/>
        <v>7.608695652173914</v>
      </c>
      <c r="X663" s="19">
        <v>6</v>
      </c>
      <c r="Y663" s="18">
        <f t="shared" si="250"/>
        <v>6.5217391304347823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>
        <v>36.910000000000004</v>
      </c>
      <c r="D664" s="19">
        <v>476</v>
      </c>
      <c r="E664" s="19">
        <v>28</v>
      </c>
      <c r="F664" s="45">
        <f t="shared" si="247"/>
        <v>0.75860200487672713</v>
      </c>
      <c r="G664" s="31"/>
      <c r="H664" s="45">
        <f t="shared" si="248"/>
        <v>0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56"/>
        <v>#DIV/0!</v>
      </c>
      <c r="V664" s="19">
        <v>1</v>
      </c>
      <c r="W664" s="18">
        <f t="shared" si="249"/>
        <v>3.5714285714285712</v>
      </c>
      <c r="X664" s="19">
        <v>1</v>
      </c>
      <c r="Y664" s="18">
        <f t="shared" si="250"/>
        <v>3.5714285714285712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>
        <v>466.63</v>
      </c>
      <c r="D665" s="19"/>
      <c r="E665" s="19">
        <v>539</v>
      </c>
      <c r="F665" s="45">
        <f t="shared" si="247"/>
        <v>1.1550907571309175</v>
      </c>
      <c r="G665" s="31"/>
      <c r="H665" s="45" t="e">
        <f t="shared" si="248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56"/>
        <v>#DIV/0!</v>
      </c>
      <c r="V665" s="19">
        <f t="shared" si="257"/>
        <v>43</v>
      </c>
      <c r="W665" s="18">
        <f t="shared" si="249"/>
        <v>7.9777365491651206</v>
      </c>
      <c r="X665" s="19">
        <v>43</v>
      </c>
      <c r="Y665" s="18">
        <f t="shared" si="250"/>
        <v>7.9777365491651206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>
        <v>47.790000000000006</v>
      </c>
      <c r="D666" s="19"/>
      <c r="E666" s="19">
        <v>26</v>
      </c>
      <c r="F666" s="45">
        <f t="shared" si="247"/>
        <v>0.54404687173048749</v>
      </c>
      <c r="G666" s="19"/>
      <c r="H666" s="45" t="e">
        <f t="shared" si="248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56"/>
        <v>#DIV/0!</v>
      </c>
      <c r="V666" s="19">
        <v>1</v>
      </c>
      <c r="W666" s="18">
        <f t="shared" si="249"/>
        <v>3.8461538461538463</v>
      </c>
      <c r="X666" s="19">
        <v>1</v>
      </c>
      <c r="Y666" s="18">
        <f t="shared" si="250"/>
        <v>3.8461538461538463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1915.9839999999999</v>
      </c>
      <c r="D667" s="29">
        <f t="shared" ref="D667:E667" si="258">SUM(D651:D666)</f>
        <v>2557</v>
      </c>
      <c r="E667" s="97">
        <f t="shared" si="258"/>
        <v>2413.6999999999998</v>
      </c>
      <c r="F667" s="45">
        <f t="shared" si="247"/>
        <v>1.259770436496338</v>
      </c>
      <c r="G667" s="29">
        <f>SUM(G651:G666)</f>
        <v>0</v>
      </c>
      <c r="H667" s="45">
        <f t="shared" si="248"/>
        <v>0</v>
      </c>
      <c r="I667" s="29">
        <f t="shared" ref="I667:T667" si="259">SUM(I651:I666)</f>
        <v>0</v>
      </c>
      <c r="J667" s="29">
        <f t="shared" si="259"/>
        <v>0</v>
      </c>
      <c r="K667" s="29">
        <f t="shared" si="259"/>
        <v>0</v>
      </c>
      <c r="L667" s="29">
        <f t="shared" si="259"/>
        <v>0</v>
      </c>
      <c r="M667" s="29">
        <f t="shared" si="259"/>
        <v>0</v>
      </c>
      <c r="N667" s="29">
        <f t="shared" si="259"/>
        <v>0</v>
      </c>
      <c r="O667" s="29">
        <f t="shared" si="259"/>
        <v>0</v>
      </c>
      <c r="P667" s="29">
        <f t="shared" si="259"/>
        <v>0</v>
      </c>
      <c r="Q667" s="29">
        <f t="shared" si="259"/>
        <v>0</v>
      </c>
      <c r="R667" s="29">
        <f t="shared" si="259"/>
        <v>0</v>
      </c>
      <c r="S667" s="29">
        <f t="shared" si="259"/>
        <v>0</v>
      </c>
      <c r="T667" s="29">
        <f t="shared" si="259"/>
        <v>0</v>
      </c>
      <c r="U667" s="54" t="e">
        <f t="shared" si="256"/>
        <v>#DIV/0!</v>
      </c>
      <c r="V667" s="29">
        <f>SUM(V651:V666)</f>
        <v>178</v>
      </c>
      <c r="W667" s="18">
        <f t="shared" si="249"/>
        <v>7.3745701619919624</v>
      </c>
      <c r="X667" s="29">
        <f>SUM(X651:X666)</f>
        <v>145</v>
      </c>
      <c r="Y667" s="18">
        <f t="shared" si="250"/>
        <v>6.0073745701619927</v>
      </c>
      <c r="Z667" s="29">
        <f t="shared" ref="Z667:AE667" si="260">SUM(Z651:Z666)</f>
        <v>0</v>
      </c>
      <c r="AA667" s="29">
        <f t="shared" si="260"/>
        <v>0</v>
      </c>
      <c r="AB667" s="29">
        <f t="shared" si="260"/>
        <v>0</v>
      </c>
      <c r="AC667" s="29">
        <f t="shared" si="260"/>
        <v>0</v>
      </c>
      <c r="AD667" s="29">
        <f t="shared" si="260"/>
        <v>0</v>
      </c>
      <c r="AE667" s="29">
        <f t="shared" si="260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>
        <v>119.83</v>
      </c>
      <c r="D669" s="19">
        <v>353</v>
      </c>
      <c r="E669" s="19">
        <v>223</v>
      </c>
      <c r="F669" s="45">
        <f t="shared" ref="F669:F674" si="261">E669/C669</f>
        <v>1.8609697070850371</v>
      </c>
      <c r="G669" s="31"/>
      <c r="H669" s="45">
        <f t="shared" ref="H669:H688" si="262">G669/D669*100</f>
        <v>0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43"/>
        <v>#DIV/0!</v>
      </c>
      <c r="V669" s="19">
        <v>17</v>
      </c>
      <c r="W669" s="18">
        <f>V669/E669*100</f>
        <v>7.623318385650224</v>
      </c>
      <c r="X669" s="19">
        <v>17</v>
      </c>
      <c r="Y669" s="18">
        <f t="shared" ref="Y669:Y674" si="263">X669/E669*100</f>
        <v>7.623318385650224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>
        <v>223.44</v>
      </c>
      <c r="D670" s="19">
        <v>258</v>
      </c>
      <c r="E670" s="19">
        <v>258</v>
      </c>
      <c r="F670" s="45">
        <f t="shared" si="261"/>
        <v>1.1546723952738991</v>
      </c>
      <c r="G670" s="31"/>
      <c r="H670" s="45">
        <f t="shared" si="262"/>
        <v>0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43"/>
        <v>#DIV/0!</v>
      </c>
      <c r="V670" s="19">
        <f t="shared" ref="V670:V673" si="264">X670</f>
        <v>20</v>
      </c>
      <c r="W670" s="18">
        <f>V670/E670*100</f>
        <v>7.7519379844961236</v>
      </c>
      <c r="X670" s="19">
        <v>20</v>
      </c>
      <c r="Y670" s="18">
        <f t="shared" si="263"/>
        <v>7.7519379844961236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>
        <v>248.98499999999999</v>
      </c>
      <c r="D671" s="19">
        <v>192</v>
      </c>
      <c r="E671" s="19">
        <v>234</v>
      </c>
      <c r="F671" s="45">
        <f t="shared" si="261"/>
        <v>0.93981565154527391</v>
      </c>
      <c r="G671" s="31"/>
      <c r="H671" s="45">
        <f t="shared" si="262"/>
        <v>0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43"/>
        <v>#DIV/0!</v>
      </c>
      <c r="V671" s="19">
        <v>11</v>
      </c>
      <c r="W671" s="18">
        <f>V671/E671*100</f>
        <v>4.700854700854701</v>
      </c>
      <c r="X671" s="19">
        <v>8</v>
      </c>
      <c r="Y671" s="18">
        <f t="shared" si="263"/>
        <v>3.4188034188034191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>
        <v>611.01200000000006</v>
      </c>
      <c r="D672" s="19">
        <v>477</v>
      </c>
      <c r="E672" s="19">
        <v>270</v>
      </c>
      <c r="F672" s="45">
        <f t="shared" si="261"/>
        <v>0.44188984831721795</v>
      </c>
      <c r="G672" s="31"/>
      <c r="H672" s="45">
        <f t="shared" si="262"/>
        <v>0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43"/>
        <v>#DIV/0!</v>
      </c>
      <c r="V672" s="19">
        <f t="shared" si="264"/>
        <v>13</v>
      </c>
      <c r="W672" s="18">
        <f t="shared" ref="W672:W673" si="265">V672/E672*100</f>
        <v>4.8148148148148149</v>
      </c>
      <c r="X672" s="19">
        <v>13</v>
      </c>
      <c r="Y672" s="18">
        <f t="shared" si="263"/>
        <v>4.8148148148148149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>
        <v>24.183999999999997</v>
      </c>
      <c r="D673" s="19"/>
      <c r="E673" s="19">
        <v>10</v>
      </c>
      <c r="F673" s="45">
        <f t="shared" si="261"/>
        <v>0.41349652662917635</v>
      </c>
      <c r="G673" s="31"/>
      <c r="H673" s="45" t="e">
        <f t="shared" si="262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43"/>
        <v>#DIV/0!</v>
      </c>
      <c r="V673" s="19">
        <f t="shared" si="264"/>
        <v>0</v>
      </c>
      <c r="W673" s="18">
        <f t="shared" si="265"/>
        <v>0</v>
      </c>
      <c r="X673" s="19">
        <v>0</v>
      </c>
      <c r="Y673" s="18">
        <f t="shared" si="263"/>
        <v>0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1227.451</v>
      </c>
      <c r="D674" s="29">
        <f t="shared" ref="D674:E674" si="266">SUM(D669:D673)</f>
        <v>1280</v>
      </c>
      <c r="E674" s="29">
        <f t="shared" si="266"/>
        <v>995</v>
      </c>
      <c r="F674" s="46">
        <f t="shared" si="261"/>
        <v>0.81062299024563911</v>
      </c>
      <c r="G674" s="29">
        <f>SUM(G669:G673)</f>
        <v>0</v>
      </c>
      <c r="H674" s="46">
        <f t="shared" si="262"/>
        <v>0</v>
      </c>
      <c r="I674" s="29">
        <f t="shared" ref="I674:T674" si="267">SUM(I669:I673)</f>
        <v>0</v>
      </c>
      <c r="J674" s="29">
        <f t="shared" si="267"/>
        <v>0</v>
      </c>
      <c r="K674" s="29">
        <f t="shared" si="267"/>
        <v>0</v>
      </c>
      <c r="L674" s="29">
        <f t="shared" si="267"/>
        <v>0</v>
      </c>
      <c r="M674" s="29">
        <f t="shared" si="267"/>
        <v>0</v>
      </c>
      <c r="N674" s="29">
        <f t="shared" si="267"/>
        <v>0</v>
      </c>
      <c r="O674" s="29">
        <f t="shared" si="267"/>
        <v>0</v>
      </c>
      <c r="P674" s="29">
        <f t="shared" si="267"/>
        <v>0</v>
      </c>
      <c r="Q674" s="29">
        <f t="shared" si="267"/>
        <v>0</v>
      </c>
      <c r="R674" s="29">
        <f t="shared" si="267"/>
        <v>0</v>
      </c>
      <c r="S674" s="29">
        <f t="shared" si="267"/>
        <v>0</v>
      </c>
      <c r="T674" s="29">
        <f t="shared" si="267"/>
        <v>0</v>
      </c>
      <c r="U674" s="47" t="e">
        <f t="shared" si="243"/>
        <v>#DIV/0!</v>
      </c>
      <c r="V674" s="29">
        <f>SUM(V669:V673)</f>
        <v>61</v>
      </c>
      <c r="W674" s="88">
        <f>V674/E674*100</f>
        <v>6.1306532663316586</v>
      </c>
      <c r="X674" s="29">
        <f>SUM(X669:X673)</f>
        <v>58</v>
      </c>
      <c r="Y674" s="88">
        <f t="shared" si="263"/>
        <v>5.8291457286432165</v>
      </c>
      <c r="Z674" s="29">
        <f t="shared" ref="Z674:AE674" si="268">SUM(Z669:Z673)</f>
        <v>0</v>
      </c>
      <c r="AA674" s="29">
        <f t="shared" si="268"/>
        <v>0</v>
      </c>
      <c r="AB674" s="29">
        <f t="shared" si="268"/>
        <v>0</v>
      </c>
      <c r="AC674" s="29">
        <f t="shared" si="268"/>
        <v>0</v>
      </c>
      <c r="AD674" s="29">
        <f t="shared" si="268"/>
        <v>0</v>
      </c>
      <c r="AE674" s="29">
        <f t="shared" si="26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>
        <v>1183.886</v>
      </c>
      <c r="D676" s="19">
        <v>921</v>
      </c>
      <c r="E676" s="19">
        <v>763</v>
      </c>
      <c r="F676" s="45">
        <f t="shared" ref="F676:F688" si="269">E676/C676</f>
        <v>0.64448772939286381</v>
      </c>
      <c r="G676" s="31"/>
      <c r="H676" s="45">
        <f t="shared" si="262"/>
        <v>0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43"/>
        <v>#DIV/0!</v>
      </c>
      <c r="V676" s="19">
        <v>38</v>
      </c>
      <c r="W676" s="18">
        <f>V676/E676*100</f>
        <v>4.980340760157274</v>
      </c>
      <c r="X676" s="19">
        <v>6</v>
      </c>
      <c r="Y676" s="18">
        <f>X676/E676*100</f>
        <v>0.78636959370904314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>
        <v>4001.9969999999998</v>
      </c>
      <c r="D677" s="19">
        <v>2630</v>
      </c>
      <c r="E677" s="19">
        <v>1369</v>
      </c>
      <c r="F677" s="45">
        <f t="shared" si="269"/>
        <v>0.34207921695093724</v>
      </c>
      <c r="G677" s="31"/>
      <c r="H677" s="45">
        <f t="shared" si="262"/>
        <v>0</v>
      </c>
      <c r="I677" s="31"/>
      <c r="J677" s="31"/>
      <c r="K677" s="31"/>
      <c r="L677" s="31"/>
      <c r="M677" s="31"/>
      <c r="N677" s="31"/>
      <c r="O677" s="19"/>
      <c r="P677" s="19"/>
      <c r="Q677" s="19"/>
      <c r="R677" s="19"/>
      <c r="S677" s="19"/>
      <c r="T677" s="19"/>
      <c r="U677" s="54" t="e">
        <f t="shared" si="243"/>
        <v>#DIV/0!</v>
      </c>
      <c r="V677" s="19">
        <v>68</v>
      </c>
      <c r="W677" s="18">
        <f>V677/E677*100</f>
        <v>4.9671292914536158</v>
      </c>
      <c r="X677" s="19">
        <v>30</v>
      </c>
      <c r="Y677" s="18">
        <f>X677/E677*100</f>
        <v>2.1913805697589481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5185.8829999999998</v>
      </c>
      <c r="D678" s="29">
        <f t="shared" ref="D678:E678" si="270">SUM(D676:D677)</f>
        <v>3551</v>
      </c>
      <c r="E678" s="29">
        <f t="shared" si="270"/>
        <v>2132</v>
      </c>
      <c r="F678" s="46">
        <f t="shared" si="269"/>
        <v>0.411116101153844</v>
      </c>
      <c r="G678" s="29">
        <f>SUM(G676:G677)</f>
        <v>0</v>
      </c>
      <c r="H678" s="88">
        <f>SUM(H676:H677)</f>
        <v>0</v>
      </c>
      <c r="I678" s="29">
        <f t="shared" ref="I678:T678" si="271">SUM(I676:I677)</f>
        <v>0</v>
      </c>
      <c r="J678" s="29">
        <f t="shared" si="271"/>
        <v>0</v>
      </c>
      <c r="K678" s="29">
        <f t="shared" si="271"/>
        <v>0</v>
      </c>
      <c r="L678" s="29">
        <f t="shared" si="271"/>
        <v>0</v>
      </c>
      <c r="M678" s="29">
        <f t="shared" si="271"/>
        <v>0</v>
      </c>
      <c r="N678" s="29">
        <f t="shared" si="271"/>
        <v>0</v>
      </c>
      <c r="O678" s="29">
        <f t="shared" si="271"/>
        <v>0</v>
      </c>
      <c r="P678" s="29">
        <f t="shared" si="271"/>
        <v>0</v>
      </c>
      <c r="Q678" s="29">
        <f t="shared" si="271"/>
        <v>0</v>
      </c>
      <c r="R678" s="29">
        <f t="shared" si="271"/>
        <v>0</v>
      </c>
      <c r="S678" s="29">
        <f t="shared" si="271"/>
        <v>0</v>
      </c>
      <c r="T678" s="29">
        <f t="shared" si="271"/>
        <v>0</v>
      </c>
      <c r="U678" s="29" t="e">
        <f>SUM(U676:U677)</f>
        <v>#DIV/0!</v>
      </c>
      <c r="V678" s="29">
        <f>SUM(V676:V677)</f>
        <v>106</v>
      </c>
      <c r="W678" s="88">
        <f>V678/E678*100</f>
        <v>4.9718574108818014</v>
      </c>
      <c r="X678" s="29">
        <f>SUM(X676:X677)</f>
        <v>36</v>
      </c>
      <c r="Y678" s="88">
        <f>X678/E678*100</f>
        <v>1.6885553470919326</v>
      </c>
      <c r="Z678" s="29">
        <f t="shared" ref="Z678:AE678" si="272">SUM(Z676:Z677)</f>
        <v>0</v>
      </c>
      <c r="AA678" s="29">
        <f t="shared" si="272"/>
        <v>0</v>
      </c>
      <c r="AB678" s="29">
        <f t="shared" si="272"/>
        <v>0</v>
      </c>
      <c r="AC678" s="29">
        <f t="shared" si="272"/>
        <v>0</v>
      </c>
      <c r="AD678" s="29">
        <f t="shared" si="272"/>
        <v>0</v>
      </c>
      <c r="AE678" s="29">
        <f t="shared" si="27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>
        <v>25.74</v>
      </c>
      <c r="D680" s="19">
        <v>70</v>
      </c>
      <c r="E680" s="19">
        <v>70</v>
      </c>
      <c r="F680" s="45">
        <f t="shared" si="269"/>
        <v>2.7195027195027195</v>
      </c>
      <c r="G680" s="31"/>
      <c r="H680" s="45">
        <f t="shared" si="262"/>
        <v>0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73">O680/G680*100</f>
        <v>#DIV/0!</v>
      </c>
      <c r="V680" s="19">
        <v>5</v>
      </c>
      <c r="W680" s="18">
        <f>V680/E680*100</f>
        <v>7.1428571428571423</v>
      </c>
      <c r="X680" s="19">
        <v>2</v>
      </c>
      <c r="Y680" s="18">
        <f>X680/E680*100</f>
        <v>2.8571428571428572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>
        <v>29.599999999999998</v>
      </c>
      <c r="D681" s="19">
        <v>53</v>
      </c>
      <c r="E681" s="27">
        <v>53.09</v>
      </c>
      <c r="F681" s="45">
        <f t="shared" si="269"/>
        <v>1.7935810810810813</v>
      </c>
      <c r="G681" s="31"/>
      <c r="H681" s="45">
        <f t="shared" si="262"/>
        <v>0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73"/>
        <v>#DIV/0!</v>
      </c>
      <c r="V681" s="19">
        <v>4</v>
      </c>
      <c r="W681" s="18">
        <f t="shared" ref="W681:W686" si="274">V681/E681*100</f>
        <v>7.5343755886230923</v>
      </c>
      <c r="X681" s="19">
        <v>2</v>
      </c>
      <c r="Y681" s="18">
        <f t="shared" ref="Y681:Y688" si="275">X681/E681*100</f>
        <v>3.7671877943115462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>
        <v>15.4</v>
      </c>
      <c r="D682" s="19">
        <v>20</v>
      </c>
      <c r="E682" s="19">
        <v>8</v>
      </c>
      <c r="F682" s="45">
        <f t="shared" si="269"/>
        <v>0.51948051948051943</v>
      </c>
      <c r="G682" s="31"/>
      <c r="H682" s="45">
        <f t="shared" si="262"/>
        <v>0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73"/>
        <v>#DIV/0!</v>
      </c>
      <c r="V682" s="19">
        <f t="shared" ref="V682:V686" si="276">X682</f>
        <v>0</v>
      </c>
      <c r="W682" s="18">
        <f t="shared" si="274"/>
        <v>0</v>
      </c>
      <c r="X682" s="19">
        <v>0</v>
      </c>
      <c r="Y682" s="18">
        <f t="shared" si="275"/>
        <v>0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>
        <v>98.56</v>
      </c>
      <c r="D683" s="19">
        <v>160</v>
      </c>
      <c r="E683" s="19">
        <v>168</v>
      </c>
      <c r="F683" s="45">
        <f t="shared" si="269"/>
        <v>1.7045454545454546</v>
      </c>
      <c r="G683" s="31"/>
      <c r="H683" s="45">
        <f t="shared" si="262"/>
        <v>0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73"/>
        <v>#DIV/0!</v>
      </c>
      <c r="V683" s="19">
        <v>13</v>
      </c>
      <c r="W683" s="18">
        <f t="shared" si="274"/>
        <v>7.7380952380952381</v>
      </c>
      <c r="X683" s="19">
        <v>12</v>
      </c>
      <c r="Y683" s="18">
        <f t="shared" si="275"/>
        <v>7.1428571428571423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>
        <v>0</v>
      </c>
      <c r="D684" s="19">
        <v>5</v>
      </c>
      <c r="E684" s="19">
        <v>0</v>
      </c>
      <c r="F684" s="45" t="e">
        <f t="shared" si="269"/>
        <v>#DIV/0!</v>
      </c>
      <c r="G684" s="31"/>
      <c r="H684" s="45">
        <f t="shared" si="262"/>
        <v>0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73"/>
        <v>#DIV/0!</v>
      </c>
      <c r="V684" s="19">
        <f t="shared" si="276"/>
        <v>0</v>
      </c>
      <c r="W684" s="18" t="e">
        <f t="shared" si="274"/>
        <v>#DIV/0!</v>
      </c>
      <c r="X684" s="19">
        <v>0</v>
      </c>
      <c r="Y684" s="18" t="e">
        <f t="shared" si="27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>
        <v>0</v>
      </c>
      <c r="D685" s="19"/>
      <c r="E685" s="19">
        <v>0</v>
      </c>
      <c r="F685" s="45" t="e">
        <f t="shared" si="269"/>
        <v>#DIV/0!</v>
      </c>
      <c r="G685" s="31"/>
      <c r="H685" s="45" t="e">
        <f t="shared" si="262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73"/>
        <v>#DIV/0!</v>
      </c>
      <c r="V685" s="19">
        <f t="shared" si="276"/>
        <v>0</v>
      </c>
      <c r="W685" s="18" t="e">
        <f t="shared" si="274"/>
        <v>#DIV/0!</v>
      </c>
      <c r="X685" s="19">
        <v>0</v>
      </c>
      <c r="Y685" s="18" t="e">
        <f t="shared" si="27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>
        <v>0</v>
      </c>
      <c r="D686" s="19"/>
      <c r="E686" s="19">
        <v>0</v>
      </c>
      <c r="F686" s="45" t="e">
        <f t="shared" si="269"/>
        <v>#DIV/0!</v>
      </c>
      <c r="G686" s="31"/>
      <c r="H686" s="45" t="e">
        <f t="shared" si="262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73"/>
        <v>#DIV/0!</v>
      </c>
      <c r="V686" s="19">
        <f t="shared" si="276"/>
        <v>0</v>
      </c>
      <c r="W686" s="18" t="e">
        <f t="shared" si="274"/>
        <v>#DIV/0!</v>
      </c>
      <c r="X686" s="19">
        <v>0</v>
      </c>
      <c r="Y686" s="18" t="e">
        <f t="shared" si="27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169.3</v>
      </c>
      <c r="D687" s="29">
        <f t="shared" ref="D687:E687" si="277">SUM(D680:D686)</f>
        <v>308</v>
      </c>
      <c r="E687" s="97">
        <f t="shared" si="277"/>
        <v>299.09000000000003</v>
      </c>
      <c r="F687" s="46">
        <f t="shared" si="269"/>
        <v>1.7666272888363852</v>
      </c>
      <c r="G687" s="29">
        <f>SUM(G680:G686)</f>
        <v>0</v>
      </c>
      <c r="H687" s="46">
        <f t="shared" si="262"/>
        <v>0</v>
      </c>
      <c r="I687" s="29">
        <f t="shared" ref="I687:T687" si="278">SUM(I680:I686)</f>
        <v>0</v>
      </c>
      <c r="J687" s="29">
        <f t="shared" si="278"/>
        <v>0</v>
      </c>
      <c r="K687" s="29">
        <f t="shared" si="278"/>
        <v>0</v>
      </c>
      <c r="L687" s="29">
        <f t="shared" si="278"/>
        <v>0</v>
      </c>
      <c r="M687" s="29">
        <f t="shared" si="278"/>
        <v>0</v>
      </c>
      <c r="N687" s="29">
        <f t="shared" si="278"/>
        <v>0</v>
      </c>
      <c r="O687" s="29">
        <f t="shared" si="278"/>
        <v>0</v>
      </c>
      <c r="P687" s="29">
        <f t="shared" si="278"/>
        <v>0</v>
      </c>
      <c r="Q687" s="29">
        <f t="shared" si="278"/>
        <v>0</v>
      </c>
      <c r="R687" s="29">
        <f t="shared" si="278"/>
        <v>0</v>
      </c>
      <c r="S687" s="29">
        <f t="shared" si="278"/>
        <v>0</v>
      </c>
      <c r="T687" s="29">
        <f t="shared" si="278"/>
        <v>0</v>
      </c>
      <c r="U687" s="47" t="e">
        <f t="shared" si="273"/>
        <v>#DIV/0!</v>
      </c>
      <c r="V687" s="29">
        <f>SUM(V680:V686)</f>
        <v>22</v>
      </c>
      <c r="W687" s="88">
        <f>V687/E687*100</f>
        <v>7.3556454578889294</v>
      </c>
      <c r="X687" s="29">
        <f>SUM(X680:X686)</f>
        <v>16</v>
      </c>
      <c r="Y687" s="88">
        <f t="shared" si="275"/>
        <v>5.34956033301013</v>
      </c>
      <c r="Z687" s="29">
        <f t="shared" ref="Z687:AE687" si="279">SUM(Z680:Z686)</f>
        <v>0</v>
      </c>
      <c r="AA687" s="29">
        <f t="shared" si="279"/>
        <v>0</v>
      </c>
      <c r="AB687" s="29">
        <f t="shared" si="279"/>
        <v>0</v>
      </c>
      <c r="AC687" s="29">
        <f t="shared" si="279"/>
        <v>0</v>
      </c>
      <c r="AD687" s="29">
        <f t="shared" si="279"/>
        <v>0</v>
      </c>
      <c r="AE687" s="29">
        <f t="shared" si="279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251990.72299626158</v>
      </c>
      <c r="D688" s="102">
        <f t="shared" ref="D688:E688" si="280">D35+D95+D104+D116+D138+D159+D166+D181+D193+D210+D241+D292+D314+D330+D337+D361+D371+D381+D423+D432+D444+D482+D505+D511+D531+D552+D565+D585+D593+D620+D649+D667+D674+D678+D687</f>
        <v>124906</v>
      </c>
      <c r="E688" s="97">
        <f t="shared" si="280"/>
        <v>134460.3129690279</v>
      </c>
      <c r="F688" s="66">
        <f t="shared" si="269"/>
        <v>0.53359231391634487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>
        <f t="shared" si="262"/>
        <v>0</v>
      </c>
      <c r="I688" s="102">
        <f t="shared" ref="I688:T688" si="281">I35+I95+I104+I116+I138+I159+I166+I181+I193+I210+I241+I292+I314+I330+I337+I361+I371+I381+I423+I432+I444+I482+I505+I511+I531+I552+I565+I585+I593+I620+I649+I667+I674+I678+I687</f>
        <v>0</v>
      </c>
      <c r="J688" s="102">
        <f t="shared" si="281"/>
        <v>0</v>
      </c>
      <c r="K688" s="102">
        <f t="shared" si="281"/>
        <v>0</v>
      </c>
      <c r="L688" s="102">
        <f t="shared" si="281"/>
        <v>0</v>
      </c>
      <c r="M688" s="102">
        <f t="shared" si="281"/>
        <v>0</v>
      </c>
      <c r="N688" s="102">
        <f t="shared" si="281"/>
        <v>0</v>
      </c>
      <c r="O688" s="102">
        <f t="shared" si="281"/>
        <v>0</v>
      </c>
      <c r="P688" s="102">
        <f t="shared" si="281"/>
        <v>0</v>
      </c>
      <c r="Q688" s="102">
        <f t="shared" si="281"/>
        <v>0</v>
      </c>
      <c r="R688" s="102">
        <f t="shared" si="281"/>
        <v>0</v>
      </c>
      <c r="S688" s="102">
        <f t="shared" si="281"/>
        <v>0</v>
      </c>
      <c r="T688" s="102">
        <f t="shared" si="281"/>
        <v>0</v>
      </c>
      <c r="U688" s="65" t="e">
        <f t="shared" si="273"/>
        <v>#DIV/0!</v>
      </c>
      <c r="V688" s="102">
        <f>V35+V95+V104+V116+V138+V159+V166+V181+V193+V210+V241+V292+V314+V330+V337+V361+V371+V381+V423+V432+V444+V482+V505+V511+V531+V552+V565+V585+V593+V620+V649+V667+V674+V678+V687</f>
        <v>7814</v>
      </c>
      <c r="W688" s="102">
        <f>V688/E688*100</f>
        <v>5.8113801964747074</v>
      </c>
      <c r="X688" s="102">
        <f>X35+X95+X104+X116+X138+X159+X166+X181+X193+X210+X241+X292+X314+X330+X337+X361+X371+X381+X423+X432+X444+X482+X505+X511+X531+X552+X565+X585+X593+X620+X649+X667+X674+X678+X687</f>
        <v>4443</v>
      </c>
      <c r="Y688" s="102">
        <f t="shared" si="275"/>
        <v>3.3043207336750862</v>
      </c>
      <c r="Z688" s="102">
        <f t="shared" ref="Z688:AE688" si="282">Z35+Z95+Z104+Z116+Z138+Z159+Z166+Z181+Z193+Z210+Z241+Z292+Z314+Z330+Z337+Z361+Z371+Z381+Z423+Z432+Z444+Z482+Z505+Z511+Z531+Z552+Z565+Z585+Z593+Z620+Z649+Z667+Z674+Z678+Z687</f>
        <v>0</v>
      </c>
      <c r="AA688" s="102">
        <f t="shared" si="282"/>
        <v>0</v>
      </c>
      <c r="AB688" s="102">
        <f t="shared" si="282"/>
        <v>0</v>
      </c>
      <c r="AC688" s="102">
        <f t="shared" si="282"/>
        <v>0</v>
      </c>
      <c r="AD688" s="102">
        <f t="shared" si="282"/>
        <v>0</v>
      </c>
      <c r="AE688" s="102">
        <f t="shared" si="282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4"/>
  <sheetViews>
    <sheetView zoomScale="70" zoomScaleNormal="70" workbookViewId="0">
      <selection sqref="A1:XFD694"/>
    </sheetView>
  </sheetViews>
  <sheetFormatPr defaultRowHeight="15" x14ac:dyDescent="0.25"/>
  <cols>
    <col min="1" max="1" width="4.2851562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  <col min="32" max="32" width="9.140625" style="84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767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21.75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44.2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207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/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/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/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/>
      <c r="D16" s="79"/>
      <c r="E16" s="79"/>
      <c r="F16" s="45" t="e">
        <f t="shared" si="1"/>
        <v>#DIV/0!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/>
      <c r="D17" s="19"/>
      <c r="E17" s="19"/>
      <c r="F17" s="45" t="e">
        <f t="shared" si="1"/>
        <v>#DIV/0!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/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/>
      <c r="D18" s="19"/>
      <c r="E18" s="19"/>
      <c r="F18" s="45" t="e">
        <f t="shared" si="1"/>
        <v>#DIV/0!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/>
      <c r="D19" s="19"/>
      <c r="E19" s="19"/>
      <c r="F19" s="45" t="e">
        <f t="shared" si="1"/>
        <v>#DIV/0!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/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/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/>
      <c r="D21" s="19"/>
      <c r="E21" s="19"/>
      <c r="F21" s="45" t="e">
        <f t="shared" si="1"/>
        <v>#DIV/0!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/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>
        <v>1750</v>
      </c>
      <c r="D22" s="19">
        <v>56</v>
      </c>
      <c r="E22" s="19">
        <v>483</v>
      </c>
      <c r="F22" s="45">
        <f t="shared" si="1"/>
        <v>0.27600000000000002</v>
      </c>
      <c r="G22" s="19"/>
      <c r="H22" s="45">
        <f t="shared" si="2"/>
        <v>0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>
        <v>48</v>
      </c>
      <c r="W22" s="45">
        <f t="shared" si="4"/>
        <v>9.9378881987577632</v>
      </c>
      <c r="X22" s="19">
        <v>10</v>
      </c>
      <c r="Y22" s="45">
        <f t="shared" si="0"/>
        <v>2.0703933747412009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/>
      <c r="D23" s="19"/>
      <c r="E23" s="19"/>
      <c r="F23" s="45" t="e">
        <f t="shared" si="1"/>
        <v>#DIV/0!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/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/>
      <c r="D25" s="19"/>
      <c r="E25" s="19"/>
      <c r="F25" s="45" t="e">
        <f t="shared" si="1"/>
        <v>#DIV/0!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/>
      <c r="D26" s="19"/>
      <c r="E26" s="19"/>
      <c r="F26" s="45" t="e">
        <f t="shared" si="1"/>
        <v>#DIV/0!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/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/>
      <c r="D27" s="19"/>
      <c r="E27" s="19"/>
      <c r="F27" s="45" t="e">
        <f t="shared" si="1"/>
        <v>#DIV/0!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/>
      <c r="D28" s="19"/>
      <c r="E28" s="19"/>
      <c r="F28" s="45" t="e">
        <f t="shared" si="1"/>
        <v>#DIV/0!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/>
      <c r="D29" s="19"/>
      <c r="E29" s="19"/>
      <c r="F29" s="45" t="e">
        <f t="shared" si="1"/>
        <v>#DIV/0!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/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/>
      <c r="D31" s="19"/>
      <c r="E31" s="19"/>
      <c r="F31" s="45" t="e">
        <f t="shared" si="1"/>
        <v>#DIV/0!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/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/>
      <c r="D32" s="19"/>
      <c r="E32" s="19"/>
      <c r="F32" s="45" t="e">
        <f t="shared" si="1"/>
        <v>#DIV/0!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317</v>
      </c>
      <c r="C33" s="19"/>
      <c r="D33" s="19"/>
      <c r="E33" s="19"/>
      <c r="F33" s="45" t="e">
        <f t="shared" si="1"/>
        <v>#DIV/0!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318</v>
      </c>
      <c r="C34" s="31"/>
      <c r="D34" s="31"/>
      <c r="E34" s="31"/>
      <c r="F34" s="45" t="e">
        <f t="shared" si="1"/>
        <v>#DIV/0!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1750</v>
      </c>
      <c r="D35" s="29">
        <f>SUM(D13:D34)</f>
        <v>56</v>
      </c>
      <c r="E35" s="29">
        <f>SUM(E13:E34)</f>
        <v>483</v>
      </c>
      <c r="F35" s="46">
        <f t="shared" si="1"/>
        <v>0.27600000000000002</v>
      </c>
      <c r="G35" s="29">
        <f>SUM(G13:G34)</f>
        <v>0</v>
      </c>
      <c r="H35" s="46">
        <f t="shared" si="2"/>
        <v>0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48</v>
      </c>
      <c r="W35" s="88">
        <f>V35/E35*100</f>
        <v>9.9378881987577632</v>
      </c>
      <c r="X35" s="29">
        <f>SUM(X13:X34)</f>
        <v>10</v>
      </c>
      <c r="Y35" s="46">
        <f t="shared" si="0"/>
        <v>2.0703933747412009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/>
      <c r="D37" s="19"/>
      <c r="E37" s="19"/>
      <c r="F37" s="45" t="e">
        <f t="shared" ref="F37:F94" si="7">E37/C37</f>
        <v>#DIV/0!</v>
      </c>
      <c r="G37" s="19"/>
      <c r="H37" s="45" t="e">
        <f t="shared" si="2"/>
        <v>#DIV/0!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/>
      <c r="W37" s="18" t="e">
        <f t="shared" ref="W37:W94" si="8">V37/E37*100</f>
        <v>#DIV/0!</v>
      </c>
      <c r="X37" s="19"/>
      <c r="Y37" s="18" t="e">
        <f t="shared" ref="Y37:Y94" si="9">X37/E37*100</f>
        <v>#DIV/0!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/>
      <c r="D38" s="19"/>
      <c r="E38" s="19"/>
      <c r="F38" s="45" t="e">
        <f t="shared" si="7"/>
        <v>#DIV/0!</v>
      </c>
      <c r="G38" s="19"/>
      <c r="H38" s="45" t="e">
        <f t="shared" si="2"/>
        <v>#DIV/0!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/>
      <c r="W38" s="18" t="e">
        <f t="shared" si="8"/>
        <v>#DIV/0!</v>
      </c>
      <c r="X38" s="19"/>
      <c r="Y38" s="18" t="e">
        <f t="shared" si="9"/>
        <v>#DIV/0!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/>
      <c r="D39" s="19"/>
      <c r="E39" s="19"/>
      <c r="F39" s="45" t="e">
        <f t="shared" si="7"/>
        <v>#DIV/0!</v>
      </c>
      <c r="G39" s="19"/>
      <c r="H39" s="45" t="e">
        <f t="shared" si="2"/>
        <v>#DIV/0!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/>
      <c r="W39" s="18" t="e">
        <f t="shared" si="8"/>
        <v>#DIV/0!</v>
      </c>
      <c r="X39" s="19"/>
      <c r="Y39" s="18" t="e">
        <f t="shared" si="9"/>
        <v>#DIV/0!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/>
      <c r="D40" s="19"/>
      <c r="E40" s="19"/>
      <c r="F40" s="45" t="e">
        <f t="shared" si="7"/>
        <v>#DIV/0!</v>
      </c>
      <c r="G40" s="19"/>
      <c r="H40" s="45" t="e">
        <f t="shared" si="2"/>
        <v>#DIV/0!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/>
      <c r="W40" s="18" t="e">
        <f t="shared" si="8"/>
        <v>#DIV/0!</v>
      </c>
      <c r="X40" s="19"/>
      <c r="Y40" s="18" t="e">
        <f t="shared" si="9"/>
        <v>#DIV/0!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/>
      <c r="D41" s="19"/>
      <c r="E41" s="19"/>
      <c r="F41" s="45" t="e">
        <f t="shared" si="7"/>
        <v>#DIV/0!</v>
      </c>
      <c r="G41" s="19"/>
      <c r="H41" s="45" t="e">
        <f t="shared" si="2"/>
        <v>#DIV/0!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/>
      <c r="W41" s="18" t="e">
        <f t="shared" si="8"/>
        <v>#DIV/0!</v>
      </c>
      <c r="X41" s="19"/>
      <c r="Y41" s="18" t="e">
        <f t="shared" si="9"/>
        <v>#DIV/0!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/>
      <c r="D42" s="19"/>
      <c r="E42" s="19"/>
      <c r="F42" s="45" t="e">
        <f t="shared" si="7"/>
        <v>#DIV/0!</v>
      </c>
      <c r="G42" s="19"/>
      <c r="H42" s="45" t="e">
        <f t="shared" si="2"/>
        <v>#DIV/0!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/>
      <c r="W42" s="18" t="e">
        <f t="shared" si="8"/>
        <v>#DIV/0!</v>
      </c>
      <c r="X42" s="19"/>
      <c r="Y42" s="18" t="e">
        <f t="shared" si="9"/>
        <v>#DIV/0!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/>
      <c r="D43" s="19"/>
      <c r="E43" s="19"/>
      <c r="F43" s="45" t="e">
        <f t="shared" si="7"/>
        <v>#DIV/0!</v>
      </c>
      <c r="G43" s="19"/>
      <c r="H43" s="45" t="e">
        <f t="shared" si="2"/>
        <v>#DIV/0!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/>
      <c r="W43" s="18" t="e">
        <f t="shared" si="8"/>
        <v>#DIV/0!</v>
      </c>
      <c r="X43" s="19"/>
      <c r="Y43" s="18" t="e">
        <f t="shared" si="9"/>
        <v>#DIV/0!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/>
      <c r="D44" s="19"/>
      <c r="E44" s="19"/>
      <c r="F44" s="45" t="e">
        <f t="shared" si="7"/>
        <v>#DIV/0!</v>
      </c>
      <c r="G44" s="19"/>
      <c r="H44" s="45" t="e">
        <f t="shared" si="2"/>
        <v>#DIV/0!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/>
      <c r="W44" s="18" t="e">
        <f t="shared" si="8"/>
        <v>#DIV/0!</v>
      </c>
      <c r="X44" s="19"/>
      <c r="Y44" s="18" t="e">
        <f t="shared" si="9"/>
        <v>#DIV/0!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/>
      <c r="D45" s="19"/>
      <c r="E45" s="19"/>
      <c r="F45" s="45" t="e">
        <f t="shared" si="7"/>
        <v>#DIV/0!</v>
      </c>
      <c r="G45" s="19"/>
      <c r="H45" s="45" t="e">
        <f t="shared" si="2"/>
        <v>#DIV/0!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/>
      <c r="W45" s="18" t="e">
        <f t="shared" si="8"/>
        <v>#DIV/0!</v>
      </c>
      <c r="X45" s="19"/>
      <c r="Y45" s="18" t="e">
        <f t="shared" si="9"/>
        <v>#DIV/0!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/>
      <c r="D46" s="19"/>
      <c r="E46" s="19"/>
      <c r="F46" s="45" t="e">
        <f t="shared" si="7"/>
        <v>#DIV/0!</v>
      </c>
      <c r="G46" s="19"/>
      <c r="H46" s="45" t="e">
        <f t="shared" si="2"/>
        <v>#DIV/0!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/>
      <c r="W46" s="18" t="e">
        <f t="shared" si="8"/>
        <v>#DIV/0!</v>
      </c>
      <c r="X46" s="19"/>
      <c r="Y46" s="18" t="e">
        <f t="shared" si="9"/>
        <v>#DIV/0!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/>
      <c r="D47" s="19"/>
      <c r="E47" s="19"/>
      <c r="F47" s="45" t="e">
        <f t="shared" si="7"/>
        <v>#DIV/0!</v>
      </c>
      <c r="G47" s="19"/>
      <c r="H47" s="45" t="e">
        <f t="shared" si="2"/>
        <v>#DIV/0!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/>
      <c r="W47" s="18" t="e">
        <f t="shared" si="8"/>
        <v>#DIV/0!</v>
      </c>
      <c r="X47" s="19"/>
      <c r="Y47" s="18" t="e">
        <f t="shared" si="9"/>
        <v>#DIV/0!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>
        <v>310.83999999999997</v>
      </c>
      <c r="D48" s="19">
        <v>29</v>
      </c>
      <c r="E48" s="19">
        <v>27</v>
      </c>
      <c r="F48" s="45">
        <f t="shared" si="7"/>
        <v>8.6861407798224169E-2</v>
      </c>
      <c r="G48" s="19"/>
      <c r="H48" s="45">
        <f t="shared" si="2"/>
        <v>0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/>
      <c r="W48" s="18">
        <f t="shared" si="8"/>
        <v>0</v>
      </c>
      <c r="X48" s="19">
        <v>2</v>
      </c>
      <c r="Y48" s="18">
        <f t="shared" si="9"/>
        <v>7.4074074074074066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>
        <v>238.28</v>
      </c>
      <c r="D49" s="19">
        <v>10</v>
      </c>
      <c r="E49" s="19">
        <v>15</v>
      </c>
      <c r="F49" s="45">
        <f t="shared" si="7"/>
        <v>6.2951149907671644E-2</v>
      </c>
      <c r="G49" s="19"/>
      <c r="H49" s="45">
        <f t="shared" si="2"/>
        <v>0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/>
      <c r="W49" s="18">
        <f t="shared" si="8"/>
        <v>0</v>
      </c>
      <c r="X49" s="19">
        <v>1</v>
      </c>
      <c r="Y49" s="18">
        <f t="shared" si="9"/>
        <v>6.666666666666667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/>
      <c r="D50" s="19"/>
      <c r="E50" s="19"/>
      <c r="F50" s="45" t="e">
        <f t="shared" si="7"/>
        <v>#DIV/0!</v>
      </c>
      <c r="G50" s="19"/>
      <c r="H50" s="45" t="e">
        <f t="shared" si="2"/>
        <v>#DIV/0!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/>
      <c r="W50" s="18" t="e">
        <f t="shared" si="8"/>
        <v>#DIV/0!</v>
      </c>
      <c r="X50" s="19"/>
      <c r="Y50" s="18" t="e">
        <f t="shared" si="9"/>
        <v>#DIV/0!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>
        <v>417.9</v>
      </c>
      <c r="D51" s="19">
        <v>3</v>
      </c>
      <c r="E51" s="19">
        <v>14</v>
      </c>
      <c r="F51" s="45">
        <f t="shared" si="7"/>
        <v>3.3500837520938027E-2</v>
      </c>
      <c r="G51" s="19"/>
      <c r="H51" s="45">
        <f t="shared" si="2"/>
        <v>0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/>
      <c r="W51" s="18">
        <f t="shared" si="8"/>
        <v>0</v>
      </c>
      <c r="X51" s="19">
        <v>1</v>
      </c>
      <c r="Y51" s="18">
        <f t="shared" si="9"/>
        <v>7.1428571428571423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>
        <v>558.30000000000007</v>
      </c>
      <c r="D52" s="19">
        <v>11</v>
      </c>
      <c r="E52" s="19">
        <v>18</v>
      </c>
      <c r="F52" s="45">
        <f t="shared" si="7"/>
        <v>3.2240730789897899E-2</v>
      </c>
      <c r="G52" s="19"/>
      <c r="H52" s="45">
        <f t="shared" si="2"/>
        <v>0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/>
      <c r="W52" s="18">
        <f t="shared" si="8"/>
        <v>0</v>
      </c>
      <c r="X52" s="19">
        <v>1</v>
      </c>
      <c r="Y52" s="18">
        <f t="shared" si="9"/>
        <v>5.5555555555555554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/>
      <c r="D53" s="19"/>
      <c r="E53" s="19"/>
      <c r="F53" s="45" t="e">
        <f t="shared" si="7"/>
        <v>#DIV/0!</v>
      </c>
      <c r="G53" s="19"/>
      <c r="H53" s="45" t="e">
        <f t="shared" si="2"/>
        <v>#DIV/0!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/>
      <c r="W53" s="18" t="e">
        <f t="shared" si="8"/>
        <v>#DIV/0!</v>
      </c>
      <c r="X53" s="19"/>
      <c r="Y53" s="18" t="e">
        <f t="shared" si="9"/>
        <v>#DIV/0!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/>
      <c r="D54" s="19"/>
      <c r="E54" s="19"/>
      <c r="F54" s="45" t="e">
        <f t="shared" si="7"/>
        <v>#DIV/0!</v>
      </c>
      <c r="G54" s="19"/>
      <c r="H54" s="45" t="e">
        <f t="shared" si="2"/>
        <v>#DIV/0!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/>
      <c r="W54" s="18" t="e">
        <f t="shared" si="8"/>
        <v>#DIV/0!</v>
      </c>
      <c r="X54" s="19"/>
      <c r="Y54" s="18" t="e">
        <f t="shared" si="9"/>
        <v>#DIV/0!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/>
      <c r="D55" s="19"/>
      <c r="E55" s="19"/>
      <c r="F55" s="45" t="e">
        <f t="shared" si="7"/>
        <v>#DIV/0!</v>
      </c>
      <c r="G55" s="19"/>
      <c r="H55" s="45" t="e">
        <f t="shared" si="2"/>
        <v>#DIV/0!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/>
      <c r="W55" s="18" t="e">
        <f t="shared" si="8"/>
        <v>#DIV/0!</v>
      </c>
      <c r="X55" s="19"/>
      <c r="Y55" s="18" t="e">
        <f t="shared" si="9"/>
        <v>#DIV/0!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/>
      <c r="D56" s="19"/>
      <c r="E56" s="19"/>
      <c r="F56" s="45" t="e">
        <f t="shared" si="7"/>
        <v>#DIV/0!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/>
      <c r="W56" s="18" t="e">
        <f t="shared" si="8"/>
        <v>#DIV/0!</v>
      </c>
      <c r="X56" s="19"/>
      <c r="Y56" s="18" t="e">
        <f t="shared" si="9"/>
        <v>#DIV/0!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/>
      <c r="D57" s="19"/>
      <c r="E57" s="19"/>
      <c r="F57" s="45" t="e">
        <f t="shared" si="7"/>
        <v>#DIV/0!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/>
      <c r="W57" s="18" t="e">
        <f t="shared" si="8"/>
        <v>#DIV/0!</v>
      </c>
      <c r="X57" s="19"/>
      <c r="Y57" s="18" t="e">
        <f t="shared" si="9"/>
        <v>#DIV/0!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/>
      <c r="D58" s="19"/>
      <c r="E58" s="19"/>
      <c r="F58" s="45" t="e">
        <f t="shared" si="7"/>
        <v>#DIV/0!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/>
      <c r="W58" s="18" t="e">
        <f t="shared" si="8"/>
        <v>#DIV/0!</v>
      </c>
      <c r="X58" s="19"/>
      <c r="Y58" s="18" t="e">
        <f t="shared" si="9"/>
        <v>#DIV/0!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/>
      <c r="D59" s="19"/>
      <c r="E59" s="19"/>
      <c r="F59" s="45" t="e">
        <f t="shared" si="7"/>
        <v>#DIV/0!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/>
      <c r="W59" s="18" t="e">
        <f t="shared" si="8"/>
        <v>#DIV/0!</v>
      </c>
      <c r="X59" s="19"/>
      <c r="Y59" s="18" t="e">
        <f t="shared" si="9"/>
        <v>#DIV/0!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/>
      <c r="D60" s="19"/>
      <c r="E60" s="19"/>
      <c r="F60" s="45" t="e">
        <f t="shared" si="7"/>
        <v>#DIV/0!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/>
      <c r="W60" s="18" t="e">
        <f t="shared" si="8"/>
        <v>#DIV/0!</v>
      </c>
      <c r="X60" s="19"/>
      <c r="Y60" s="18" t="e">
        <f t="shared" si="9"/>
        <v>#DIV/0!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/>
      <c r="D61" s="19"/>
      <c r="E61" s="19"/>
      <c r="F61" s="45" t="e">
        <f t="shared" si="7"/>
        <v>#DIV/0!</v>
      </c>
      <c r="G61" s="19"/>
      <c r="H61" s="45" t="e">
        <f t="shared" si="2"/>
        <v>#DIV/0!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/>
      <c r="W61" s="18" t="e">
        <f t="shared" si="8"/>
        <v>#DIV/0!</v>
      </c>
      <c r="X61" s="19"/>
      <c r="Y61" s="18" t="e">
        <f t="shared" si="9"/>
        <v>#DIV/0!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/>
      <c r="D62" s="19"/>
      <c r="E62" s="19"/>
      <c r="F62" s="45" t="e">
        <f t="shared" si="7"/>
        <v>#DIV/0!</v>
      </c>
      <c r="G62" s="19"/>
      <c r="H62" s="45" t="e">
        <f t="shared" si="2"/>
        <v>#DIV/0!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/>
      <c r="W62" s="18" t="e">
        <f t="shared" si="8"/>
        <v>#DIV/0!</v>
      </c>
      <c r="X62" s="19"/>
      <c r="Y62" s="18" t="e">
        <f t="shared" si="9"/>
        <v>#DIV/0!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/>
      <c r="D63" s="19"/>
      <c r="E63" s="19"/>
      <c r="F63" s="45" t="e">
        <f t="shared" si="7"/>
        <v>#DIV/0!</v>
      </c>
      <c r="G63" s="19"/>
      <c r="H63" s="45" t="e">
        <f t="shared" si="2"/>
        <v>#DIV/0!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/>
      <c r="W63" s="18" t="e">
        <f t="shared" si="8"/>
        <v>#DIV/0!</v>
      </c>
      <c r="X63" s="19"/>
      <c r="Y63" s="18" t="e">
        <f t="shared" si="9"/>
        <v>#DIV/0!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/>
      <c r="D64" s="19"/>
      <c r="E64" s="19"/>
      <c r="F64" s="45" t="e">
        <f t="shared" si="7"/>
        <v>#DIV/0!</v>
      </c>
      <c r="G64" s="19"/>
      <c r="H64" s="45" t="e">
        <f t="shared" si="2"/>
        <v>#DIV/0!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/>
      <c r="W64" s="18" t="e">
        <f t="shared" si="8"/>
        <v>#DIV/0!</v>
      </c>
      <c r="X64" s="19"/>
      <c r="Y64" s="18" t="e">
        <f t="shared" si="9"/>
        <v>#DIV/0!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/>
      <c r="D65" s="19"/>
      <c r="E65" s="19"/>
      <c r="F65" s="45" t="e">
        <f t="shared" si="7"/>
        <v>#DIV/0!</v>
      </c>
      <c r="G65" s="19"/>
      <c r="H65" s="45" t="e">
        <f t="shared" si="2"/>
        <v>#DIV/0!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/>
      <c r="W65" s="18" t="e">
        <f t="shared" si="8"/>
        <v>#DIV/0!</v>
      </c>
      <c r="X65" s="19"/>
      <c r="Y65" s="18" t="e">
        <f t="shared" si="9"/>
        <v>#DIV/0!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/>
      <c r="D66" s="19"/>
      <c r="E66" s="19"/>
      <c r="F66" s="45" t="e">
        <f t="shared" si="7"/>
        <v>#DIV/0!</v>
      </c>
      <c r="G66" s="19"/>
      <c r="H66" s="45" t="e">
        <f t="shared" si="2"/>
        <v>#DIV/0!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/>
      <c r="W66" s="18" t="e">
        <f t="shared" si="8"/>
        <v>#DIV/0!</v>
      </c>
      <c r="X66" s="19"/>
      <c r="Y66" s="18" t="e">
        <f t="shared" si="9"/>
        <v>#DIV/0!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/>
      <c r="D67" s="19"/>
      <c r="E67" s="19"/>
      <c r="F67" s="45" t="e">
        <f t="shared" si="7"/>
        <v>#DIV/0!</v>
      </c>
      <c r="G67" s="19"/>
      <c r="H67" s="45" t="e">
        <f t="shared" si="2"/>
        <v>#DIV/0!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/>
      <c r="W67" s="18" t="e">
        <f t="shared" si="8"/>
        <v>#DIV/0!</v>
      </c>
      <c r="X67" s="19"/>
      <c r="Y67" s="18" t="e">
        <f t="shared" si="9"/>
        <v>#DIV/0!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/>
      <c r="D68" s="19"/>
      <c r="E68" s="19"/>
      <c r="F68" s="45" t="e">
        <f t="shared" si="7"/>
        <v>#DIV/0!</v>
      </c>
      <c r="G68" s="19"/>
      <c r="H68" s="45" t="e">
        <f t="shared" si="2"/>
        <v>#DIV/0!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/>
      <c r="W68" s="18" t="e">
        <f t="shared" si="8"/>
        <v>#DIV/0!</v>
      </c>
      <c r="X68" s="19"/>
      <c r="Y68" s="18" t="e">
        <f t="shared" si="9"/>
        <v>#DIV/0!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/>
      <c r="D69" s="19"/>
      <c r="E69" s="19"/>
      <c r="F69" s="45" t="e">
        <f t="shared" si="7"/>
        <v>#DIV/0!</v>
      </c>
      <c r="G69" s="19"/>
      <c r="H69" s="45" t="e">
        <f t="shared" si="2"/>
        <v>#DIV/0!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/>
      <c r="W69" s="18" t="e">
        <f t="shared" si="8"/>
        <v>#DIV/0!</v>
      </c>
      <c r="X69" s="19"/>
      <c r="Y69" s="18" t="e">
        <f t="shared" si="9"/>
        <v>#DIV/0!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/>
      <c r="D70" s="19"/>
      <c r="E70" s="19"/>
      <c r="F70" s="45" t="e">
        <f t="shared" si="7"/>
        <v>#DIV/0!</v>
      </c>
      <c r="G70" s="19"/>
      <c r="H70" s="45" t="e">
        <f t="shared" si="2"/>
        <v>#DIV/0!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/>
      <c r="W70" s="18" t="e">
        <f t="shared" si="8"/>
        <v>#DIV/0!</v>
      </c>
      <c r="X70" s="19"/>
      <c r="Y70" s="18" t="e">
        <f t="shared" si="9"/>
        <v>#DIV/0!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/>
      <c r="D71" s="19"/>
      <c r="E71" s="19"/>
      <c r="F71" s="45" t="e">
        <f t="shared" si="7"/>
        <v>#DIV/0!</v>
      </c>
      <c r="G71" s="19"/>
      <c r="H71" s="45" t="e">
        <f t="shared" si="2"/>
        <v>#DIV/0!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/>
      <c r="W71" s="18" t="e">
        <f t="shared" si="8"/>
        <v>#DIV/0!</v>
      </c>
      <c r="X71" s="19"/>
      <c r="Y71" s="18" t="e">
        <f t="shared" si="9"/>
        <v>#DIV/0!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/>
      <c r="D72" s="19"/>
      <c r="E72" s="19"/>
      <c r="F72" s="45" t="e">
        <f t="shared" si="7"/>
        <v>#DIV/0!</v>
      </c>
      <c r="G72" s="19"/>
      <c r="H72" s="45" t="e">
        <f t="shared" si="2"/>
        <v>#DIV/0!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/>
      <c r="W72" s="18" t="e">
        <f t="shared" si="8"/>
        <v>#DIV/0!</v>
      </c>
      <c r="X72" s="19"/>
      <c r="Y72" s="18" t="e">
        <f t="shared" si="9"/>
        <v>#DIV/0!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/>
      <c r="D73" s="19"/>
      <c r="E73" s="19"/>
      <c r="F73" s="45" t="e">
        <f t="shared" si="7"/>
        <v>#DIV/0!</v>
      </c>
      <c r="G73" s="19"/>
      <c r="H73" s="45" t="e">
        <f t="shared" si="2"/>
        <v>#DIV/0!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/>
      <c r="W73" s="18" t="e">
        <f t="shared" si="8"/>
        <v>#DIV/0!</v>
      </c>
      <c r="X73" s="19"/>
      <c r="Y73" s="18" t="e">
        <f t="shared" si="9"/>
        <v>#DIV/0!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/>
      <c r="D74" s="19"/>
      <c r="E74" s="19"/>
      <c r="F74" s="45" t="e">
        <f t="shared" si="7"/>
        <v>#DIV/0!</v>
      </c>
      <c r="G74" s="19"/>
      <c r="H74" s="45" t="e">
        <f t="shared" si="2"/>
        <v>#DIV/0!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/>
      <c r="W74" s="18" t="e">
        <f t="shared" si="8"/>
        <v>#DIV/0!</v>
      </c>
      <c r="X74" s="19"/>
      <c r="Y74" s="18" t="e">
        <f t="shared" si="9"/>
        <v>#DIV/0!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/>
      <c r="D75" s="19"/>
      <c r="E75" s="19"/>
      <c r="F75" s="45" t="e">
        <f t="shared" si="7"/>
        <v>#DIV/0!</v>
      </c>
      <c r="G75" s="19"/>
      <c r="H75" s="45" t="e">
        <f t="shared" si="2"/>
        <v>#DIV/0!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/>
      <c r="W75" s="18" t="e">
        <f t="shared" si="8"/>
        <v>#DIV/0!</v>
      </c>
      <c r="X75" s="19"/>
      <c r="Y75" s="18" t="e">
        <f t="shared" si="9"/>
        <v>#DIV/0!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/>
      <c r="D76" s="19"/>
      <c r="E76" s="19"/>
      <c r="F76" s="45" t="e">
        <f t="shared" si="7"/>
        <v>#DIV/0!</v>
      </c>
      <c r="G76" s="19"/>
      <c r="H76" s="45" t="e">
        <f t="shared" si="2"/>
        <v>#DIV/0!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/>
      <c r="W76" s="18" t="e">
        <f t="shared" si="8"/>
        <v>#DIV/0!</v>
      </c>
      <c r="X76" s="19"/>
      <c r="Y76" s="18" t="e">
        <f t="shared" si="9"/>
        <v>#DIV/0!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/>
      <c r="D77" s="19"/>
      <c r="E77" s="19"/>
      <c r="F77" s="45" t="e">
        <f t="shared" si="7"/>
        <v>#DIV/0!</v>
      </c>
      <c r="G77" s="19"/>
      <c r="H77" s="45" t="e">
        <f t="shared" si="2"/>
        <v>#DIV/0!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/>
      <c r="W77" s="18" t="e">
        <f t="shared" si="8"/>
        <v>#DIV/0!</v>
      </c>
      <c r="X77" s="19"/>
      <c r="Y77" s="18" t="e">
        <f t="shared" si="9"/>
        <v>#DIV/0!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/>
      <c r="D78" s="19"/>
      <c r="E78" s="19"/>
      <c r="F78" s="45" t="e">
        <f t="shared" si="7"/>
        <v>#DIV/0!</v>
      </c>
      <c r="G78" s="19"/>
      <c r="H78" s="45" t="e">
        <f t="shared" ref="H78:H95" si="10">G78/D78*100</f>
        <v>#DIV/0!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/>
      <c r="W78" s="18" t="e">
        <f t="shared" si="8"/>
        <v>#DIV/0!</v>
      </c>
      <c r="X78" s="19"/>
      <c r="Y78" s="18" t="e">
        <f t="shared" si="9"/>
        <v>#DIV/0!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/>
      <c r="D79" s="19"/>
      <c r="E79" s="19"/>
      <c r="F79" s="45" t="e">
        <f t="shared" si="7"/>
        <v>#DIV/0!</v>
      </c>
      <c r="G79" s="19"/>
      <c r="H79" s="45" t="e">
        <f t="shared" si="10"/>
        <v>#DIV/0!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/>
      <c r="W79" s="18" t="e">
        <f t="shared" si="8"/>
        <v>#DIV/0!</v>
      </c>
      <c r="X79" s="19"/>
      <c r="Y79" s="18" t="e">
        <f t="shared" si="9"/>
        <v>#DIV/0!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/>
      <c r="D80" s="19"/>
      <c r="E80" s="19"/>
      <c r="F80" s="45" t="e">
        <f t="shared" si="7"/>
        <v>#DIV/0!</v>
      </c>
      <c r="G80" s="19"/>
      <c r="H80" s="45" t="e">
        <f t="shared" si="10"/>
        <v>#DIV/0!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 t="e">
        <f t="shared" si="8"/>
        <v>#DIV/0!</v>
      </c>
      <c r="X80" s="19"/>
      <c r="Y80" s="18" t="e">
        <f t="shared" si="9"/>
        <v>#DIV/0!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/>
      <c r="D81" s="19"/>
      <c r="E81" s="19"/>
      <c r="F81" s="45" t="e">
        <f t="shared" si="7"/>
        <v>#DIV/0!</v>
      </c>
      <c r="G81" s="19"/>
      <c r="H81" s="45" t="e">
        <f t="shared" si="10"/>
        <v>#DIV/0!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/>
      <c r="W81" s="18" t="e">
        <f t="shared" si="8"/>
        <v>#DIV/0!</v>
      </c>
      <c r="X81" s="19"/>
      <c r="Y81" s="18" t="e">
        <f t="shared" si="9"/>
        <v>#DIV/0!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/>
      <c r="D82" s="19"/>
      <c r="E82" s="19"/>
      <c r="F82" s="45" t="e">
        <f t="shared" si="7"/>
        <v>#DIV/0!</v>
      </c>
      <c r="G82" s="19"/>
      <c r="H82" s="45" t="e">
        <f t="shared" si="10"/>
        <v>#DIV/0!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/>
      <c r="W82" s="18" t="e">
        <f t="shared" si="8"/>
        <v>#DIV/0!</v>
      </c>
      <c r="X82" s="19"/>
      <c r="Y82" s="18" t="e">
        <f t="shared" si="9"/>
        <v>#DIV/0!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/>
      <c r="D83" s="19"/>
      <c r="E83" s="19"/>
      <c r="F83" s="45" t="e">
        <f t="shared" si="7"/>
        <v>#DIV/0!</v>
      </c>
      <c r="G83" s="19"/>
      <c r="H83" s="45" t="e">
        <f t="shared" si="10"/>
        <v>#DIV/0!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/>
      <c r="W83" s="18" t="e">
        <f t="shared" si="8"/>
        <v>#DIV/0!</v>
      </c>
      <c r="X83" s="19"/>
      <c r="Y83" s="18" t="e">
        <f t="shared" si="9"/>
        <v>#DIV/0!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/>
      <c r="D84" s="19"/>
      <c r="E84" s="19"/>
      <c r="F84" s="45" t="e">
        <f t="shared" si="7"/>
        <v>#DIV/0!</v>
      </c>
      <c r="G84" s="19"/>
      <c r="H84" s="45" t="e">
        <f t="shared" si="10"/>
        <v>#DIV/0!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 t="e">
        <f t="shared" si="8"/>
        <v>#DIV/0!</v>
      </c>
      <c r="X84" s="19"/>
      <c r="Y84" s="18" t="e">
        <f t="shared" si="9"/>
        <v>#DIV/0!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/>
      <c r="D85" s="19"/>
      <c r="E85" s="19"/>
      <c r="F85" s="45" t="e">
        <f t="shared" si="7"/>
        <v>#DIV/0!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 t="e">
        <f t="shared" si="8"/>
        <v>#DIV/0!</v>
      </c>
      <c r="X85" s="19"/>
      <c r="Y85" s="18" t="e">
        <f t="shared" si="9"/>
        <v>#DIV/0!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/>
      <c r="D86" s="19"/>
      <c r="E86" s="19"/>
      <c r="F86" s="45" t="e">
        <f t="shared" si="7"/>
        <v>#DIV/0!</v>
      </c>
      <c r="G86" s="19"/>
      <c r="H86" s="45" t="e">
        <f t="shared" si="10"/>
        <v>#DIV/0!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/>
      <c r="W86" s="18" t="e">
        <f t="shared" si="8"/>
        <v>#DIV/0!</v>
      </c>
      <c r="X86" s="19"/>
      <c r="Y86" s="18" t="e">
        <f t="shared" si="9"/>
        <v>#DIV/0!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/>
      <c r="D87" s="19"/>
      <c r="E87" s="19"/>
      <c r="F87" s="45" t="e">
        <f t="shared" si="7"/>
        <v>#DIV/0!</v>
      </c>
      <c r="G87" s="19"/>
      <c r="H87" s="45" t="e">
        <f t="shared" si="10"/>
        <v>#DIV/0!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/>
      <c r="W87" s="18" t="e">
        <f t="shared" si="8"/>
        <v>#DIV/0!</v>
      </c>
      <c r="X87" s="19"/>
      <c r="Y87" s="18" t="e">
        <f t="shared" si="9"/>
        <v>#DIV/0!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/>
      <c r="D88" s="19"/>
      <c r="E88" s="19"/>
      <c r="F88" s="45" t="e">
        <f t="shared" si="7"/>
        <v>#DIV/0!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/>
      <c r="W88" s="18" t="e">
        <f t="shared" si="8"/>
        <v>#DIV/0!</v>
      </c>
      <c r="X88" s="19"/>
      <c r="Y88" s="18" t="e">
        <f t="shared" si="9"/>
        <v>#DIV/0!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/>
      <c r="D89" s="19"/>
      <c r="E89" s="19"/>
      <c r="F89" s="45" t="e">
        <f t="shared" si="7"/>
        <v>#DIV/0!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/>
      <c r="W89" s="18" t="e">
        <f t="shared" si="8"/>
        <v>#DIV/0!</v>
      </c>
      <c r="X89" s="19"/>
      <c r="Y89" s="18" t="e">
        <f t="shared" si="9"/>
        <v>#DIV/0!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/>
      <c r="D90" s="19"/>
      <c r="E90" s="19"/>
      <c r="F90" s="45" t="e">
        <f t="shared" si="7"/>
        <v>#DIV/0!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/>
      <c r="W90" s="18" t="e">
        <f t="shared" si="8"/>
        <v>#DIV/0!</v>
      </c>
      <c r="X90" s="19"/>
      <c r="Y90" s="18" t="e">
        <f t="shared" si="9"/>
        <v>#DIV/0!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/>
      <c r="D91" s="19"/>
      <c r="E91" s="19"/>
      <c r="F91" s="45" t="e">
        <f t="shared" si="7"/>
        <v>#DIV/0!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/>
      <c r="W91" s="18" t="e">
        <f t="shared" si="8"/>
        <v>#DIV/0!</v>
      </c>
      <c r="X91" s="19"/>
      <c r="Y91" s="18" t="e">
        <f t="shared" si="9"/>
        <v>#DIV/0!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/>
      <c r="D92" s="19"/>
      <c r="E92" s="19"/>
      <c r="F92" s="45" t="e">
        <f t="shared" si="7"/>
        <v>#DIV/0!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/>
      <c r="W92" s="18" t="e">
        <f t="shared" si="8"/>
        <v>#DIV/0!</v>
      </c>
      <c r="X92" s="19"/>
      <c r="Y92" s="18" t="e">
        <f t="shared" si="9"/>
        <v>#DIV/0!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/>
      <c r="D93" s="19"/>
      <c r="E93" s="19"/>
      <c r="F93" s="45" t="e">
        <f t="shared" si="7"/>
        <v>#DIV/0!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/>
      <c r="W93" s="18" t="e">
        <f t="shared" si="8"/>
        <v>#DIV/0!</v>
      </c>
      <c r="X93" s="19"/>
      <c r="Y93" s="18" t="e">
        <f t="shared" si="9"/>
        <v>#DIV/0!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/>
      <c r="D94" s="19"/>
      <c r="E94" s="19"/>
      <c r="F94" s="45" t="e">
        <f t="shared" si="7"/>
        <v>#DIV/0!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/>
      <c r="W94" s="18" t="e">
        <f t="shared" si="8"/>
        <v>#DIV/0!</v>
      </c>
      <c r="X94" s="19"/>
      <c r="Y94" s="18" t="e">
        <f t="shared" si="9"/>
        <v>#DIV/0!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1525.3200000000002</v>
      </c>
      <c r="D95" s="29">
        <f>SUM(D37:D94)</f>
        <v>53</v>
      </c>
      <c r="E95" s="29">
        <f>SUM(E37:E94)</f>
        <v>74</v>
      </c>
      <c r="F95" s="46">
        <f>E95/C95</f>
        <v>4.8514410090997294E-2</v>
      </c>
      <c r="G95" s="91">
        <f>SUM(G37:G94)</f>
        <v>0</v>
      </c>
      <c r="H95" s="46">
        <f t="shared" si="10"/>
        <v>0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0</v>
      </c>
      <c r="W95" s="88">
        <f>V95/E95*100</f>
        <v>0</v>
      </c>
      <c r="X95" s="29">
        <f>SUM(X37:X94)</f>
        <v>5</v>
      </c>
      <c r="Y95" s="88">
        <f>X95/E95*100</f>
        <v>6.756756756756757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/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/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/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/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/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/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/>
      <c r="D100" s="19"/>
      <c r="E100" s="19"/>
      <c r="F100" s="45" t="e">
        <f t="shared" si="14"/>
        <v>#DIV/0!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/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/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/>
      <c r="D102" s="19"/>
      <c r="E102" s="19"/>
      <c r="F102" s="45" t="e">
        <f t="shared" si="14"/>
        <v>#DIV/0!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/>
      <c r="W102" s="18" t="e">
        <f t="shared" si="16"/>
        <v>#DIV/0!</v>
      </c>
      <c r="X102" s="19"/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/>
      <c r="D103" s="19"/>
      <c r="E103" s="19"/>
      <c r="F103" s="45" t="e">
        <f t="shared" si="14"/>
        <v>#DIV/0!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/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0</v>
      </c>
      <c r="D104" s="62">
        <f t="shared" ref="D104:E104" si="19">D97+D98+D99+D100+D101+D102+D103</f>
        <v>0</v>
      </c>
      <c r="E104" s="62">
        <f t="shared" si="19"/>
        <v>0</v>
      </c>
      <c r="F104" s="45" t="e">
        <f t="shared" si="14"/>
        <v>#DIV/0!</v>
      </c>
      <c r="G104" s="31">
        <f>G97+G98+G99+G100+G101+G102+G103</f>
        <v>0</v>
      </c>
      <c r="H104" s="45" t="e">
        <f t="shared" si="15"/>
        <v>#DIV/0!</v>
      </c>
      <c r="I104" s="31">
        <f t="shared" ref="I104:T104" si="20">I97+I98+I99+I100+I101+I102+I103</f>
        <v>0</v>
      </c>
      <c r="J104" s="31">
        <f t="shared" si="20"/>
        <v>0</v>
      </c>
      <c r="K104" s="31">
        <f t="shared" si="20"/>
        <v>0</v>
      </c>
      <c r="L104" s="31">
        <f t="shared" si="20"/>
        <v>0</v>
      </c>
      <c r="M104" s="31">
        <f t="shared" si="20"/>
        <v>0</v>
      </c>
      <c r="N104" s="31">
        <f t="shared" si="20"/>
        <v>0</v>
      </c>
      <c r="O104" s="19">
        <f t="shared" si="20"/>
        <v>0</v>
      </c>
      <c r="P104" s="19">
        <f t="shared" si="20"/>
        <v>0</v>
      </c>
      <c r="Q104" s="19">
        <f t="shared" si="20"/>
        <v>0</v>
      </c>
      <c r="R104" s="19">
        <f t="shared" si="20"/>
        <v>0</v>
      </c>
      <c r="S104" s="19">
        <f t="shared" si="20"/>
        <v>0</v>
      </c>
      <c r="T104" s="19">
        <f t="shared" si="20"/>
        <v>0</v>
      </c>
      <c r="U104" s="54" t="e">
        <f>O104/G104*100</f>
        <v>#DIV/0!</v>
      </c>
      <c r="V104" s="19">
        <f>V97+V98+V99+V100+V101+V102+V103</f>
        <v>0</v>
      </c>
      <c r="W104" s="18" t="e">
        <f t="shared" si="16"/>
        <v>#DIV/0!</v>
      </c>
      <c r="X104" s="19">
        <f>X97+X98+X99+X100+X101+X102+X103</f>
        <v>0</v>
      </c>
      <c r="Y104" s="18" t="e">
        <f t="shared" si="17"/>
        <v>#DIV/0!</v>
      </c>
      <c r="Z104" s="19">
        <f t="shared" ref="Z104:AE104" si="21">Z97+Z98+Z99+Z100+Z101+Z102+Z103</f>
        <v>0</v>
      </c>
      <c r="AA104" s="19">
        <f t="shared" si="21"/>
        <v>0</v>
      </c>
      <c r="AB104" s="19">
        <f t="shared" si="21"/>
        <v>0</v>
      </c>
      <c r="AC104" s="19">
        <f t="shared" si="21"/>
        <v>0</v>
      </c>
      <c r="AD104" s="19">
        <f t="shared" si="21"/>
        <v>0</v>
      </c>
      <c r="AE104" s="1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/>
      <c r="D106" s="19"/>
      <c r="E106" s="19"/>
      <c r="F106" s="45" t="e">
        <f t="shared" ref="F106:F116" si="22">E106/C106</f>
        <v>#DIV/0!</v>
      </c>
      <c r="G106" s="31"/>
      <c r="H106" s="45" t="e">
        <f t="shared" ref="H106:H217" si="23">G106/D106*100</f>
        <v>#DIV/0!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/>
      <c r="W106" s="18" t="e">
        <f t="shared" ref="W106:W116" si="25">V106/E106*100</f>
        <v>#DIV/0!</v>
      </c>
      <c r="X106" s="19"/>
      <c r="Y106" s="18" t="e">
        <f t="shared" ref="Y106:Y116" si="26">X106/E106*100</f>
        <v>#DIV/0!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>
        <v>621.8599999999999</v>
      </c>
      <c r="D107" s="19">
        <v>15</v>
      </c>
      <c r="E107" s="19">
        <v>12</v>
      </c>
      <c r="F107" s="45">
        <f t="shared" si="22"/>
        <v>1.9296947866079186E-2</v>
      </c>
      <c r="G107" s="31"/>
      <c r="H107" s="45">
        <f t="shared" si="23"/>
        <v>0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/>
      <c r="W107" s="18">
        <f t="shared" si="25"/>
        <v>0</v>
      </c>
      <c r="X107" s="19">
        <v>1</v>
      </c>
      <c r="Y107" s="18">
        <f t="shared" si="26"/>
        <v>8.3333333333333321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>
        <v>76.260000000000005</v>
      </c>
      <c r="D108" s="19">
        <v>10</v>
      </c>
      <c r="E108" s="19">
        <v>9</v>
      </c>
      <c r="F108" s="45">
        <f t="shared" si="22"/>
        <v>0.11801730920535011</v>
      </c>
      <c r="G108" s="31"/>
      <c r="H108" s="45">
        <f t="shared" si="23"/>
        <v>0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/>
      <c r="W108" s="18">
        <f t="shared" si="25"/>
        <v>0</v>
      </c>
      <c r="X108" s="19"/>
      <c r="Y108" s="18">
        <f t="shared" si="26"/>
        <v>0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/>
      <c r="D109" s="19"/>
      <c r="E109" s="19"/>
      <c r="F109" s="45" t="e">
        <f t="shared" si="22"/>
        <v>#DIV/0!</v>
      </c>
      <c r="G109" s="31"/>
      <c r="H109" s="45" t="e">
        <f t="shared" si="23"/>
        <v>#DIV/0!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/>
      <c r="W109" s="18" t="e">
        <f t="shared" si="25"/>
        <v>#DIV/0!</v>
      </c>
      <c r="X109" s="19"/>
      <c r="Y109" s="18" t="e">
        <f t="shared" si="26"/>
        <v>#DIV/0!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/>
      <c r="D110" s="19"/>
      <c r="E110" s="19"/>
      <c r="F110" s="45" t="e">
        <f t="shared" si="22"/>
        <v>#DIV/0!</v>
      </c>
      <c r="G110" s="31"/>
      <c r="H110" s="45" t="e">
        <f t="shared" si="23"/>
        <v>#DIV/0!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/>
      <c r="W110" s="18" t="e">
        <f t="shared" si="25"/>
        <v>#DIV/0!</v>
      </c>
      <c r="X110" s="19"/>
      <c r="Y110" s="18" t="e">
        <f t="shared" si="26"/>
        <v>#DIV/0!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/>
      <c r="D111" s="19"/>
      <c r="E111" s="19"/>
      <c r="F111" s="45" t="e">
        <f t="shared" si="22"/>
        <v>#DIV/0!</v>
      </c>
      <c r="G111" s="31"/>
      <c r="H111" s="45" t="e">
        <f t="shared" si="23"/>
        <v>#DIV/0!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/>
      <c r="W111" s="18" t="e">
        <f t="shared" si="25"/>
        <v>#DIV/0!</v>
      </c>
      <c r="X111" s="19"/>
      <c r="Y111" s="18" t="e">
        <f t="shared" si="26"/>
        <v>#DIV/0!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/>
      <c r="D112" s="19"/>
      <c r="E112" s="19"/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/>
      <c r="D113" s="19"/>
      <c r="E113" s="19"/>
      <c r="F113" s="45" t="e">
        <f t="shared" si="22"/>
        <v>#DIV/0!</v>
      </c>
      <c r="G113" s="31"/>
      <c r="H113" s="45" t="e">
        <f t="shared" si="23"/>
        <v>#DIV/0!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/>
      <c r="W113" s="18" t="e">
        <f t="shared" si="25"/>
        <v>#DIV/0!</v>
      </c>
      <c r="X113" s="19"/>
      <c r="Y113" s="18" t="e">
        <f t="shared" si="26"/>
        <v>#DIV/0!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/>
      <c r="D114" s="19"/>
      <c r="E114" s="19"/>
      <c r="F114" s="45" t="e">
        <f t="shared" si="22"/>
        <v>#DIV/0!</v>
      </c>
      <c r="G114" s="31"/>
      <c r="H114" s="45" t="e">
        <f t="shared" si="23"/>
        <v>#DIV/0!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/>
      <c r="W114" s="18" t="e">
        <f t="shared" si="25"/>
        <v>#DIV/0!</v>
      </c>
      <c r="X114" s="19"/>
      <c r="Y114" s="18" t="e">
        <f t="shared" si="26"/>
        <v>#DIV/0!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/>
      <c r="D115" s="19"/>
      <c r="E115" s="19"/>
      <c r="F115" s="45" t="e">
        <f t="shared" si="22"/>
        <v>#DIV/0!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/>
      <c r="W115" s="18" t="e">
        <f t="shared" si="25"/>
        <v>#DIV/0!</v>
      </c>
      <c r="X115" s="19"/>
      <c r="Y115" s="18" t="e">
        <f t="shared" si="26"/>
        <v>#DIV/0!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698.11999999999989</v>
      </c>
      <c r="D116" s="29">
        <f t="shared" ref="D116:G116" si="27">D106+D107+D108+D109+D110+D111+D112+D113+D114+D115</f>
        <v>25</v>
      </c>
      <c r="E116" s="29">
        <f t="shared" si="27"/>
        <v>21</v>
      </c>
      <c r="F116" s="45">
        <f t="shared" si="22"/>
        <v>3.0080788403139866E-2</v>
      </c>
      <c r="G116" s="91">
        <f t="shared" si="27"/>
        <v>0</v>
      </c>
      <c r="H116" s="45">
        <f t="shared" si="23"/>
        <v>0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54" t="e">
        <f t="shared" si="24"/>
        <v>#DIV/0!</v>
      </c>
      <c r="V116" s="29">
        <f t="shared" ref="V116" si="29">V106+V107+V108+V109+V110+V111+V112+V113+V114+V115</f>
        <v>0</v>
      </c>
      <c r="W116" s="18">
        <f t="shared" si="25"/>
        <v>0</v>
      </c>
      <c r="X116" s="29">
        <f t="shared" ref="X116" si="30">X106+X107+X108+X109+X110+X111+X112+X113+X114+X115</f>
        <v>1</v>
      </c>
      <c r="Y116" s="18">
        <f t="shared" si="26"/>
        <v>4.7619047619047619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/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/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/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/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/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/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/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/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/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/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/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/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/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37">D118+D119+D120+D121+D122+D123+D124+D125+D126+D127+D128+D129+D130+D131+D132+D133+D134+D135+D136+D137</f>
        <v>0</v>
      </c>
      <c r="E138" s="62">
        <f t="shared" si="37"/>
        <v>0</v>
      </c>
      <c r="F138" s="45" t="e">
        <f t="shared" si="32"/>
        <v>#DIV/0!</v>
      </c>
      <c r="G138" s="31">
        <f>G118+G119+G120+G121+G122+G123+G124+G125+G126+G127+G128+G129+G130+G131+G132+G133+G134+G135+G136+G137</f>
        <v>0</v>
      </c>
      <c r="H138" s="45" t="e">
        <f t="shared" si="33"/>
        <v>#DIV/0!</v>
      </c>
      <c r="I138" s="63">
        <f t="shared" ref="I138:T138" si="38">I118+I119+I120+I121+I122+I123+I124+I125+I126+I127+I128+I129+I130+I131+I132+I133+I134+I135+I136+I137</f>
        <v>0</v>
      </c>
      <c r="J138" s="63">
        <f t="shared" si="38"/>
        <v>0</v>
      </c>
      <c r="K138" s="63">
        <f t="shared" si="38"/>
        <v>0</v>
      </c>
      <c r="L138" s="63">
        <f t="shared" si="38"/>
        <v>0</v>
      </c>
      <c r="M138" s="63">
        <f t="shared" si="38"/>
        <v>0</v>
      </c>
      <c r="N138" s="63">
        <f t="shared" si="38"/>
        <v>0</v>
      </c>
      <c r="O138" s="62">
        <f t="shared" si="38"/>
        <v>0</v>
      </c>
      <c r="P138" s="62">
        <f t="shared" si="38"/>
        <v>0</v>
      </c>
      <c r="Q138" s="62">
        <f t="shared" si="38"/>
        <v>0</v>
      </c>
      <c r="R138" s="62">
        <f t="shared" si="38"/>
        <v>0</v>
      </c>
      <c r="S138" s="62">
        <f t="shared" si="38"/>
        <v>0</v>
      </c>
      <c r="T138" s="62">
        <f t="shared" si="38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35"/>
        <v>#DIV/0!</v>
      </c>
      <c r="X138" s="19">
        <f>X118+X119+X120+X121+X122+X123+X124+X125+X126+X127+X128+X129+X130+X131+X132+X133+X134+X135+X136+X137</f>
        <v>0</v>
      </c>
      <c r="Y138" s="18" t="e">
        <f t="shared" si="36"/>
        <v>#DIV/0!</v>
      </c>
      <c r="Z138" s="19">
        <f t="shared" ref="Z138:AE138" si="39">Z118+Z119+Z120+Z121+Z122+Z123+Z124+Z125+Z126+Z127+Z128+Z129+Z130+Z131+Z132+Z133+Z134+Z135+Z136+Z137</f>
        <v>0</v>
      </c>
      <c r="AA138" s="19">
        <f t="shared" si="39"/>
        <v>0</v>
      </c>
      <c r="AB138" s="19">
        <f t="shared" si="39"/>
        <v>0</v>
      </c>
      <c r="AC138" s="19">
        <f t="shared" si="39"/>
        <v>0</v>
      </c>
      <c r="AD138" s="19">
        <f t="shared" si="39"/>
        <v>0</v>
      </c>
      <c r="AE138" s="1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/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/>
      <c r="W140" s="18" t="e">
        <f t="shared" ref="W140:W159" si="41">V140/E140*100</f>
        <v>#DIV/0!</v>
      </c>
      <c r="X140" s="19"/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/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/>
      <c r="W141" s="18" t="e">
        <f t="shared" si="41"/>
        <v>#DIV/0!</v>
      </c>
      <c r="X141" s="19"/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/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/>
      <c r="W142" s="18" t="e">
        <f t="shared" si="41"/>
        <v>#DIV/0!</v>
      </c>
      <c r="X142" s="19"/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/>
      <c r="D143" s="19"/>
      <c r="E143" s="19"/>
      <c r="F143" s="45" t="e">
        <f t="shared" si="32"/>
        <v>#DIV/0!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/>
      <c r="W143" s="18" t="e">
        <f t="shared" si="41"/>
        <v>#DIV/0!</v>
      </c>
      <c r="X143" s="19"/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/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/>
      <c r="W144" s="18" t="e">
        <f t="shared" si="41"/>
        <v>#DIV/0!</v>
      </c>
      <c r="X144" s="19"/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/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/>
      <c r="W145" s="18" t="e">
        <f t="shared" si="41"/>
        <v>#DIV/0!</v>
      </c>
      <c r="X145" s="19"/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/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/>
      <c r="W146" s="18" t="e">
        <f t="shared" si="41"/>
        <v>#DIV/0!</v>
      </c>
      <c r="X146" s="19"/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/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/>
      <c r="W147" s="18" t="e">
        <f t="shared" si="41"/>
        <v>#DIV/0!</v>
      </c>
      <c r="X147" s="19"/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/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/>
      <c r="W148" s="18" t="e">
        <f t="shared" si="41"/>
        <v>#DIV/0!</v>
      </c>
      <c r="X148" s="19"/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/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/>
      <c r="W149" s="18" t="e">
        <f t="shared" si="41"/>
        <v>#DIV/0!</v>
      </c>
      <c r="X149" s="19"/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/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/>
      <c r="W150" s="18" t="e">
        <f t="shared" si="41"/>
        <v>#DIV/0!</v>
      </c>
      <c r="X150" s="19"/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/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/>
      <c r="W151" s="18" t="e">
        <f t="shared" si="41"/>
        <v>#DIV/0!</v>
      </c>
      <c r="X151" s="19"/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/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/>
      <c r="W152" s="18" t="e">
        <f t="shared" si="41"/>
        <v>#DIV/0!</v>
      </c>
      <c r="X152" s="19"/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/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/>
      <c r="W153" s="18" t="e">
        <f t="shared" si="41"/>
        <v>#DIV/0!</v>
      </c>
      <c r="X153" s="19"/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/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/>
      <c r="W154" s="18" t="e">
        <f t="shared" si="41"/>
        <v>#DIV/0!</v>
      </c>
      <c r="X154" s="19"/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/>
      <c r="D155" s="19"/>
      <c r="E155" s="19"/>
      <c r="F155" s="45" t="e">
        <f t="shared" si="32"/>
        <v>#DIV/0!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/>
      <c r="W155" s="18" t="e">
        <f t="shared" si="41"/>
        <v>#DIV/0!</v>
      </c>
      <c r="X155" s="19"/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/>
      <c r="D156" s="19"/>
      <c r="E156" s="19"/>
      <c r="F156" s="45" t="e">
        <f t="shared" si="32"/>
        <v>#DIV/0!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/>
      <c r="W156" s="18" t="e">
        <f t="shared" si="41"/>
        <v>#DIV/0!</v>
      </c>
      <c r="X156" s="19"/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/>
      <c r="D157" s="19"/>
      <c r="E157" s="19"/>
      <c r="F157" s="45" t="e">
        <f t="shared" si="32"/>
        <v>#DIV/0!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/>
      <c r="W157" s="18" t="e">
        <f t="shared" si="41"/>
        <v>#DIV/0!</v>
      </c>
      <c r="X157" s="19"/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/>
      <c r="D158" s="19"/>
      <c r="E158" s="19"/>
      <c r="F158" s="45" t="e">
        <f t="shared" si="32"/>
        <v>#DIV/0!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/>
      <c r="W158" s="18" t="e">
        <f t="shared" si="41"/>
        <v>#DIV/0!</v>
      </c>
      <c r="X158" s="19"/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19">
        <f>C140+C141+C142+C143+C144+C145+C146+C147+C148+C149+C150+C151+C152+C153+C154+C155+C156+C157+C158</f>
        <v>0</v>
      </c>
      <c r="D159" s="19">
        <f t="shared" ref="D159:E159" si="43">D140+D141+D142+D143+D144+D145+D146+D147+D148+D149+D150+D151+D152+D153+D154+D155+D156+D157+D158</f>
        <v>0</v>
      </c>
      <c r="E159" s="19">
        <f t="shared" si="43"/>
        <v>0</v>
      </c>
      <c r="F159" s="45" t="e">
        <f t="shared" si="32"/>
        <v>#DIV/0!</v>
      </c>
      <c r="G159" s="31">
        <f>G140+G141+G142+G143+G144+G145+G146+G147+G148+G149+G150+G151+G152+G153+G154+G155+G156+G157+G158</f>
        <v>0</v>
      </c>
      <c r="H159" s="45" t="e">
        <f t="shared" si="33"/>
        <v>#DIV/0!</v>
      </c>
      <c r="I159" s="31">
        <f t="shared" ref="I159:T159" si="44">I140+I141+I142+I143+I144+I145+I146+I147+I148+I149+I150+I151+I152+I153+I154+I155+I156+I157+I158</f>
        <v>0</v>
      </c>
      <c r="J159" s="31">
        <f t="shared" si="44"/>
        <v>0</v>
      </c>
      <c r="K159" s="31">
        <f t="shared" si="44"/>
        <v>0</v>
      </c>
      <c r="L159" s="31">
        <f t="shared" si="44"/>
        <v>0</v>
      </c>
      <c r="M159" s="31">
        <f t="shared" si="44"/>
        <v>0</v>
      </c>
      <c r="N159" s="31">
        <f t="shared" si="44"/>
        <v>0</v>
      </c>
      <c r="O159" s="19">
        <f t="shared" si="44"/>
        <v>0</v>
      </c>
      <c r="P159" s="19">
        <f t="shared" si="44"/>
        <v>0</v>
      </c>
      <c r="Q159" s="19">
        <f t="shared" si="44"/>
        <v>0</v>
      </c>
      <c r="R159" s="19">
        <f t="shared" si="44"/>
        <v>0</v>
      </c>
      <c r="S159" s="19">
        <f t="shared" si="44"/>
        <v>0</v>
      </c>
      <c r="T159" s="19">
        <f t="shared" si="44"/>
        <v>0</v>
      </c>
      <c r="U159" s="54" t="e">
        <f t="shared" si="40"/>
        <v>#DIV/0!</v>
      </c>
      <c r="V159" s="19">
        <f>V140+V141+V142+V143+V144+V145+V146+V147+V148+V149+V150+V151+V152+V153+V154+V155+V156+V157+V158</f>
        <v>0</v>
      </c>
      <c r="W159" s="18" t="e">
        <f t="shared" si="41"/>
        <v>#DIV/0!</v>
      </c>
      <c r="X159" s="19">
        <f>X140+X141+X142+X143+X144+X145+X146+X147+X148+X149+X150+X151+X152+X153+X154+X155+X156+X157+X158</f>
        <v>0</v>
      </c>
      <c r="Y159" s="18" t="e">
        <f t="shared" si="42"/>
        <v>#DIV/0!</v>
      </c>
      <c r="Z159" s="19">
        <f t="shared" ref="Z159:AE159" si="45">Z140+Z141+Z142+Z143+Z144+Z145+Z146+Z147+Z148+Z149+Z150+Z151+Z152+Z153+Z154+Z155+Z156+Z157+Z158</f>
        <v>0</v>
      </c>
      <c r="AA159" s="19">
        <f t="shared" si="45"/>
        <v>0</v>
      </c>
      <c r="AB159" s="19">
        <f t="shared" si="45"/>
        <v>0</v>
      </c>
      <c r="AC159" s="19">
        <f t="shared" si="45"/>
        <v>0</v>
      </c>
      <c r="AD159" s="19">
        <f t="shared" si="45"/>
        <v>0</v>
      </c>
      <c r="AE159" s="19">
        <f t="shared" si="45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>
        <v>252.2</v>
      </c>
      <c r="D161" s="19">
        <v>11</v>
      </c>
      <c r="E161" s="19">
        <v>47</v>
      </c>
      <c r="F161" s="45">
        <f t="shared" ref="F161:F166" si="46">E161/C161</f>
        <v>0.18636003172085647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7">O161/G161*100</f>
        <v>#DIV/0!</v>
      </c>
      <c r="V161" s="19">
        <v>4</v>
      </c>
      <c r="W161" s="18">
        <f t="shared" ref="W161:W166" si="48">V161/E161*100</f>
        <v>8.5106382978723403</v>
      </c>
      <c r="X161" s="19">
        <v>4</v>
      </c>
      <c r="Y161" s="18">
        <f t="shared" ref="Y161:Y166" si="49">X161/E161*100</f>
        <v>8.5106382978723403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/>
      <c r="D162" s="19"/>
      <c r="E162" s="19"/>
      <c r="F162" s="45" t="e">
        <f t="shared" si="46"/>
        <v>#DIV/0!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7"/>
        <v>#DIV/0!</v>
      </c>
      <c r="V162" s="19"/>
      <c r="W162" s="18" t="e">
        <f t="shared" si="48"/>
        <v>#DIV/0!</v>
      </c>
      <c r="X162" s="19"/>
      <c r="Y162" s="18" t="e">
        <f t="shared" si="49"/>
        <v>#DIV/0!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/>
      <c r="D163" s="19"/>
      <c r="E163" s="19"/>
      <c r="F163" s="45" t="e">
        <f t="shared" si="46"/>
        <v>#DIV/0!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7"/>
        <v>#DIV/0!</v>
      </c>
      <c r="V163" s="19"/>
      <c r="W163" s="18" t="e">
        <f t="shared" si="48"/>
        <v>#DIV/0!</v>
      </c>
      <c r="X163" s="19"/>
      <c r="Y163" s="18" t="e">
        <f t="shared" si="49"/>
        <v>#DIV/0!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/>
      <c r="D164" s="19"/>
      <c r="E164" s="19"/>
      <c r="F164" s="45" t="e">
        <f t="shared" si="46"/>
        <v>#DIV/0!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7"/>
        <v>#DIV/0!</v>
      </c>
      <c r="V164" s="19"/>
      <c r="W164" s="18" t="e">
        <f t="shared" si="48"/>
        <v>#DIV/0!</v>
      </c>
      <c r="X164" s="19"/>
      <c r="Y164" s="18" t="e">
        <f t="shared" si="49"/>
        <v>#DIV/0!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/>
      <c r="D165" s="19"/>
      <c r="E165" s="19"/>
      <c r="F165" s="45" t="e">
        <f t="shared" si="46"/>
        <v>#DIV/0!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7"/>
        <v>#DIV/0!</v>
      </c>
      <c r="V165" s="19"/>
      <c r="W165" s="18" t="e">
        <f t="shared" si="48"/>
        <v>#DIV/0!</v>
      </c>
      <c r="X165" s="19"/>
      <c r="Y165" s="18" t="e">
        <f t="shared" si="49"/>
        <v>#DIV/0!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252.2</v>
      </c>
      <c r="D166" s="19">
        <f t="shared" ref="D166:E166" si="50">D161+D162+D163+D164+D165</f>
        <v>11</v>
      </c>
      <c r="E166" s="19">
        <f t="shared" si="50"/>
        <v>47</v>
      </c>
      <c r="F166" s="45">
        <f t="shared" si="46"/>
        <v>0.18636003172085647</v>
      </c>
      <c r="G166" s="31">
        <f>G161+G162+G163+G164+G165</f>
        <v>0</v>
      </c>
      <c r="H166" s="45" t="e">
        <v>#DIV/0!</v>
      </c>
      <c r="I166" s="31">
        <f t="shared" ref="I166:T166" si="51">I161+I162+I163+I164+I165</f>
        <v>0</v>
      </c>
      <c r="J166" s="31">
        <f t="shared" si="51"/>
        <v>0</v>
      </c>
      <c r="K166" s="31">
        <f t="shared" si="51"/>
        <v>0</v>
      </c>
      <c r="L166" s="31">
        <f t="shared" si="51"/>
        <v>0</v>
      </c>
      <c r="M166" s="31">
        <f t="shared" si="51"/>
        <v>0</v>
      </c>
      <c r="N166" s="31">
        <f t="shared" si="51"/>
        <v>0</v>
      </c>
      <c r="O166" s="19">
        <f t="shared" si="51"/>
        <v>0</v>
      </c>
      <c r="P166" s="19">
        <f t="shared" si="51"/>
        <v>0</v>
      </c>
      <c r="Q166" s="19">
        <f t="shared" si="51"/>
        <v>0</v>
      </c>
      <c r="R166" s="19">
        <f t="shared" si="51"/>
        <v>0</v>
      </c>
      <c r="S166" s="19">
        <f t="shared" si="51"/>
        <v>0</v>
      </c>
      <c r="T166" s="19">
        <f t="shared" si="51"/>
        <v>0</v>
      </c>
      <c r="U166" s="54" t="e">
        <f t="shared" si="47"/>
        <v>#DIV/0!</v>
      </c>
      <c r="V166" s="19">
        <f>V161+V162+V163+V164+V165</f>
        <v>4</v>
      </c>
      <c r="W166" s="18">
        <f t="shared" si="48"/>
        <v>8.5106382978723403</v>
      </c>
      <c r="X166" s="19">
        <f>X161+X162+X163+X164+X165</f>
        <v>4</v>
      </c>
      <c r="Y166" s="18">
        <f t="shared" si="49"/>
        <v>8.5106382978723403</v>
      </c>
      <c r="Z166" s="19">
        <f t="shared" ref="Z166:AE166" si="52">Z161+Z162+Z163+Z164+Z165</f>
        <v>0</v>
      </c>
      <c r="AA166" s="19">
        <f t="shared" si="52"/>
        <v>0</v>
      </c>
      <c r="AB166" s="19">
        <f t="shared" si="52"/>
        <v>0</v>
      </c>
      <c r="AC166" s="19">
        <f t="shared" si="52"/>
        <v>0</v>
      </c>
      <c r="AD166" s="19">
        <f t="shared" si="52"/>
        <v>0</v>
      </c>
      <c r="AE166" s="19">
        <f t="shared" si="52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>
        <v>234.5</v>
      </c>
      <c r="D168" s="19">
        <v>20</v>
      </c>
      <c r="E168" s="19">
        <v>48</v>
      </c>
      <c r="F168" s="45">
        <f>E168/C168</f>
        <v>0.20469083155650319</v>
      </c>
      <c r="G168" s="31"/>
      <c r="H168" s="45">
        <f t="shared" ref="H168:H180" si="53">G168/D168*100</f>
        <v>0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4">O168/G168*100</f>
        <v>#DIV/0!</v>
      </c>
      <c r="V168" s="19">
        <v>4</v>
      </c>
      <c r="W168" s="18">
        <f t="shared" ref="W168:W181" si="55">V168/E168*100</f>
        <v>8.3333333333333321</v>
      </c>
      <c r="X168" s="19">
        <v>5</v>
      </c>
      <c r="Y168" s="18">
        <f t="shared" ref="Y168:Y181" si="56">X168/E168*100</f>
        <v>10.416666666666668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/>
      <c r="D169" s="19"/>
      <c r="E169" s="19"/>
      <c r="F169" s="45" t="e">
        <f t="shared" ref="F169:F232" si="57">E169/C169</f>
        <v>#DIV/0!</v>
      </c>
      <c r="G169" s="31"/>
      <c r="H169" s="45" t="e">
        <f t="shared" si="53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4"/>
        <v>#DIV/0!</v>
      </c>
      <c r="V169" s="19"/>
      <c r="W169" s="18" t="e">
        <f t="shared" si="55"/>
        <v>#DIV/0!</v>
      </c>
      <c r="X169" s="19"/>
      <c r="Y169" s="18" t="e">
        <f t="shared" si="56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/>
      <c r="D170" s="19"/>
      <c r="E170" s="19"/>
      <c r="F170" s="45" t="e">
        <f t="shared" si="57"/>
        <v>#DIV/0!</v>
      </c>
      <c r="G170" s="31"/>
      <c r="H170" s="45" t="e">
        <f t="shared" si="53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4"/>
        <v>#DIV/0!</v>
      </c>
      <c r="V170" s="19"/>
      <c r="W170" s="18" t="e">
        <f t="shared" si="55"/>
        <v>#DIV/0!</v>
      </c>
      <c r="X170" s="19"/>
      <c r="Y170" s="18" t="e">
        <f t="shared" si="56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/>
      <c r="D171" s="19"/>
      <c r="E171" s="19"/>
      <c r="F171" s="45" t="e">
        <f t="shared" si="57"/>
        <v>#DIV/0!</v>
      </c>
      <c r="G171" s="31"/>
      <c r="H171" s="45" t="e">
        <f t="shared" si="53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4"/>
        <v>#DIV/0!</v>
      </c>
      <c r="V171" s="19"/>
      <c r="W171" s="18" t="e">
        <f t="shared" si="55"/>
        <v>#DIV/0!</v>
      </c>
      <c r="X171" s="19"/>
      <c r="Y171" s="18" t="e">
        <f t="shared" si="56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/>
      <c r="D172" s="19"/>
      <c r="E172" s="19"/>
      <c r="F172" s="45" t="e">
        <f t="shared" si="57"/>
        <v>#DIV/0!</v>
      </c>
      <c r="G172" s="31"/>
      <c r="H172" s="45" t="e">
        <f t="shared" si="53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4"/>
        <v>#DIV/0!</v>
      </c>
      <c r="V172" s="19"/>
      <c r="W172" s="18" t="e">
        <f t="shared" si="55"/>
        <v>#DIV/0!</v>
      </c>
      <c r="X172" s="19"/>
      <c r="Y172" s="18" t="e">
        <f t="shared" si="56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/>
      <c r="D173" s="19"/>
      <c r="E173" s="19"/>
      <c r="F173" s="45" t="e">
        <f t="shared" si="57"/>
        <v>#DIV/0!</v>
      </c>
      <c r="G173" s="31"/>
      <c r="H173" s="45" t="e">
        <f t="shared" si="53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4"/>
        <v>#DIV/0!</v>
      </c>
      <c r="V173" s="19"/>
      <c r="W173" s="18" t="e">
        <f t="shared" si="55"/>
        <v>#DIV/0!</v>
      </c>
      <c r="X173" s="19"/>
      <c r="Y173" s="18" t="e">
        <f t="shared" si="56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/>
      <c r="D174" s="19"/>
      <c r="E174" s="19"/>
      <c r="F174" s="45" t="e">
        <f t="shared" si="57"/>
        <v>#DIV/0!</v>
      </c>
      <c r="G174" s="31"/>
      <c r="H174" s="45" t="e">
        <f t="shared" si="53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4"/>
        <v>#DIV/0!</v>
      </c>
      <c r="V174" s="19"/>
      <c r="W174" s="18" t="e">
        <f t="shared" si="55"/>
        <v>#DIV/0!</v>
      </c>
      <c r="X174" s="19"/>
      <c r="Y174" s="18" t="e">
        <f t="shared" si="56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/>
      <c r="D175" s="19"/>
      <c r="E175" s="19"/>
      <c r="F175" s="45" t="e">
        <f t="shared" si="57"/>
        <v>#DIV/0!</v>
      </c>
      <c r="G175" s="31"/>
      <c r="H175" s="45" t="e">
        <f t="shared" si="53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4"/>
        <v>#DIV/0!</v>
      </c>
      <c r="V175" s="19"/>
      <c r="W175" s="18" t="e">
        <f t="shared" si="55"/>
        <v>#DIV/0!</v>
      </c>
      <c r="X175" s="19"/>
      <c r="Y175" s="18" t="e">
        <f t="shared" si="56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/>
      <c r="D176" s="19"/>
      <c r="E176" s="19"/>
      <c r="F176" s="45" t="e">
        <f t="shared" si="57"/>
        <v>#DIV/0!</v>
      </c>
      <c r="G176" s="31"/>
      <c r="H176" s="45" t="e">
        <f t="shared" si="53"/>
        <v>#DIV/0!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4"/>
        <v>#DIV/0!</v>
      </c>
      <c r="V176" s="19"/>
      <c r="W176" s="18" t="e">
        <f t="shared" si="55"/>
        <v>#DIV/0!</v>
      </c>
      <c r="X176" s="19"/>
      <c r="Y176" s="18" t="e">
        <f t="shared" si="56"/>
        <v>#DIV/0!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/>
      <c r="D177" s="19"/>
      <c r="E177" s="19"/>
      <c r="F177" s="45" t="e">
        <f t="shared" si="57"/>
        <v>#DIV/0!</v>
      </c>
      <c r="G177" s="31"/>
      <c r="H177" s="45" t="e">
        <f t="shared" si="53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4"/>
        <v>#DIV/0!</v>
      </c>
      <c r="V177" s="19"/>
      <c r="W177" s="18" t="e">
        <f t="shared" si="55"/>
        <v>#DIV/0!</v>
      </c>
      <c r="X177" s="19"/>
      <c r="Y177" s="18" t="e">
        <f t="shared" si="56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/>
      <c r="D178" s="19"/>
      <c r="E178" s="19"/>
      <c r="F178" s="45" t="e">
        <f t="shared" si="57"/>
        <v>#DIV/0!</v>
      </c>
      <c r="G178" s="31"/>
      <c r="H178" s="45" t="e">
        <f t="shared" si="53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4"/>
        <v>#DIV/0!</v>
      </c>
      <c r="V178" s="19"/>
      <c r="W178" s="18" t="e">
        <f t="shared" si="55"/>
        <v>#DIV/0!</v>
      </c>
      <c r="X178" s="19"/>
      <c r="Y178" s="18" t="e">
        <f t="shared" si="56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/>
      <c r="D179" s="19"/>
      <c r="E179" s="19"/>
      <c r="F179" s="45" t="e">
        <f t="shared" si="57"/>
        <v>#DIV/0!</v>
      </c>
      <c r="G179" s="31"/>
      <c r="H179" s="45" t="e">
        <f t="shared" si="53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4"/>
        <v>#DIV/0!</v>
      </c>
      <c r="V179" s="19"/>
      <c r="W179" s="18" t="e">
        <f t="shared" si="55"/>
        <v>#DIV/0!</v>
      </c>
      <c r="X179" s="19"/>
      <c r="Y179" s="18" t="e">
        <f t="shared" si="56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/>
      <c r="D180" s="19"/>
      <c r="E180" s="19"/>
      <c r="F180" s="45" t="e">
        <f t="shared" si="57"/>
        <v>#DIV/0!</v>
      </c>
      <c r="G180" s="31"/>
      <c r="H180" s="45" t="e">
        <f t="shared" si="53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4"/>
        <v>#DIV/0!</v>
      </c>
      <c r="V180" s="19"/>
      <c r="W180" s="18" t="e">
        <f t="shared" si="55"/>
        <v>#DIV/0!</v>
      </c>
      <c r="X180" s="19"/>
      <c r="Y180" s="18" t="e">
        <f t="shared" si="56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234.5</v>
      </c>
      <c r="D181" s="29">
        <f t="shared" ref="D181:E181" si="58">D168+D169+D170+D171+D172+D173+D174+D175+D176+D177+D178+D179+D180</f>
        <v>20</v>
      </c>
      <c r="E181" s="29">
        <f t="shared" si="58"/>
        <v>48</v>
      </c>
      <c r="F181" s="46">
        <f t="shared" si="57"/>
        <v>0.20469083155650319</v>
      </c>
      <c r="G181" s="91">
        <f>G168+G169+G170+G171+G172+G173+G174+G175+G176+G177+G178+G179+G180</f>
        <v>0</v>
      </c>
      <c r="H181" s="46">
        <f t="shared" si="23"/>
        <v>0</v>
      </c>
      <c r="I181" s="91">
        <f t="shared" ref="I181:T181" si="59">I168+I169+I170+I171+I172+I173+I174+I175+I176+I177+I178+I179+I180</f>
        <v>0</v>
      </c>
      <c r="J181" s="91">
        <f t="shared" si="59"/>
        <v>0</v>
      </c>
      <c r="K181" s="91">
        <f t="shared" si="59"/>
        <v>0</v>
      </c>
      <c r="L181" s="91">
        <f t="shared" si="59"/>
        <v>0</v>
      </c>
      <c r="M181" s="91">
        <f t="shared" si="59"/>
        <v>0</v>
      </c>
      <c r="N181" s="91">
        <f t="shared" si="59"/>
        <v>0</v>
      </c>
      <c r="O181" s="29">
        <f t="shared" si="59"/>
        <v>0</v>
      </c>
      <c r="P181" s="29">
        <f t="shared" si="59"/>
        <v>0</v>
      </c>
      <c r="Q181" s="29">
        <f t="shared" si="59"/>
        <v>0</v>
      </c>
      <c r="R181" s="29">
        <f t="shared" si="59"/>
        <v>0</v>
      </c>
      <c r="S181" s="29">
        <f t="shared" si="59"/>
        <v>0</v>
      </c>
      <c r="T181" s="29">
        <f t="shared" si="59"/>
        <v>0</v>
      </c>
      <c r="U181" s="47" t="e">
        <f t="shared" si="24"/>
        <v>#DIV/0!</v>
      </c>
      <c r="V181" s="29">
        <f>V168+V169+V170+V171+V172+V173+V174+V175+V176+V177+V178+V179+V180</f>
        <v>4</v>
      </c>
      <c r="W181" s="88">
        <f t="shared" si="55"/>
        <v>8.3333333333333321</v>
      </c>
      <c r="X181" s="29">
        <f>X168+X169+X170+X171+X172+X173+X174+X175+X176+X177+X178+X179+X180</f>
        <v>5</v>
      </c>
      <c r="Y181" s="88">
        <f t="shared" si="56"/>
        <v>10.416666666666668</v>
      </c>
      <c r="Z181" s="29">
        <f t="shared" ref="Z181:AE181" si="60">Z168+Z169+Z170+Z171+Z172+Z173+Z174+Z175+Z176+Z177+Z178+Z179+Z180</f>
        <v>0</v>
      </c>
      <c r="AA181" s="29">
        <f t="shared" si="60"/>
        <v>0</v>
      </c>
      <c r="AB181" s="29">
        <f t="shared" si="60"/>
        <v>0</v>
      </c>
      <c r="AC181" s="29">
        <f t="shared" si="60"/>
        <v>0</v>
      </c>
      <c r="AD181" s="29">
        <f t="shared" si="60"/>
        <v>0</v>
      </c>
      <c r="AE181" s="29">
        <f t="shared" si="60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/>
      <c r="D183" s="19"/>
      <c r="E183" s="19"/>
      <c r="F183" s="45" t="e">
        <f t="shared" si="57"/>
        <v>#DIV/0!</v>
      </c>
      <c r="G183" s="31"/>
      <c r="H183" s="45" t="e">
        <f t="shared" si="23"/>
        <v>#DIV/0!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/>
      <c r="W183" s="18" t="e">
        <f>V183/E183*100</f>
        <v>#DIV/0!</v>
      </c>
      <c r="X183" s="19"/>
      <c r="Y183" s="18" t="e">
        <f t="shared" ref="Y183:Y193" si="61">X183/E183*100</f>
        <v>#DIV/0!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/>
      <c r="D184" s="19"/>
      <c r="E184" s="19"/>
      <c r="F184" s="45" t="e">
        <f t="shared" si="57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1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/>
      <c r="D185" s="19"/>
      <c r="E185" s="19"/>
      <c r="F185" s="45" t="e">
        <f t="shared" si="57"/>
        <v>#DIV/0!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2">V185/E185*100</f>
        <v>#DIV/0!</v>
      </c>
      <c r="X185" s="19"/>
      <c r="Y185" s="75" t="e">
        <f t="shared" si="61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/>
      <c r="D186" s="19"/>
      <c r="E186" s="19"/>
      <c r="F186" s="45" t="e">
        <f t="shared" si="57"/>
        <v>#DIV/0!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2"/>
        <v>#DIV/0!</v>
      </c>
      <c r="X186" s="19"/>
      <c r="Y186" s="75" t="e">
        <f t="shared" si="61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/>
      <c r="D187" s="19"/>
      <c r="E187" s="19"/>
      <c r="F187" s="45" t="e">
        <f t="shared" si="57"/>
        <v>#DIV/0!</v>
      </c>
      <c r="G187" s="31"/>
      <c r="H187" s="45" t="e">
        <f t="shared" si="23"/>
        <v>#DIV/0!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2"/>
        <v>#DIV/0!</v>
      </c>
      <c r="X187" s="19"/>
      <c r="Y187" s="75" t="e">
        <f t="shared" si="61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/>
      <c r="D188" s="19"/>
      <c r="E188" s="19"/>
      <c r="F188" s="45" t="e">
        <f t="shared" si="57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2"/>
        <v>#DIV/0!</v>
      </c>
      <c r="X188" s="19"/>
      <c r="Y188" s="75" t="e">
        <f t="shared" si="61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/>
      <c r="D189" s="19"/>
      <c r="E189" s="19"/>
      <c r="F189" s="45" t="e">
        <f t="shared" si="57"/>
        <v>#DIV/0!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/>
      <c r="W189" s="18" t="e">
        <f t="shared" si="62"/>
        <v>#DIV/0!</v>
      </c>
      <c r="X189" s="19"/>
      <c r="Y189" s="75" t="e">
        <f t="shared" si="61"/>
        <v>#DIV/0!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/>
      <c r="D190" s="19"/>
      <c r="E190" s="19"/>
      <c r="F190" s="45" t="e">
        <f t="shared" si="57"/>
        <v>#DIV/0!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/>
      <c r="W190" s="18" t="e">
        <f t="shared" si="62"/>
        <v>#DIV/0!</v>
      </c>
      <c r="X190" s="19"/>
      <c r="Y190" s="75" t="e">
        <f t="shared" si="61"/>
        <v>#DIV/0!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/>
      <c r="D191" s="19"/>
      <c r="E191" s="19"/>
      <c r="F191" s="45" t="e">
        <f t="shared" si="57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2"/>
        <v>#DIV/0!</v>
      </c>
      <c r="X191" s="19"/>
      <c r="Y191" s="75" t="e">
        <f t="shared" si="61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/>
      <c r="D192" s="19"/>
      <c r="E192" s="19"/>
      <c r="F192" s="45" t="e">
        <f t="shared" si="57"/>
        <v>#DIV/0!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/>
      <c r="W192" s="18" t="e">
        <f t="shared" si="62"/>
        <v>#DIV/0!</v>
      </c>
      <c r="X192" s="19"/>
      <c r="Y192" s="75" t="e">
        <f t="shared" si="61"/>
        <v>#DIV/0!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0</v>
      </c>
      <c r="D193" s="29">
        <f t="shared" ref="D193:E193" si="63">D183+D184+D185+D186+D187+D188+D189+D190+D191+D192</f>
        <v>0</v>
      </c>
      <c r="E193" s="29">
        <f t="shared" si="63"/>
        <v>0</v>
      </c>
      <c r="F193" s="46" t="e">
        <f t="shared" si="57"/>
        <v>#DIV/0!</v>
      </c>
      <c r="G193" s="91">
        <f>G183+G184+G185+G186+G187+G188+G189+G190+G191+G192</f>
        <v>0</v>
      </c>
      <c r="H193" s="46" t="e">
        <f t="shared" si="23"/>
        <v>#DIV/0!</v>
      </c>
      <c r="I193" s="91">
        <f t="shared" ref="I193:T193" si="64">I183+I184+I185+I186+I187+I188+I189+I190+I191+I192</f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29">
        <f t="shared" si="64"/>
        <v>0</v>
      </c>
      <c r="P193" s="29">
        <f t="shared" si="64"/>
        <v>0</v>
      </c>
      <c r="Q193" s="29">
        <f t="shared" si="64"/>
        <v>0</v>
      </c>
      <c r="R193" s="29">
        <f t="shared" si="64"/>
        <v>0</v>
      </c>
      <c r="S193" s="29">
        <f t="shared" si="64"/>
        <v>0</v>
      </c>
      <c r="T193" s="29">
        <f t="shared" si="64"/>
        <v>0</v>
      </c>
      <c r="U193" s="47" t="e">
        <f t="shared" si="24"/>
        <v>#DIV/0!</v>
      </c>
      <c r="V193" s="29">
        <f>V183+V184+V185+V186+V187+V188+V189+V190+V191+V192</f>
        <v>0</v>
      </c>
      <c r="W193" s="88" t="e">
        <f>V193/E193*100</f>
        <v>#DIV/0!</v>
      </c>
      <c r="X193" s="29">
        <f>X183+X184+X185+X186+X187+X188+X189+X190+X191+X192</f>
        <v>0</v>
      </c>
      <c r="Y193" s="88" t="e">
        <f t="shared" si="61"/>
        <v>#DIV/0!</v>
      </c>
      <c r="Z193" s="29">
        <f t="shared" ref="Z193:AE193" si="65">Z183+Z184+Z185+Z186+Z187+Z188+Z189+Z190+Z191+Z192</f>
        <v>0</v>
      </c>
      <c r="AA193" s="29">
        <f t="shared" si="65"/>
        <v>0</v>
      </c>
      <c r="AB193" s="29">
        <f t="shared" si="65"/>
        <v>0</v>
      </c>
      <c r="AC193" s="29">
        <f t="shared" si="65"/>
        <v>0</v>
      </c>
      <c r="AD193" s="29">
        <f t="shared" si="65"/>
        <v>0</v>
      </c>
      <c r="AE193" s="29">
        <f t="shared" si="65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>
        <v>227.72999999999996</v>
      </c>
      <c r="D195" s="19">
        <v>11</v>
      </c>
      <c r="E195" s="27">
        <v>12</v>
      </c>
      <c r="F195" s="45">
        <f t="shared" ref="F195:F209" si="66">E195/C195</f>
        <v>5.2693979712817821E-2</v>
      </c>
      <c r="G195" s="31"/>
      <c r="H195" s="45">
        <f t="shared" ref="H195:H209" si="67">G195/D195*100</f>
        <v>0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8">O195/G195*100</f>
        <v>#DIV/0!</v>
      </c>
      <c r="V195" s="19"/>
      <c r="W195" s="18">
        <f t="shared" ref="W195:W209" si="69">V195/E195*100</f>
        <v>0</v>
      </c>
      <c r="X195" s="19">
        <v>1</v>
      </c>
      <c r="Y195" s="18">
        <f t="shared" ref="Y195:Y210" si="70">X195/E195*100</f>
        <v>8.3333333333333321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>
        <v>121.26</v>
      </c>
      <c r="D196" s="19">
        <v>10</v>
      </c>
      <c r="E196" s="27">
        <v>10</v>
      </c>
      <c r="F196" s="45">
        <f t="shared" si="66"/>
        <v>8.2467425366980041E-2</v>
      </c>
      <c r="G196" s="31"/>
      <c r="H196" s="45">
        <f t="shared" si="67"/>
        <v>0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8"/>
        <v>#DIV/0!</v>
      </c>
      <c r="V196" s="19"/>
      <c r="W196" s="18">
        <f t="shared" si="69"/>
        <v>0</v>
      </c>
      <c r="X196" s="19">
        <v>1</v>
      </c>
      <c r="Y196" s="18">
        <f t="shared" si="70"/>
        <v>10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/>
      <c r="D197" s="19"/>
      <c r="E197" s="27"/>
      <c r="F197" s="45" t="e">
        <f t="shared" si="66"/>
        <v>#DIV/0!</v>
      </c>
      <c r="G197" s="31"/>
      <c r="H197" s="45" t="e">
        <f t="shared" si="67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8"/>
        <v>#DIV/0!</v>
      </c>
      <c r="V197" s="19"/>
      <c r="W197" s="18" t="e">
        <f t="shared" si="69"/>
        <v>#DIV/0!</v>
      </c>
      <c r="X197" s="19"/>
      <c r="Y197" s="18" t="e">
        <f t="shared" si="70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/>
      <c r="D198" s="19"/>
      <c r="E198" s="27"/>
      <c r="F198" s="45" t="e">
        <f t="shared" si="66"/>
        <v>#DIV/0!</v>
      </c>
      <c r="G198" s="31"/>
      <c r="H198" s="45" t="e">
        <f t="shared" si="67"/>
        <v>#DIV/0!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8"/>
        <v>#DIV/0!</v>
      </c>
      <c r="V198" s="19"/>
      <c r="W198" s="18" t="e">
        <f t="shared" si="69"/>
        <v>#DIV/0!</v>
      </c>
      <c r="X198" s="19"/>
      <c r="Y198" s="18" t="e">
        <f t="shared" si="70"/>
        <v>#DIV/0!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/>
      <c r="D199" s="19"/>
      <c r="E199" s="27"/>
      <c r="F199" s="45" t="e">
        <f t="shared" si="66"/>
        <v>#DIV/0!</v>
      </c>
      <c r="G199" s="31"/>
      <c r="H199" s="45" t="e">
        <f t="shared" si="67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8"/>
        <v>#DIV/0!</v>
      </c>
      <c r="V199" s="19"/>
      <c r="W199" s="18" t="e">
        <f t="shared" si="69"/>
        <v>#DIV/0!</v>
      </c>
      <c r="X199" s="19"/>
      <c r="Y199" s="18" t="e">
        <f t="shared" si="7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/>
      <c r="D200" s="19"/>
      <c r="E200" s="27"/>
      <c r="F200" s="45" t="e">
        <f t="shared" si="66"/>
        <v>#DIV/0!</v>
      </c>
      <c r="G200" s="31"/>
      <c r="H200" s="45" t="e">
        <f t="shared" si="67"/>
        <v>#DIV/0!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8"/>
        <v>#DIV/0!</v>
      </c>
      <c r="V200" s="19"/>
      <c r="W200" s="18" t="e">
        <f t="shared" si="69"/>
        <v>#DIV/0!</v>
      </c>
      <c r="X200" s="19"/>
      <c r="Y200" s="18" t="e">
        <f t="shared" si="70"/>
        <v>#DIV/0!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/>
      <c r="D201" s="19"/>
      <c r="E201" s="27"/>
      <c r="F201" s="45" t="e">
        <f t="shared" si="66"/>
        <v>#DIV/0!</v>
      </c>
      <c r="G201" s="31"/>
      <c r="H201" s="45" t="e">
        <f t="shared" si="67"/>
        <v>#DIV/0!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8"/>
        <v>#DIV/0!</v>
      </c>
      <c r="V201" s="19"/>
      <c r="W201" s="18" t="e">
        <f t="shared" si="69"/>
        <v>#DIV/0!</v>
      </c>
      <c r="X201" s="19"/>
      <c r="Y201" s="18" t="e">
        <f t="shared" si="70"/>
        <v>#DIV/0!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/>
      <c r="D202" s="19"/>
      <c r="E202" s="27"/>
      <c r="F202" s="45" t="e">
        <f t="shared" si="66"/>
        <v>#DIV/0!</v>
      </c>
      <c r="G202" s="31"/>
      <c r="H202" s="45" t="e">
        <f t="shared" si="67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8"/>
        <v>#DIV/0!</v>
      </c>
      <c r="V202" s="19"/>
      <c r="W202" s="18" t="e">
        <f t="shared" si="69"/>
        <v>#DIV/0!</v>
      </c>
      <c r="X202" s="19"/>
      <c r="Y202" s="18" t="e">
        <f t="shared" si="70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/>
      <c r="D203" s="19"/>
      <c r="E203" s="27"/>
      <c r="F203" s="45" t="e">
        <f t="shared" si="66"/>
        <v>#DIV/0!</v>
      </c>
      <c r="G203" s="31"/>
      <c r="H203" s="45" t="e">
        <f t="shared" si="67"/>
        <v>#DIV/0!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8"/>
        <v>#DIV/0!</v>
      </c>
      <c r="V203" s="19"/>
      <c r="W203" s="18" t="e">
        <f t="shared" si="69"/>
        <v>#DIV/0!</v>
      </c>
      <c r="X203" s="19"/>
      <c r="Y203" s="18" t="e">
        <f t="shared" si="70"/>
        <v>#DIV/0!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/>
      <c r="D204" s="19"/>
      <c r="E204" s="27"/>
      <c r="F204" s="45" t="e">
        <f t="shared" si="66"/>
        <v>#DIV/0!</v>
      </c>
      <c r="G204" s="31"/>
      <c r="H204" s="45" t="e">
        <f t="shared" si="67"/>
        <v>#DIV/0!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8"/>
        <v>#DIV/0!</v>
      </c>
      <c r="V204" s="19"/>
      <c r="W204" s="18" t="e">
        <f t="shared" si="69"/>
        <v>#DIV/0!</v>
      </c>
      <c r="X204" s="19"/>
      <c r="Y204" s="18" t="e">
        <f t="shared" si="70"/>
        <v>#DIV/0!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/>
      <c r="D205" s="19"/>
      <c r="E205" s="27"/>
      <c r="F205" s="45" t="e">
        <f t="shared" si="66"/>
        <v>#DIV/0!</v>
      </c>
      <c r="G205" s="31"/>
      <c r="H205" s="45" t="e">
        <f t="shared" si="67"/>
        <v>#DIV/0!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8"/>
        <v>#DIV/0!</v>
      </c>
      <c r="V205" s="19"/>
      <c r="W205" s="18" t="e">
        <f t="shared" si="69"/>
        <v>#DIV/0!</v>
      </c>
      <c r="X205" s="19"/>
      <c r="Y205" s="18" t="e">
        <f t="shared" si="70"/>
        <v>#DIV/0!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/>
      <c r="D206" s="19"/>
      <c r="E206" s="27"/>
      <c r="F206" s="45" t="e">
        <f t="shared" si="66"/>
        <v>#DIV/0!</v>
      </c>
      <c r="G206" s="31"/>
      <c r="H206" s="45" t="e">
        <f t="shared" si="67"/>
        <v>#DIV/0!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8"/>
        <v>#DIV/0!</v>
      </c>
      <c r="V206" s="19"/>
      <c r="W206" s="18" t="e">
        <f t="shared" si="69"/>
        <v>#DIV/0!</v>
      </c>
      <c r="X206" s="19"/>
      <c r="Y206" s="18" t="e">
        <f t="shared" si="70"/>
        <v>#DIV/0!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/>
      <c r="D207" s="19"/>
      <c r="E207" s="27"/>
      <c r="F207" s="45" t="e">
        <f t="shared" si="66"/>
        <v>#DIV/0!</v>
      </c>
      <c r="G207" s="31"/>
      <c r="H207" s="45" t="e">
        <f t="shared" si="67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8"/>
        <v>#DIV/0!</v>
      </c>
      <c r="V207" s="19"/>
      <c r="W207" s="18" t="e">
        <f t="shared" si="69"/>
        <v>#DIV/0!</v>
      </c>
      <c r="X207" s="19"/>
      <c r="Y207" s="18" t="e">
        <f t="shared" si="70"/>
        <v>#DIV/0!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/>
      <c r="D208" s="19"/>
      <c r="E208" s="27"/>
      <c r="F208" s="45" t="e">
        <f t="shared" si="66"/>
        <v>#DIV/0!</v>
      </c>
      <c r="G208" s="31"/>
      <c r="H208" s="45" t="e">
        <f t="shared" si="67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8"/>
        <v>#DIV/0!</v>
      </c>
      <c r="V208" s="19"/>
      <c r="W208" s="18" t="e">
        <f t="shared" si="69"/>
        <v>#DIV/0!</v>
      </c>
      <c r="X208" s="19"/>
      <c r="Y208" s="18" t="e">
        <f t="shared" si="70"/>
        <v>#DIV/0!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/>
      <c r="D209" s="19"/>
      <c r="E209" s="27"/>
      <c r="F209" s="45" t="e">
        <f t="shared" si="66"/>
        <v>#DIV/0!</v>
      </c>
      <c r="G209" s="31"/>
      <c r="H209" s="45" t="e">
        <f t="shared" si="67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8"/>
        <v>#DIV/0!</v>
      </c>
      <c r="V209" s="19"/>
      <c r="W209" s="18" t="e">
        <f t="shared" si="69"/>
        <v>#DIV/0!</v>
      </c>
      <c r="X209" s="19"/>
      <c r="Y209" s="18" t="e">
        <f t="shared" si="70"/>
        <v>#DIV/0!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348.98999999999995</v>
      </c>
      <c r="D210" s="29">
        <f t="shared" ref="D210:E210" si="71">D195+D196+D197+D198+D199+D200+D201+D202+D203+D204+D205+D206+D207+D208+D209</f>
        <v>21</v>
      </c>
      <c r="E210" s="29">
        <f t="shared" si="71"/>
        <v>22</v>
      </c>
      <c r="F210" s="46">
        <f t="shared" si="57"/>
        <v>6.303905556033125E-2</v>
      </c>
      <c r="G210" s="29">
        <f>G195+G196+G197+G198+G199+G200+G201+G202+G203+G204+G205+G206+G207+G208+G209</f>
        <v>0</v>
      </c>
      <c r="H210" s="46">
        <f t="shared" si="23"/>
        <v>0</v>
      </c>
      <c r="I210" s="29">
        <f t="shared" ref="I210:T210" si="72">I195+I196+I197+I198+I199+I200+I201+I202+I203+I204+I205+I206+I207+I208+I209</f>
        <v>0</v>
      </c>
      <c r="J210" s="29">
        <f t="shared" si="72"/>
        <v>0</v>
      </c>
      <c r="K210" s="29">
        <f t="shared" si="72"/>
        <v>0</v>
      </c>
      <c r="L210" s="29">
        <f t="shared" si="72"/>
        <v>0</v>
      </c>
      <c r="M210" s="29">
        <f t="shared" si="72"/>
        <v>0</v>
      </c>
      <c r="N210" s="29">
        <f t="shared" si="72"/>
        <v>0</v>
      </c>
      <c r="O210" s="29">
        <f t="shared" si="72"/>
        <v>0</v>
      </c>
      <c r="P210" s="29">
        <f t="shared" si="72"/>
        <v>0</v>
      </c>
      <c r="Q210" s="29">
        <f t="shared" si="72"/>
        <v>0</v>
      </c>
      <c r="R210" s="29">
        <f t="shared" si="72"/>
        <v>0</v>
      </c>
      <c r="S210" s="29">
        <f t="shared" si="72"/>
        <v>0</v>
      </c>
      <c r="T210" s="29">
        <f t="shared" si="72"/>
        <v>0</v>
      </c>
      <c r="U210" s="29" t="e">
        <f>SUM(U195:U209)</f>
        <v>#DIV/0!</v>
      </c>
      <c r="V210" s="29">
        <f>V195+V196+V197+V198+V199+V200+V201+V202+V203+V204+V205+V206+V207+V208+V209</f>
        <v>0</v>
      </c>
      <c r="W210" s="88">
        <f>V210/E210*100</f>
        <v>0</v>
      </c>
      <c r="X210" s="29">
        <f>X195+X196+X197+X198+X199+X200+X201+X202+X203+X204+X205+X206+X207+X208+X209</f>
        <v>2</v>
      </c>
      <c r="Y210" s="88">
        <f t="shared" si="70"/>
        <v>9.0909090909090917</v>
      </c>
      <c r="Z210" s="29">
        <f t="shared" ref="Z210:AE210" si="73">Z195+Z196+Z197+Z198+Z199+Z200+Z201+Z202+Z203+Z204+Z205+Z206+Z207+Z208+Z209</f>
        <v>0</v>
      </c>
      <c r="AA210" s="29">
        <f t="shared" si="73"/>
        <v>0</v>
      </c>
      <c r="AB210" s="29">
        <f t="shared" si="73"/>
        <v>0</v>
      </c>
      <c r="AC210" s="29">
        <f t="shared" si="73"/>
        <v>0</v>
      </c>
      <c r="AD210" s="29">
        <f t="shared" si="73"/>
        <v>0</v>
      </c>
      <c r="AE210" s="29">
        <f t="shared" si="7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/>
      <c r="D212" s="19"/>
      <c r="E212" s="19"/>
      <c r="F212" s="45" t="e">
        <f t="shared" si="57"/>
        <v>#DIV/0!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4">O212/G212*100</f>
        <v>#DIV/0!</v>
      </c>
      <c r="V212" s="19"/>
      <c r="W212" s="18" t="e">
        <f t="shared" ref="W212:W240" si="75">V212/E212*100</f>
        <v>#DIV/0!</v>
      </c>
      <c r="X212" s="19"/>
      <c r="Y212" s="18" t="e">
        <f t="shared" ref="Y212:Y241" si="76">X212/E212*100</f>
        <v>#DIV/0!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/>
      <c r="D213" s="19"/>
      <c r="E213" s="19"/>
      <c r="F213" s="45" t="e">
        <f t="shared" si="57"/>
        <v>#DIV/0!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4"/>
        <v>#DIV/0!</v>
      </c>
      <c r="V213" s="19"/>
      <c r="W213" s="18" t="e">
        <f t="shared" si="75"/>
        <v>#DIV/0!</v>
      </c>
      <c r="X213" s="19"/>
      <c r="Y213" s="18" t="e">
        <f t="shared" si="76"/>
        <v>#DIV/0!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/>
      <c r="D214" s="19"/>
      <c r="E214" s="19"/>
      <c r="F214" s="45" t="e">
        <f t="shared" si="57"/>
        <v>#DIV/0!</v>
      </c>
      <c r="G214" s="31"/>
      <c r="H214" s="45" t="e">
        <f t="shared" si="23"/>
        <v>#DIV/0!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4"/>
        <v>#DIV/0!</v>
      </c>
      <c r="V214" s="19"/>
      <c r="W214" s="18" t="e">
        <f t="shared" si="75"/>
        <v>#DIV/0!</v>
      </c>
      <c r="X214" s="19"/>
      <c r="Y214" s="18" t="e">
        <f t="shared" si="76"/>
        <v>#DIV/0!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/>
      <c r="D215" s="19"/>
      <c r="E215" s="19"/>
      <c r="F215" s="45" t="e">
        <f t="shared" si="57"/>
        <v>#DIV/0!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4"/>
        <v>#DIV/0!</v>
      </c>
      <c r="V215" s="19"/>
      <c r="W215" s="18" t="e">
        <f t="shared" si="75"/>
        <v>#DIV/0!</v>
      </c>
      <c r="X215" s="19"/>
      <c r="Y215" s="18" t="e">
        <f t="shared" si="76"/>
        <v>#DIV/0!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/>
      <c r="D216" s="19"/>
      <c r="E216" s="19"/>
      <c r="F216" s="45" t="e">
        <f t="shared" si="57"/>
        <v>#DIV/0!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4"/>
        <v>#DIV/0!</v>
      </c>
      <c r="V216" s="19"/>
      <c r="W216" s="18" t="e">
        <f t="shared" si="75"/>
        <v>#DIV/0!</v>
      </c>
      <c r="X216" s="19"/>
      <c r="Y216" s="18" t="e">
        <f t="shared" si="76"/>
        <v>#DIV/0!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762</v>
      </c>
      <c r="C217" s="19"/>
      <c r="D217" s="19"/>
      <c r="E217" s="19"/>
      <c r="F217" s="45" t="e">
        <f t="shared" si="57"/>
        <v>#DIV/0!</v>
      </c>
      <c r="G217" s="31"/>
      <c r="H217" s="45" t="e">
        <f t="shared" si="23"/>
        <v>#DIV/0!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4"/>
        <v>#DIV/0!</v>
      </c>
      <c r="V217" s="19"/>
      <c r="W217" s="18" t="e">
        <f t="shared" si="75"/>
        <v>#DIV/0!</v>
      </c>
      <c r="X217" s="19"/>
      <c r="Y217" s="18" t="e">
        <f t="shared" si="76"/>
        <v>#DIV/0!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/>
      <c r="D218" s="19"/>
      <c r="E218" s="19"/>
      <c r="F218" s="45" t="e">
        <f t="shared" si="57"/>
        <v>#DIV/0!</v>
      </c>
      <c r="G218" s="31"/>
      <c r="H218" s="45" t="e">
        <f t="shared" ref="H218:H292" si="77">G218/D218*100</f>
        <v>#DIV/0!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4"/>
        <v>#DIV/0!</v>
      </c>
      <c r="V218" s="19"/>
      <c r="W218" s="18" t="e">
        <f t="shared" si="75"/>
        <v>#DIV/0!</v>
      </c>
      <c r="X218" s="19"/>
      <c r="Y218" s="18" t="e">
        <f t="shared" si="76"/>
        <v>#DIV/0!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/>
      <c r="D219" s="19"/>
      <c r="E219" s="19"/>
      <c r="F219" s="45" t="e">
        <f t="shared" si="57"/>
        <v>#DIV/0!</v>
      </c>
      <c r="G219" s="31"/>
      <c r="H219" s="45" t="e">
        <f t="shared" si="77"/>
        <v>#DIV/0!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4"/>
        <v>#DIV/0!</v>
      </c>
      <c r="V219" s="19"/>
      <c r="W219" s="18" t="e">
        <f>V219/E219*100</f>
        <v>#DIV/0!</v>
      </c>
      <c r="X219" s="19"/>
      <c r="Y219" s="18" t="e">
        <f t="shared" si="76"/>
        <v>#DIV/0!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/>
      <c r="D220" s="19"/>
      <c r="E220" s="19"/>
      <c r="F220" s="45" t="e">
        <f t="shared" si="57"/>
        <v>#DIV/0!</v>
      </c>
      <c r="G220" s="31"/>
      <c r="H220" s="45" t="e">
        <f t="shared" si="77"/>
        <v>#DIV/0!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4"/>
        <v>#DIV/0!</v>
      </c>
      <c r="V220" s="19"/>
      <c r="W220" s="18" t="e">
        <f t="shared" si="75"/>
        <v>#DIV/0!</v>
      </c>
      <c r="X220" s="19"/>
      <c r="Y220" s="18" t="e">
        <f t="shared" si="76"/>
        <v>#DIV/0!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/>
      <c r="D221" s="19"/>
      <c r="E221" s="19"/>
      <c r="F221" s="45" t="e">
        <f t="shared" si="57"/>
        <v>#DIV/0!</v>
      </c>
      <c r="G221" s="31"/>
      <c r="H221" s="45" t="e">
        <f t="shared" si="77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4"/>
        <v>#DIV/0!</v>
      </c>
      <c r="V221" s="19"/>
      <c r="W221" s="18" t="e">
        <f t="shared" si="75"/>
        <v>#DIV/0!</v>
      </c>
      <c r="X221" s="19"/>
      <c r="Y221" s="18" t="e">
        <f t="shared" si="76"/>
        <v>#DIV/0!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219</v>
      </c>
      <c r="C222" s="19"/>
      <c r="D222" s="19"/>
      <c r="E222" s="19"/>
      <c r="F222" s="45" t="e">
        <f t="shared" si="57"/>
        <v>#DIV/0!</v>
      </c>
      <c r="G222" s="31"/>
      <c r="H222" s="45" t="e">
        <f t="shared" si="77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4"/>
        <v>#DIV/0!</v>
      </c>
      <c r="V222" s="19"/>
      <c r="W222" s="18" t="e">
        <f t="shared" si="75"/>
        <v>#DIV/0!</v>
      </c>
      <c r="X222" s="19"/>
      <c r="Y222" s="18" t="e">
        <f t="shared" si="76"/>
        <v>#DIV/0!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/>
      <c r="D223" s="19"/>
      <c r="E223" s="19"/>
      <c r="F223" s="45" t="e">
        <f t="shared" si="57"/>
        <v>#DIV/0!</v>
      </c>
      <c r="G223" s="31"/>
      <c r="H223" s="45" t="e">
        <f t="shared" si="77"/>
        <v>#DIV/0!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4"/>
        <v>#DIV/0!</v>
      </c>
      <c r="V223" s="19"/>
      <c r="W223" s="18" t="e">
        <f t="shared" si="75"/>
        <v>#DIV/0!</v>
      </c>
      <c r="X223" s="19"/>
      <c r="Y223" s="18" t="e">
        <f t="shared" si="76"/>
        <v>#DIV/0!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/>
      <c r="D224" s="19"/>
      <c r="E224" s="19"/>
      <c r="F224" s="45" t="e">
        <f t="shared" si="57"/>
        <v>#DIV/0!</v>
      </c>
      <c r="G224" s="31"/>
      <c r="H224" s="45" t="e">
        <f t="shared" si="77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4"/>
        <v>#DIV/0!</v>
      </c>
      <c r="V224" s="19"/>
      <c r="W224" s="18" t="e">
        <f t="shared" si="75"/>
        <v>#DIV/0!</v>
      </c>
      <c r="X224" s="19"/>
      <c r="Y224" s="18" t="e">
        <f t="shared" si="76"/>
        <v>#DIV/0!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/>
      <c r="D225" s="19"/>
      <c r="E225" s="19"/>
      <c r="F225" s="45" t="e">
        <f t="shared" si="57"/>
        <v>#DIV/0!</v>
      </c>
      <c r="G225" s="31"/>
      <c r="H225" s="45" t="e">
        <f t="shared" si="77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4"/>
        <v>#DIV/0!</v>
      </c>
      <c r="V225" s="19"/>
      <c r="W225" s="18" t="e">
        <f t="shared" si="75"/>
        <v>#DIV/0!</v>
      </c>
      <c r="X225" s="19"/>
      <c r="Y225" s="18" t="e">
        <f t="shared" si="76"/>
        <v>#DIV/0!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/>
      <c r="D226" s="19"/>
      <c r="E226" s="19"/>
      <c r="F226" s="45" t="e">
        <f t="shared" si="57"/>
        <v>#DIV/0!</v>
      </c>
      <c r="G226" s="31"/>
      <c r="H226" s="45" t="e">
        <f t="shared" si="77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4"/>
        <v>#DIV/0!</v>
      </c>
      <c r="V226" s="19"/>
      <c r="W226" s="18" t="e">
        <f t="shared" si="75"/>
        <v>#DIV/0!</v>
      </c>
      <c r="X226" s="19"/>
      <c r="Y226" s="18" t="e">
        <f t="shared" si="76"/>
        <v>#DIV/0!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/>
      <c r="D227" s="19"/>
      <c r="E227" s="19"/>
      <c r="F227" s="45" t="e">
        <f t="shared" si="57"/>
        <v>#DIV/0!</v>
      </c>
      <c r="G227" s="31"/>
      <c r="H227" s="45" t="e">
        <f t="shared" si="77"/>
        <v>#DIV/0!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4"/>
        <v>#DIV/0!</v>
      </c>
      <c r="V227" s="19"/>
      <c r="W227" s="18" t="e">
        <f t="shared" si="75"/>
        <v>#DIV/0!</v>
      </c>
      <c r="X227" s="19"/>
      <c r="Y227" s="18" t="e">
        <f t="shared" si="76"/>
        <v>#DIV/0!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/>
      <c r="D228" s="19"/>
      <c r="E228" s="19"/>
      <c r="F228" s="45" t="e">
        <f t="shared" si="57"/>
        <v>#DIV/0!</v>
      </c>
      <c r="G228" s="31"/>
      <c r="H228" s="45" t="e">
        <f t="shared" si="77"/>
        <v>#DIV/0!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4"/>
        <v>#DIV/0!</v>
      </c>
      <c r="V228" s="19"/>
      <c r="W228" s="18" t="e">
        <f t="shared" si="75"/>
        <v>#DIV/0!</v>
      </c>
      <c r="X228" s="19"/>
      <c r="Y228" s="18" t="e">
        <f t="shared" si="76"/>
        <v>#DIV/0!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/>
      <c r="D229" s="19"/>
      <c r="E229" s="19"/>
      <c r="F229" s="45" t="e">
        <f t="shared" si="57"/>
        <v>#DIV/0!</v>
      </c>
      <c r="G229" s="31"/>
      <c r="H229" s="45" t="e">
        <f t="shared" si="77"/>
        <v>#DIV/0!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4"/>
        <v>#DIV/0!</v>
      </c>
      <c r="V229" s="19"/>
      <c r="W229" s="18" t="e">
        <f t="shared" si="75"/>
        <v>#DIV/0!</v>
      </c>
      <c r="X229" s="19"/>
      <c r="Y229" s="18" t="e">
        <f t="shared" si="76"/>
        <v>#DIV/0!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/>
      <c r="D230" s="19"/>
      <c r="E230" s="19"/>
      <c r="F230" s="45" t="e">
        <f t="shared" si="57"/>
        <v>#DIV/0!</v>
      </c>
      <c r="G230" s="31"/>
      <c r="H230" s="45" t="e">
        <f t="shared" si="77"/>
        <v>#DIV/0!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4"/>
        <v>#DIV/0!</v>
      </c>
      <c r="V230" s="19"/>
      <c r="W230" s="18" t="e">
        <f t="shared" si="75"/>
        <v>#DIV/0!</v>
      </c>
      <c r="X230" s="19"/>
      <c r="Y230" s="18" t="e">
        <f t="shared" si="76"/>
        <v>#DIV/0!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/>
      <c r="D231" s="19"/>
      <c r="E231" s="19"/>
      <c r="F231" s="45" t="e">
        <f t="shared" si="57"/>
        <v>#DIV/0!</v>
      </c>
      <c r="G231" s="31"/>
      <c r="H231" s="45" t="e">
        <f t="shared" si="77"/>
        <v>#DIV/0!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4"/>
        <v>#DIV/0!</v>
      </c>
      <c r="V231" s="19"/>
      <c r="W231" s="18" t="e">
        <f t="shared" si="75"/>
        <v>#DIV/0!</v>
      </c>
      <c r="X231" s="19"/>
      <c r="Y231" s="18" t="e">
        <f t="shared" si="76"/>
        <v>#DIV/0!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/>
      <c r="D232" s="19"/>
      <c r="E232" s="19"/>
      <c r="F232" s="45" t="e">
        <f t="shared" si="57"/>
        <v>#DIV/0!</v>
      </c>
      <c r="G232" s="31"/>
      <c r="H232" s="45" t="e">
        <f t="shared" si="77"/>
        <v>#DIV/0!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4"/>
        <v>#DIV/0!</v>
      </c>
      <c r="V232" s="19"/>
      <c r="W232" s="18" t="e">
        <f t="shared" si="75"/>
        <v>#DIV/0!</v>
      </c>
      <c r="X232" s="19"/>
      <c r="Y232" s="18" t="e">
        <f t="shared" si="76"/>
        <v>#DIV/0!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/>
      <c r="D233" s="19"/>
      <c r="E233" s="19"/>
      <c r="F233" s="45" t="e">
        <f t="shared" ref="F233:F241" si="78">E233/C233</f>
        <v>#DIV/0!</v>
      </c>
      <c r="G233" s="31"/>
      <c r="H233" s="45" t="e">
        <f t="shared" si="77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4"/>
        <v>#DIV/0!</v>
      </c>
      <c r="V233" s="19"/>
      <c r="W233" s="18" t="e">
        <f t="shared" si="75"/>
        <v>#DIV/0!</v>
      </c>
      <c r="X233" s="19"/>
      <c r="Y233" s="18" t="e">
        <f t="shared" si="76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/>
      <c r="D234" s="19"/>
      <c r="E234" s="19"/>
      <c r="F234" s="45" t="e">
        <f t="shared" si="78"/>
        <v>#DIV/0!</v>
      </c>
      <c r="G234" s="31"/>
      <c r="H234" s="45" t="e">
        <f t="shared" si="77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4"/>
        <v>#DIV/0!</v>
      </c>
      <c r="V234" s="19"/>
      <c r="W234" s="18" t="e">
        <f t="shared" si="75"/>
        <v>#DIV/0!</v>
      </c>
      <c r="X234" s="19"/>
      <c r="Y234" s="18" t="e">
        <f t="shared" si="76"/>
        <v>#DIV/0!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/>
      <c r="D235" s="19"/>
      <c r="E235" s="19"/>
      <c r="F235" s="45" t="e">
        <f t="shared" si="78"/>
        <v>#DIV/0!</v>
      </c>
      <c r="G235" s="31"/>
      <c r="H235" s="45" t="e">
        <f t="shared" si="77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4"/>
        <v>#DIV/0!</v>
      </c>
      <c r="V235" s="19"/>
      <c r="W235" s="18" t="e">
        <f t="shared" si="75"/>
        <v>#DIV/0!</v>
      </c>
      <c r="X235" s="19"/>
      <c r="Y235" s="18" t="e">
        <f t="shared" si="76"/>
        <v>#DIV/0!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/>
      <c r="D236" s="19"/>
      <c r="E236" s="19"/>
      <c r="F236" s="45" t="e">
        <f t="shared" si="78"/>
        <v>#DIV/0!</v>
      </c>
      <c r="G236" s="31"/>
      <c r="H236" s="45" t="e">
        <f t="shared" si="77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4"/>
        <v>#DIV/0!</v>
      </c>
      <c r="V236" s="19"/>
      <c r="W236" s="18" t="e">
        <f t="shared" si="75"/>
        <v>#DIV/0!</v>
      </c>
      <c r="X236" s="19"/>
      <c r="Y236" s="18" t="e">
        <f t="shared" si="76"/>
        <v>#DIV/0!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/>
      <c r="D237" s="19"/>
      <c r="E237" s="19"/>
      <c r="F237" s="45" t="e">
        <f t="shared" si="78"/>
        <v>#DIV/0!</v>
      </c>
      <c r="G237" s="31"/>
      <c r="H237" s="45" t="e">
        <f t="shared" si="77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4"/>
        <v>#DIV/0!</v>
      </c>
      <c r="V237" s="19"/>
      <c r="W237" s="18" t="e">
        <f t="shared" si="75"/>
        <v>#DIV/0!</v>
      </c>
      <c r="X237" s="19"/>
      <c r="Y237" s="18" t="e">
        <f t="shared" si="76"/>
        <v>#DIV/0!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/>
      <c r="D238" s="19"/>
      <c r="E238" s="19"/>
      <c r="F238" s="45" t="e">
        <f t="shared" si="78"/>
        <v>#DIV/0!</v>
      </c>
      <c r="G238" s="31"/>
      <c r="H238" s="45" t="e">
        <f t="shared" si="77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4"/>
        <v>#DIV/0!</v>
      </c>
      <c r="V238" s="19"/>
      <c r="W238" s="18" t="e">
        <f t="shared" si="75"/>
        <v>#DIV/0!</v>
      </c>
      <c r="X238" s="19"/>
      <c r="Y238" s="18" t="e">
        <f t="shared" si="76"/>
        <v>#DIV/0!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/>
      <c r="D239" s="19"/>
      <c r="E239" s="19"/>
      <c r="F239" s="45" t="e">
        <f t="shared" si="78"/>
        <v>#DIV/0!</v>
      </c>
      <c r="G239" s="31"/>
      <c r="H239" s="45" t="e">
        <f t="shared" si="77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4"/>
        <v>#DIV/0!</v>
      </c>
      <c r="V239" s="19"/>
      <c r="W239" s="18" t="e">
        <f t="shared" si="75"/>
        <v>#DIV/0!</v>
      </c>
      <c r="X239" s="19"/>
      <c r="Y239" s="18" t="e">
        <f t="shared" si="76"/>
        <v>#DIV/0!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/>
      <c r="D240" s="19"/>
      <c r="E240" s="19"/>
      <c r="F240" s="45" t="e">
        <f t="shared" si="78"/>
        <v>#DIV/0!</v>
      </c>
      <c r="G240" s="31"/>
      <c r="H240" s="45" t="e">
        <f t="shared" si="77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4"/>
        <v>#DIV/0!</v>
      </c>
      <c r="V240" s="19"/>
      <c r="W240" s="18" t="e">
        <f t="shared" si="75"/>
        <v>#DIV/0!</v>
      </c>
      <c r="X240" s="19"/>
      <c r="Y240" s="18" t="e">
        <f t="shared" si="76"/>
        <v>#DIV/0!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0</v>
      </c>
      <c r="D241" s="29">
        <f t="shared" ref="D241:E241" si="79">D212+D213+D214+D215+D216+D217+D218+D219+D220+D221+D222+D223+D224+D225+D226+D227+D228+D229+D230+D231+D232+D233+D234+D235+D236+D237+D238+D239+D240</f>
        <v>0</v>
      </c>
      <c r="E241" s="29">
        <f t="shared" si="79"/>
        <v>0</v>
      </c>
      <c r="F241" s="46" t="e">
        <f t="shared" si="78"/>
        <v>#DIV/0!</v>
      </c>
      <c r="G241" s="29">
        <f>G212+G213+G214+G215+G216+G217+G218+G219+G220+G221+G222+G223+G224+G225+G226+G227+G228+G229+G230+G231+G232+G233+G234+G235+G236+G237+G238+G239+G240</f>
        <v>0</v>
      </c>
      <c r="H241" s="46" t="e">
        <f t="shared" si="77"/>
        <v>#DIV/0!</v>
      </c>
      <c r="I241" s="29">
        <f t="shared" ref="I241:T241" si="80">I212+I213+I214+I215+I216+I217+I218+I219+I220+I221+I222+I223+I224+I225+I226+I227+I228+I229+I230+I231+I232+I233+I234+I235+I236+I237+I238+I239+I240</f>
        <v>0</v>
      </c>
      <c r="J241" s="29">
        <f t="shared" si="80"/>
        <v>0</v>
      </c>
      <c r="K241" s="29">
        <f t="shared" si="80"/>
        <v>0</v>
      </c>
      <c r="L241" s="29">
        <f t="shared" si="80"/>
        <v>0</v>
      </c>
      <c r="M241" s="29">
        <f t="shared" si="80"/>
        <v>0</v>
      </c>
      <c r="N241" s="29">
        <f t="shared" si="80"/>
        <v>0</v>
      </c>
      <c r="O241" s="29">
        <f t="shared" si="80"/>
        <v>0</v>
      </c>
      <c r="P241" s="29">
        <f t="shared" si="80"/>
        <v>0</v>
      </c>
      <c r="Q241" s="29">
        <f t="shared" si="80"/>
        <v>0</v>
      </c>
      <c r="R241" s="29">
        <f t="shared" si="80"/>
        <v>0</v>
      </c>
      <c r="S241" s="29">
        <f t="shared" si="80"/>
        <v>0</v>
      </c>
      <c r="T241" s="29">
        <f t="shared" si="80"/>
        <v>0</v>
      </c>
      <c r="U241" s="47" t="e">
        <f t="shared" si="74"/>
        <v>#DIV/0!</v>
      </c>
      <c r="V241" s="29">
        <f>V212+V213+V214+V215+V216+V217+V218+V219+V220+V221+V222+V223+V224+V225+V226+V227+V228+V229+V230+V231+V232+V233+V234+V235+V236+V237+V238+V239+V240</f>
        <v>0</v>
      </c>
      <c r="W241" s="88" t="e">
        <f>V241/E241*100</f>
        <v>#DIV/0!</v>
      </c>
      <c r="X241" s="29">
        <f>X212+X213+X214+X215+X216+X217+X218+X219+X220+X221+X222+X223+X224+X225+X226+X227+X228+X229+X230+X231+X232+X233+X234+X235+X236+X237+X238+X239+X240</f>
        <v>0</v>
      </c>
      <c r="Y241" s="88" t="e">
        <f t="shared" si="76"/>
        <v>#DIV/0!</v>
      </c>
      <c r="Z241" s="29">
        <f t="shared" ref="Z241:AE241" si="81">Z212+Z213+Z214+Z215+Z216+Z217+Z218+Z219+Z220+Z221+Z222+Z223+Z224+Z225+Z226+Z227+Z228+Z229+Z230+Z231+Z232+Z233+Z234+Z235+Z236+Z237+Z238+Z239+Z240</f>
        <v>0</v>
      </c>
      <c r="AA241" s="29">
        <f t="shared" si="81"/>
        <v>0</v>
      </c>
      <c r="AB241" s="29">
        <f t="shared" si="81"/>
        <v>0</v>
      </c>
      <c r="AC241" s="29">
        <f t="shared" si="81"/>
        <v>0</v>
      </c>
      <c r="AD241" s="29">
        <f t="shared" si="81"/>
        <v>0</v>
      </c>
      <c r="AE241" s="29">
        <f t="shared" si="81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/>
      <c r="D243" s="19"/>
      <c r="E243" s="19"/>
      <c r="F243" s="45" t="e">
        <f t="shared" ref="F243:F292" si="82">E243/C243</f>
        <v>#DIV/0!</v>
      </c>
      <c r="G243" s="31"/>
      <c r="H243" s="45" t="e">
        <f t="shared" ref="H243:H291" si="83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4">O243/G243*100</f>
        <v>#DIV/0!</v>
      </c>
      <c r="V243" s="19"/>
      <c r="W243" s="18" t="e">
        <f t="shared" ref="W243:W291" si="85">V243/E243*100</f>
        <v>#DIV/0!</v>
      </c>
      <c r="X243" s="19"/>
      <c r="Y243" s="18" t="e">
        <f t="shared" ref="Y243:Y292" si="86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/>
      <c r="D244" s="19"/>
      <c r="E244" s="19"/>
      <c r="F244" s="45" t="e">
        <f t="shared" si="82"/>
        <v>#DIV/0!</v>
      </c>
      <c r="G244" s="31"/>
      <c r="H244" s="45" t="e">
        <f t="shared" si="83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4"/>
        <v>#DIV/0!</v>
      </c>
      <c r="V244" s="19"/>
      <c r="W244" s="18" t="e">
        <f t="shared" si="85"/>
        <v>#DIV/0!</v>
      </c>
      <c r="X244" s="19"/>
      <c r="Y244" s="18" t="e">
        <f t="shared" si="86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/>
      <c r="D245" s="19"/>
      <c r="E245" s="19"/>
      <c r="F245" s="45" t="e">
        <f t="shared" si="82"/>
        <v>#DIV/0!</v>
      </c>
      <c r="G245" s="31"/>
      <c r="H245" s="45" t="e">
        <f t="shared" si="83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4"/>
        <v>#DIV/0!</v>
      </c>
      <c r="V245" s="19"/>
      <c r="W245" s="18" t="e">
        <f t="shared" si="85"/>
        <v>#DIV/0!</v>
      </c>
      <c r="X245" s="19"/>
      <c r="Y245" s="18" t="e">
        <f t="shared" si="86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/>
      <c r="D246" s="19"/>
      <c r="E246" s="19"/>
      <c r="F246" s="45" t="e">
        <f t="shared" si="82"/>
        <v>#DIV/0!</v>
      </c>
      <c r="G246" s="31"/>
      <c r="H246" s="45" t="e">
        <f t="shared" si="83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4"/>
        <v>#DIV/0!</v>
      </c>
      <c r="V246" s="19"/>
      <c r="W246" s="18" t="e">
        <f t="shared" si="85"/>
        <v>#DIV/0!</v>
      </c>
      <c r="X246" s="19"/>
      <c r="Y246" s="18" t="e">
        <f t="shared" si="86"/>
        <v>#DIV/0!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>
        <v>202</v>
      </c>
      <c r="D247" s="19">
        <v>30</v>
      </c>
      <c r="E247" s="19">
        <v>28</v>
      </c>
      <c r="F247" s="45">
        <f t="shared" si="82"/>
        <v>0.13861386138613863</v>
      </c>
      <c r="G247" s="31"/>
      <c r="H247" s="45">
        <f t="shared" si="83"/>
        <v>0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4"/>
        <v>#DIV/0!</v>
      </c>
      <c r="V247" s="19">
        <v>2</v>
      </c>
      <c r="W247" s="18">
        <f t="shared" si="85"/>
        <v>7.1428571428571423</v>
      </c>
      <c r="X247" s="19">
        <v>2</v>
      </c>
      <c r="Y247" s="18">
        <f t="shared" si="86"/>
        <v>7.1428571428571423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>
        <v>838.2</v>
      </c>
      <c r="D248" s="19">
        <v>60</v>
      </c>
      <c r="E248" s="19">
        <v>162</v>
      </c>
      <c r="F248" s="45">
        <f t="shared" si="82"/>
        <v>0.19327129563350035</v>
      </c>
      <c r="G248" s="31"/>
      <c r="H248" s="45">
        <f t="shared" si="83"/>
        <v>0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4"/>
        <v>#DIV/0!</v>
      </c>
      <c r="V248" s="19">
        <v>16</v>
      </c>
      <c r="W248" s="18">
        <f t="shared" si="85"/>
        <v>9.8765432098765427</v>
      </c>
      <c r="X248" s="19">
        <v>3</v>
      </c>
      <c r="Y248" s="18">
        <f t="shared" si="86"/>
        <v>1.8518518518518516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/>
      <c r="D249" s="19"/>
      <c r="E249" s="19"/>
      <c r="F249" s="45" t="e">
        <f t="shared" si="82"/>
        <v>#DIV/0!</v>
      </c>
      <c r="G249" s="31"/>
      <c r="H249" s="45" t="e">
        <f t="shared" si="83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4"/>
        <v>#DIV/0!</v>
      </c>
      <c r="V249" s="19"/>
      <c r="W249" s="18" t="e">
        <f t="shared" si="85"/>
        <v>#DIV/0!</v>
      </c>
      <c r="X249" s="19"/>
      <c r="Y249" s="18" t="e">
        <f t="shared" si="86"/>
        <v>#DIV/0!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/>
      <c r="D250" s="19"/>
      <c r="E250" s="19"/>
      <c r="F250" s="45" t="e">
        <f t="shared" si="82"/>
        <v>#DIV/0!</v>
      </c>
      <c r="G250" s="31"/>
      <c r="H250" s="45" t="e">
        <f t="shared" si="83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4"/>
        <v>#DIV/0!</v>
      </c>
      <c r="V250" s="19"/>
      <c r="W250" s="18" t="e">
        <f t="shared" si="85"/>
        <v>#DIV/0!</v>
      </c>
      <c r="X250" s="19"/>
      <c r="Y250" s="18" t="e">
        <f t="shared" si="86"/>
        <v>#DIV/0!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/>
      <c r="D251" s="19"/>
      <c r="E251" s="19"/>
      <c r="F251" s="45" t="e">
        <f t="shared" si="82"/>
        <v>#DIV/0!</v>
      </c>
      <c r="G251" s="31"/>
      <c r="H251" s="45" t="e">
        <f t="shared" si="83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4"/>
        <v>#DIV/0!</v>
      </c>
      <c r="V251" s="19"/>
      <c r="W251" s="18" t="e">
        <f t="shared" si="85"/>
        <v>#DIV/0!</v>
      </c>
      <c r="X251" s="19"/>
      <c r="Y251" s="18" t="e">
        <f t="shared" si="86"/>
        <v>#DIV/0!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/>
      <c r="D252" s="19"/>
      <c r="E252" s="19"/>
      <c r="F252" s="45" t="e">
        <f t="shared" si="82"/>
        <v>#DIV/0!</v>
      </c>
      <c r="G252" s="31"/>
      <c r="H252" s="45" t="e">
        <f t="shared" si="83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4"/>
        <v>#DIV/0!</v>
      </c>
      <c r="V252" s="19"/>
      <c r="W252" s="18" t="e">
        <f t="shared" si="85"/>
        <v>#DIV/0!</v>
      </c>
      <c r="X252" s="19"/>
      <c r="Y252" s="18" t="e">
        <f t="shared" si="86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/>
      <c r="D253" s="19"/>
      <c r="E253" s="19"/>
      <c r="F253" s="45" t="e">
        <f t="shared" si="82"/>
        <v>#DIV/0!</v>
      </c>
      <c r="G253" s="31"/>
      <c r="H253" s="45" t="e">
        <f t="shared" si="83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4"/>
        <v>#DIV/0!</v>
      </c>
      <c r="V253" s="19"/>
      <c r="W253" s="18" t="e">
        <f t="shared" si="85"/>
        <v>#DIV/0!</v>
      </c>
      <c r="X253" s="19"/>
      <c r="Y253" s="18" t="e">
        <f t="shared" si="86"/>
        <v>#DIV/0!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/>
      <c r="D254" s="19"/>
      <c r="E254" s="19"/>
      <c r="F254" s="45" t="e">
        <f t="shared" si="82"/>
        <v>#DIV/0!</v>
      </c>
      <c r="G254" s="31"/>
      <c r="H254" s="45" t="e">
        <f t="shared" si="83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4"/>
        <v>#DIV/0!</v>
      </c>
      <c r="V254" s="19"/>
      <c r="W254" s="18" t="e">
        <f t="shared" si="85"/>
        <v>#DIV/0!</v>
      </c>
      <c r="X254" s="19"/>
      <c r="Y254" s="18" t="e">
        <f t="shared" si="86"/>
        <v>#DIV/0!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/>
      <c r="D255" s="19"/>
      <c r="E255" s="19"/>
      <c r="F255" s="45" t="e">
        <f t="shared" si="82"/>
        <v>#DIV/0!</v>
      </c>
      <c r="G255" s="31"/>
      <c r="H255" s="45" t="e">
        <f t="shared" si="83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4"/>
        <v>#DIV/0!</v>
      </c>
      <c r="V255" s="19"/>
      <c r="W255" s="18" t="e">
        <f t="shared" si="85"/>
        <v>#DIV/0!</v>
      </c>
      <c r="X255" s="19"/>
      <c r="Y255" s="18" t="e">
        <f t="shared" si="86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/>
      <c r="D256" s="19"/>
      <c r="E256" s="19"/>
      <c r="F256" s="45" t="e">
        <f t="shared" si="82"/>
        <v>#DIV/0!</v>
      </c>
      <c r="G256" s="31"/>
      <c r="H256" s="45" t="e">
        <f t="shared" si="83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4"/>
        <v>#DIV/0!</v>
      </c>
      <c r="V256" s="19"/>
      <c r="W256" s="18" t="e">
        <f t="shared" si="85"/>
        <v>#DIV/0!</v>
      </c>
      <c r="X256" s="19"/>
      <c r="Y256" s="18" t="e">
        <f t="shared" si="86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/>
      <c r="D257" s="19"/>
      <c r="E257" s="19"/>
      <c r="F257" s="45" t="e">
        <f t="shared" si="82"/>
        <v>#DIV/0!</v>
      </c>
      <c r="G257" s="31"/>
      <c r="H257" s="45" t="e">
        <f t="shared" si="83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4"/>
        <v>#DIV/0!</v>
      </c>
      <c r="V257" s="19"/>
      <c r="W257" s="18" t="e">
        <f t="shared" si="85"/>
        <v>#DIV/0!</v>
      </c>
      <c r="X257" s="19"/>
      <c r="Y257" s="18" t="e">
        <f t="shared" si="86"/>
        <v>#DIV/0!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/>
      <c r="D258" s="19"/>
      <c r="E258" s="19"/>
      <c r="F258" s="45" t="e">
        <f t="shared" si="82"/>
        <v>#DIV/0!</v>
      </c>
      <c r="G258" s="31"/>
      <c r="H258" s="45" t="e">
        <f t="shared" si="83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4"/>
        <v>#DIV/0!</v>
      </c>
      <c r="V258" s="19"/>
      <c r="W258" s="18" t="e">
        <f t="shared" si="85"/>
        <v>#DIV/0!</v>
      </c>
      <c r="X258" s="19"/>
      <c r="Y258" s="18" t="e">
        <f t="shared" si="86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/>
      <c r="D259" s="19"/>
      <c r="E259" s="19"/>
      <c r="F259" s="45" t="e">
        <f t="shared" si="82"/>
        <v>#DIV/0!</v>
      </c>
      <c r="G259" s="31"/>
      <c r="H259" s="45" t="e">
        <f t="shared" si="83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4"/>
        <v>#DIV/0!</v>
      </c>
      <c r="V259" s="19"/>
      <c r="W259" s="18" t="e">
        <f t="shared" si="85"/>
        <v>#DIV/0!</v>
      </c>
      <c r="X259" s="19"/>
      <c r="Y259" s="18" t="e">
        <f t="shared" si="86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/>
      <c r="D260" s="19"/>
      <c r="E260" s="19"/>
      <c r="F260" s="45" t="e">
        <f t="shared" si="82"/>
        <v>#DIV/0!</v>
      </c>
      <c r="G260" s="31"/>
      <c r="H260" s="45" t="e">
        <f t="shared" si="83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4"/>
        <v>#DIV/0!</v>
      </c>
      <c r="V260" s="19"/>
      <c r="W260" s="18" t="e">
        <f t="shared" si="85"/>
        <v>#DIV/0!</v>
      </c>
      <c r="X260" s="19"/>
      <c r="Y260" s="18" t="e">
        <f t="shared" si="86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/>
      <c r="D261" s="19"/>
      <c r="E261" s="19"/>
      <c r="F261" s="45" t="e">
        <f t="shared" si="82"/>
        <v>#DIV/0!</v>
      </c>
      <c r="G261" s="31"/>
      <c r="H261" s="45" t="e">
        <f t="shared" si="83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4"/>
        <v>#DIV/0!</v>
      </c>
      <c r="V261" s="19"/>
      <c r="W261" s="18" t="e">
        <f t="shared" si="85"/>
        <v>#DIV/0!</v>
      </c>
      <c r="X261" s="19"/>
      <c r="Y261" s="18" t="e">
        <f t="shared" si="86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/>
      <c r="D262" s="19"/>
      <c r="E262" s="19"/>
      <c r="F262" s="45" t="e">
        <f t="shared" si="82"/>
        <v>#DIV/0!</v>
      </c>
      <c r="G262" s="31"/>
      <c r="H262" s="45" t="e">
        <f t="shared" si="83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4"/>
        <v>#DIV/0!</v>
      </c>
      <c r="V262" s="19"/>
      <c r="W262" s="18" t="e">
        <f t="shared" si="85"/>
        <v>#DIV/0!</v>
      </c>
      <c r="X262" s="19"/>
      <c r="Y262" s="18" t="e">
        <f t="shared" si="86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/>
      <c r="D263" s="19"/>
      <c r="E263" s="19"/>
      <c r="F263" s="45" t="e">
        <f t="shared" si="82"/>
        <v>#DIV/0!</v>
      </c>
      <c r="G263" s="31"/>
      <c r="H263" s="45" t="e">
        <f t="shared" si="83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4"/>
        <v>#DIV/0!</v>
      </c>
      <c r="V263" s="19"/>
      <c r="W263" s="18" t="e">
        <f t="shared" si="85"/>
        <v>#DIV/0!</v>
      </c>
      <c r="X263" s="19"/>
      <c r="Y263" s="18" t="e">
        <f t="shared" si="86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/>
      <c r="D264" s="19"/>
      <c r="E264" s="19"/>
      <c r="F264" s="45" t="e">
        <f t="shared" si="82"/>
        <v>#DIV/0!</v>
      </c>
      <c r="G264" s="31"/>
      <c r="H264" s="45" t="e">
        <f t="shared" si="83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4"/>
        <v>#DIV/0!</v>
      </c>
      <c r="V264" s="19"/>
      <c r="W264" s="18" t="e">
        <f t="shared" si="85"/>
        <v>#DIV/0!</v>
      </c>
      <c r="X264" s="19"/>
      <c r="Y264" s="18" t="e">
        <f t="shared" si="86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/>
      <c r="D265" s="19"/>
      <c r="E265" s="19"/>
      <c r="F265" s="45" t="e">
        <f t="shared" si="82"/>
        <v>#DIV/0!</v>
      </c>
      <c r="G265" s="31"/>
      <c r="H265" s="45" t="e">
        <f t="shared" si="83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4"/>
        <v>#DIV/0!</v>
      </c>
      <c r="V265" s="19"/>
      <c r="W265" s="18" t="e">
        <f t="shared" si="85"/>
        <v>#DIV/0!</v>
      </c>
      <c r="X265" s="19"/>
      <c r="Y265" s="18" t="e">
        <f t="shared" si="86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/>
      <c r="D266" s="19"/>
      <c r="E266" s="19"/>
      <c r="F266" s="45" t="e">
        <f t="shared" si="82"/>
        <v>#DIV/0!</v>
      </c>
      <c r="G266" s="31"/>
      <c r="H266" s="45" t="e">
        <f t="shared" si="83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4"/>
        <v>#DIV/0!</v>
      </c>
      <c r="V266" s="19"/>
      <c r="W266" s="18" t="e">
        <f t="shared" si="85"/>
        <v>#DIV/0!</v>
      </c>
      <c r="X266" s="19"/>
      <c r="Y266" s="18" t="e">
        <f t="shared" si="86"/>
        <v>#DIV/0!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/>
      <c r="D267" s="19"/>
      <c r="E267" s="19"/>
      <c r="F267" s="45" t="e">
        <f t="shared" si="82"/>
        <v>#DIV/0!</v>
      </c>
      <c r="G267" s="31"/>
      <c r="H267" s="45" t="e">
        <f t="shared" si="83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4"/>
        <v>#DIV/0!</v>
      </c>
      <c r="V267" s="19"/>
      <c r="W267" s="18" t="e">
        <f t="shared" si="85"/>
        <v>#DIV/0!</v>
      </c>
      <c r="X267" s="19"/>
      <c r="Y267" s="18" t="e">
        <f t="shared" si="86"/>
        <v>#DIV/0!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/>
      <c r="D268" s="19"/>
      <c r="E268" s="19"/>
      <c r="F268" s="45" t="e">
        <f t="shared" si="82"/>
        <v>#DIV/0!</v>
      </c>
      <c r="G268" s="31"/>
      <c r="H268" s="45" t="e">
        <f t="shared" si="83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4"/>
        <v>#DIV/0!</v>
      </c>
      <c r="V268" s="19"/>
      <c r="W268" s="18" t="e">
        <f t="shared" si="85"/>
        <v>#DIV/0!</v>
      </c>
      <c r="X268" s="19"/>
      <c r="Y268" s="18" t="e">
        <f t="shared" si="86"/>
        <v>#DIV/0!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/>
      <c r="D269" s="19"/>
      <c r="E269" s="19"/>
      <c r="F269" s="45" t="e">
        <f t="shared" si="82"/>
        <v>#DIV/0!</v>
      </c>
      <c r="G269" s="31"/>
      <c r="H269" s="45" t="e">
        <f t="shared" si="83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4"/>
        <v>#DIV/0!</v>
      </c>
      <c r="V269" s="19"/>
      <c r="W269" s="18" t="e">
        <f t="shared" si="85"/>
        <v>#DIV/0!</v>
      </c>
      <c r="X269" s="19"/>
      <c r="Y269" s="18" t="e">
        <f t="shared" si="86"/>
        <v>#DIV/0!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/>
      <c r="D270" s="19"/>
      <c r="E270" s="19"/>
      <c r="F270" s="45" t="e">
        <f t="shared" si="82"/>
        <v>#DIV/0!</v>
      </c>
      <c r="G270" s="31"/>
      <c r="H270" s="45" t="e">
        <f t="shared" si="83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4"/>
        <v>#DIV/0!</v>
      </c>
      <c r="V270" s="19"/>
      <c r="W270" s="18" t="e">
        <f t="shared" si="85"/>
        <v>#DIV/0!</v>
      </c>
      <c r="X270" s="19"/>
      <c r="Y270" s="18" t="e">
        <f t="shared" si="86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/>
      <c r="D271" s="19"/>
      <c r="E271" s="19"/>
      <c r="F271" s="45" t="e">
        <f t="shared" si="82"/>
        <v>#DIV/0!</v>
      </c>
      <c r="G271" s="31"/>
      <c r="H271" s="45" t="e">
        <f t="shared" si="83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4"/>
        <v>#DIV/0!</v>
      </c>
      <c r="V271" s="19"/>
      <c r="W271" s="18" t="e">
        <f t="shared" si="85"/>
        <v>#DIV/0!</v>
      </c>
      <c r="X271" s="19"/>
      <c r="Y271" s="18" t="e">
        <f t="shared" si="86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/>
      <c r="D272" s="19"/>
      <c r="E272" s="19"/>
      <c r="F272" s="45" t="e">
        <f t="shared" si="82"/>
        <v>#DIV/0!</v>
      </c>
      <c r="G272" s="31"/>
      <c r="H272" s="45" t="e">
        <f t="shared" si="83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4"/>
        <v>#DIV/0!</v>
      </c>
      <c r="V272" s="19"/>
      <c r="W272" s="18" t="e">
        <f t="shared" si="85"/>
        <v>#DIV/0!</v>
      </c>
      <c r="X272" s="19"/>
      <c r="Y272" s="18" t="e">
        <f t="shared" si="86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/>
      <c r="D273" s="19"/>
      <c r="E273" s="19"/>
      <c r="F273" s="45" t="e">
        <f t="shared" si="82"/>
        <v>#DIV/0!</v>
      </c>
      <c r="G273" s="31"/>
      <c r="H273" s="45" t="e">
        <f t="shared" si="83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4"/>
        <v>#DIV/0!</v>
      </c>
      <c r="V273" s="19"/>
      <c r="W273" s="18" t="e">
        <f t="shared" si="85"/>
        <v>#DIV/0!</v>
      </c>
      <c r="X273" s="19"/>
      <c r="Y273" s="18" t="e">
        <f t="shared" si="86"/>
        <v>#DIV/0!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/>
      <c r="D274" s="19"/>
      <c r="E274" s="19"/>
      <c r="F274" s="45" t="e">
        <f t="shared" si="82"/>
        <v>#DIV/0!</v>
      </c>
      <c r="G274" s="31"/>
      <c r="H274" s="45" t="e">
        <f t="shared" si="83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4"/>
        <v>#DIV/0!</v>
      </c>
      <c r="V274" s="19"/>
      <c r="W274" s="18" t="e">
        <f t="shared" si="85"/>
        <v>#DIV/0!</v>
      </c>
      <c r="X274" s="19"/>
      <c r="Y274" s="18" t="e">
        <f t="shared" si="86"/>
        <v>#DIV/0!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/>
      <c r="D275" s="19"/>
      <c r="E275" s="19"/>
      <c r="F275" s="45" t="e">
        <f t="shared" si="82"/>
        <v>#DIV/0!</v>
      </c>
      <c r="G275" s="31"/>
      <c r="H275" s="45" t="e">
        <f t="shared" si="83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4"/>
        <v>#DIV/0!</v>
      </c>
      <c r="V275" s="19"/>
      <c r="W275" s="18" t="e">
        <f t="shared" si="85"/>
        <v>#DIV/0!</v>
      </c>
      <c r="X275" s="19"/>
      <c r="Y275" s="18" t="e">
        <f t="shared" si="86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/>
      <c r="D276" s="19"/>
      <c r="E276" s="19"/>
      <c r="F276" s="45" t="e">
        <f t="shared" si="82"/>
        <v>#DIV/0!</v>
      </c>
      <c r="G276" s="31"/>
      <c r="H276" s="45" t="e">
        <f t="shared" si="83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4"/>
        <v>#DIV/0!</v>
      </c>
      <c r="V276" s="19"/>
      <c r="W276" s="18" t="e">
        <f t="shared" si="85"/>
        <v>#DIV/0!</v>
      </c>
      <c r="X276" s="19"/>
      <c r="Y276" s="18" t="e">
        <f t="shared" si="86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/>
      <c r="D277" s="19"/>
      <c r="E277" s="19"/>
      <c r="F277" s="45" t="e">
        <f t="shared" si="82"/>
        <v>#DIV/0!</v>
      </c>
      <c r="G277" s="31"/>
      <c r="H277" s="45" t="e">
        <f t="shared" si="83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4"/>
        <v>#DIV/0!</v>
      </c>
      <c r="V277" s="19"/>
      <c r="W277" s="18" t="e">
        <f t="shared" si="85"/>
        <v>#DIV/0!</v>
      </c>
      <c r="X277" s="19"/>
      <c r="Y277" s="18" t="e">
        <f t="shared" si="86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/>
      <c r="D278" s="19"/>
      <c r="E278" s="19"/>
      <c r="F278" s="45" t="e">
        <f t="shared" si="82"/>
        <v>#DIV/0!</v>
      </c>
      <c r="G278" s="31"/>
      <c r="H278" s="45" t="e">
        <f t="shared" si="83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4"/>
        <v>#DIV/0!</v>
      </c>
      <c r="V278" s="19"/>
      <c r="W278" s="18" t="e">
        <f t="shared" si="85"/>
        <v>#DIV/0!</v>
      </c>
      <c r="X278" s="19"/>
      <c r="Y278" s="18" t="e">
        <f t="shared" si="86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/>
      <c r="D279" s="19"/>
      <c r="E279" s="19"/>
      <c r="F279" s="45" t="e">
        <f t="shared" si="82"/>
        <v>#DIV/0!</v>
      </c>
      <c r="G279" s="31"/>
      <c r="H279" s="45" t="e">
        <f t="shared" si="83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4"/>
        <v>#DIV/0!</v>
      </c>
      <c r="V279" s="19"/>
      <c r="W279" s="18" t="e">
        <f t="shared" si="85"/>
        <v>#DIV/0!</v>
      </c>
      <c r="X279" s="19"/>
      <c r="Y279" s="18" t="e">
        <f t="shared" si="86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/>
      <c r="D280" s="19"/>
      <c r="E280" s="19"/>
      <c r="F280" s="45" t="e">
        <f t="shared" si="82"/>
        <v>#DIV/0!</v>
      </c>
      <c r="G280" s="31"/>
      <c r="H280" s="45" t="e">
        <f t="shared" si="83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4"/>
        <v>#DIV/0!</v>
      </c>
      <c r="V280" s="19"/>
      <c r="W280" s="18" t="e">
        <f t="shared" si="85"/>
        <v>#DIV/0!</v>
      </c>
      <c r="X280" s="19"/>
      <c r="Y280" s="18" t="e">
        <f t="shared" si="86"/>
        <v>#DIV/0!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/>
      <c r="D281" s="19"/>
      <c r="E281" s="19"/>
      <c r="F281" s="45" t="e">
        <f t="shared" si="82"/>
        <v>#DIV/0!</v>
      </c>
      <c r="G281" s="31"/>
      <c r="H281" s="45" t="e">
        <f t="shared" si="83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5"/>
        <v>#DIV/0!</v>
      </c>
      <c r="X281" s="19"/>
      <c r="Y281" s="18" t="e">
        <f t="shared" si="86"/>
        <v>#DIV/0!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/>
      <c r="D282" s="19"/>
      <c r="E282" s="19"/>
      <c r="F282" s="45" t="e">
        <f t="shared" si="82"/>
        <v>#DIV/0!</v>
      </c>
      <c r="G282" s="31"/>
      <c r="H282" s="45" t="e">
        <f t="shared" si="83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5"/>
        <v>#DIV/0!</v>
      </c>
      <c r="X282" s="19"/>
      <c r="Y282" s="18" t="e">
        <f t="shared" si="86"/>
        <v>#DIV/0!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/>
      <c r="D283" s="19"/>
      <c r="E283" s="19"/>
      <c r="F283" s="45" t="e">
        <f t="shared" si="82"/>
        <v>#DIV/0!</v>
      </c>
      <c r="G283" s="31"/>
      <c r="H283" s="45" t="e">
        <f t="shared" si="83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5"/>
        <v>#DIV/0!</v>
      </c>
      <c r="X283" s="19"/>
      <c r="Y283" s="18" t="e">
        <f t="shared" si="86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/>
      <c r="D284" s="19"/>
      <c r="E284" s="19"/>
      <c r="F284" s="45" t="e">
        <f t="shared" si="82"/>
        <v>#DIV/0!</v>
      </c>
      <c r="G284" s="31"/>
      <c r="H284" s="45" t="e">
        <f t="shared" si="83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7">O284/G284*100</f>
        <v>#DIV/0!</v>
      </c>
      <c r="V284" s="19"/>
      <c r="W284" s="18" t="e">
        <f t="shared" si="85"/>
        <v>#DIV/0!</v>
      </c>
      <c r="X284" s="19"/>
      <c r="Y284" s="18" t="e">
        <f t="shared" si="86"/>
        <v>#DIV/0!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/>
      <c r="D285" s="19"/>
      <c r="E285" s="19"/>
      <c r="F285" s="45" t="e">
        <f t="shared" si="82"/>
        <v>#DIV/0!</v>
      </c>
      <c r="G285" s="31"/>
      <c r="H285" s="45" t="e">
        <f t="shared" si="83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7"/>
        <v>#DIV/0!</v>
      </c>
      <c r="V285" s="19"/>
      <c r="W285" s="18" t="e">
        <f t="shared" si="85"/>
        <v>#DIV/0!</v>
      </c>
      <c r="X285" s="19"/>
      <c r="Y285" s="18" t="e">
        <f t="shared" si="86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/>
      <c r="D286" s="19"/>
      <c r="E286" s="19"/>
      <c r="F286" s="45" t="e">
        <f t="shared" si="82"/>
        <v>#DIV/0!</v>
      </c>
      <c r="G286" s="31"/>
      <c r="H286" s="45" t="e">
        <f t="shared" si="83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7"/>
        <v>#DIV/0!</v>
      </c>
      <c r="V286" s="19"/>
      <c r="W286" s="18" t="e">
        <f t="shared" si="85"/>
        <v>#DIV/0!</v>
      </c>
      <c r="X286" s="19"/>
      <c r="Y286" s="18" t="e">
        <f t="shared" si="86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/>
      <c r="D287" s="19"/>
      <c r="E287" s="19"/>
      <c r="F287" s="45" t="e">
        <f t="shared" si="82"/>
        <v>#DIV/0!</v>
      </c>
      <c r="G287" s="31"/>
      <c r="H287" s="45" t="e">
        <f t="shared" si="83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7"/>
        <v>#DIV/0!</v>
      </c>
      <c r="V287" s="19"/>
      <c r="W287" s="18" t="e">
        <f t="shared" si="85"/>
        <v>#DIV/0!</v>
      </c>
      <c r="X287" s="19"/>
      <c r="Y287" s="18" t="e">
        <f t="shared" si="86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/>
      <c r="D288" s="19"/>
      <c r="E288" s="19"/>
      <c r="F288" s="45" t="e">
        <f t="shared" si="82"/>
        <v>#DIV/0!</v>
      </c>
      <c r="G288" s="31"/>
      <c r="H288" s="45" t="e">
        <f t="shared" si="83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7"/>
        <v>#DIV/0!</v>
      </c>
      <c r="V288" s="19"/>
      <c r="W288" s="18" t="e">
        <f t="shared" si="85"/>
        <v>#DIV/0!</v>
      </c>
      <c r="X288" s="19"/>
      <c r="Y288" s="18" t="e">
        <f t="shared" si="86"/>
        <v>#DIV/0!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/>
      <c r="D289" s="19"/>
      <c r="E289" s="19"/>
      <c r="F289" s="45" t="e">
        <f t="shared" si="82"/>
        <v>#DIV/0!</v>
      </c>
      <c r="G289" s="31"/>
      <c r="H289" s="45" t="e">
        <f t="shared" si="83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7"/>
        <v>#DIV/0!</v>
      </c>
      <c r="V289" s="19"/>
      <c r="W289" s="18" t="e">
        <f t="shared" si="85"/>
        <v>#DIV/0!</v>
      </c>
      <c r="X289" s="19"/>
      <c r="Y289" s="18" t="e">
        <f t="shared" si="86"/>
        <v>#DIV/0!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/>
      <c r="D290" s="19"/>
      <c r="E290" s="19"/>
      <c r="F290" s="45" t="e">
        <f t="shared" si="82"/>
        <v>#DIV/0!</v>
      </c>
      <c r="G290" s="31"/>
      <c r="H290" s="45" t="e">
        <f t="shared" si="83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7"/>
        <v>#DIV/0!</v>
      </c>
      <c r="V290" s="19"/>
      <c r="W290" s="18" t="e">
        <f t="shared" si="85"/>
        <v>#DIV/0!</v>
      </c>
      <c r="X290" s="19"/>
      <c r="Y290" s="18" t="e">
        <f t="shared" si="86"/>
        <v>#DIV/0!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/>
      <c r="D291" s="19"/>
      <c r="E291" s="19"/>
      <c r="F291" s="45" t="e">
        <f t="shared" si="82"/>
        <v>#DIV/0!</v>
      </c>
      <c r="G291" s="31"/>
      <c r="H291" s="45" t="e">
        <f t="shared" si="83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7"/>
        <v>#DIV/0!</v>
      </c>
      <c r="V291" s="19"/>
      <c r="W291" s="18" t="e">
        <f t="shared" si="85"/>
        <v>#DIV/0!</v>
      </c>
      <c r="X291" s="19"/>
      <c r="Y291" s="18" t="e">
        <f t="shared" si="86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1040.2</v>
      </c>
      <c r="D292" s="29">
        <f>SUM(D243:D291)</f>
        <v>90</v>
      </c>
      <c r="E292" s="29">
        <f>SUM(E243:E291)</f>
        <v>190</v>
      </c>
      <c r="F292" s="46">
        <f t="shared" si="82"/>
        <v>0.18265718131128628</v>
      </c>
      <c r="G292" s="29">
        <f>SUM(G243:G291)</f>
        <v>0</v>
      </c>
      <c r="H292" s="46">
        <f t="shared" si="77"/>
        <v>0</v>
      </c>
      <c r="I292" s="29">
        <f t="shared" ref="I292:T292" si="88">SUM(I243:I291)</f>
        <v>0</v>
      </c>
      <c r="J292" s="29">
        <f t="shared" si="88"/>
        <v>0</v>
      </c>
      <c r="K292" s="29">
        <f t="shared" si="88"/>
        <v>0</v>
      </c>
      <c r="L292" s="29">
        <f t="shared" si="88"/>
        <v>0</v>
      </c>
      <c r="M292" s="29">
        <f t="shared" si="88"/>
        <v>0</v>
      </c>
      <c r="N292" s="29">
        <f t="shared" si="88"/>
        <v>0</v>
      </c>
      <c r="O292" s="29">
        <f t="shared" si="88"/>
        <v>0</v>
      </c>
      <c r="P292" s="29">
        <f t="shared" si="88"/>
        <v>0</v>
      </c>
      <c r="Q292" s="29">
        <f t="shared" si="88"/>
        <v>0</v>
      </c>
      <c r="R292" s="29">
        <f t="shared" si="88"/>
        <v>0</v>
      </c>
      <c r="S292" s="29">
        <f t="shared" si="88"/>
        <v>0</v>
      </c>
      <c r="T292" s="29">
        <f t="shared" si="88"/>
        <v>0</v>
      </c>
      <c r="U292" s="47" t="e">
        <f t="shared" si="87"/>
        <v>#DIV/0!</v>
      </c>
      <c r="V292" s="29">
        <f>SUM(V243:V291)</f>
        <v>18</v>
      </c>
      <c r="W292" s="88">
        <f>V292/E292*100</f>
        <v>9.4736842105263168</v>
      </c>
      <c r="X292" s="29">
        <f>SUM(X243:X291)</f>
        <v>5</v>
      </c>
      <c r="Y292" s="88">
        <f t="shared" si="86"/>
        <v>2.6315789473684208</v>
      </c>
      <c r="Z292" s="29">
        <f t="shared" ref="Z292:AD292" si="89">SUM(Z243:Z291)</f>
        <v>0</v>
      </c>
      <c r="AA292" s="29">
        <f t="shared" si="89"/>
        <v>0</v>
      </c>
      <c r="AB292" s="29">
        <f t="shared" si="89"/>
        <v>0</v>
      </c>
      <c r="AC292" s="29">
        <f t="shared" si="89"/>
        <v>0</v>
      </c>
      <c r="AD292" s="29">
        <f t="shared" si="8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75"/>
      <c r="D294" s="19"/>
      <c r="E294" s="19"/>
      <c r="F294" s="45" t="e">
        <f t="shared" ref="F294:F337" si="90">E294/C294</f>
        <v>#DIV/0!</v>
      </c>
      <c r="G294" s="31"/>
      <c r="H294" s="45" t="e">
        <f t="shared" ref="H294:H337" si="91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2">O294/G294*100</f>
        <v>#DIV/0!</v>
      </c>
      <c r="V294" s="96"/>
      <c r="W294" s="18" t="e">
        <f t="shared" ref="W294:W313" si="93">V294/E294*100</f>
        <v>#DIV/0!</v>
      </c>
      <c r="X294" s="19"/>
      <c r="Y294" s="18" t="e">
        <f t="shared" ref="Y294:Y314" si="94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75"/>
      <c r="D295" s="19"/>
      <c r="E295" s="19"/>
      <c r="F295" s="45" t="e">
        <f t="shared" si="90"/>
        <v>#DIV/0!</v>
      </c>
      <c r="G295" s="31"/>
      <c r="H295" s="45" t="e">
        <f t="shared" si="91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2"/>
        <v>#DIV/0!</v>
      </c>
      <c r="V295" s="19"/>
      <c r="W295" s="18" t="e">
        <f t="shared" si="93"/>
        <v>#DIV/0!</v>
      </c>
      <c r="X295" s="19"/>
      <c r="Y295" s="18" t="e">
        <f t="shared" si="94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75"/>
      <c r="D296" s="19"/>
      <c r="E296" s="19"/>
      <c r="F296" s="45" t="e">
        <f t="shared" si="90"/>
        <v>#DIV/0!</v>
      </c>
      <c r="G296" s="31"/>
      <c r="H296" s="45" t="e">
        <f t="shared" si="91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2"/>
        <v>#DIV/0!</v>
      </c>
      <c r="V296" s="19"/>
      <c r="W296" s="18" t="e">
        <f t="shared" si="93"/>
        <v>#DIV/0!</v>
      </c>
      <c r="X296" s="19"/>
      <c r="Y296" s="18" t="e">
        <f t="shared" si="94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75"/>
      <c r="D297" s="19"/>
      <c r="E297" s="19"/>
      <c r="F297" s="45" t="e">
        <f t="shared" si="90"/>
        <v>#DIV/0!</v>
      </c>
      <c r="G297" s="31"/>
      <c r="H297" s="45" t="e">
        <f t="shared" si="91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2"/>
        <v>#DIV/0!</v>
      </c>
      <c r="V297" s="19"/>
      <c r="W297" s="18" t="e">
        <f t="shared" si="93"/>
        <v>#DIV/0!</v>
      </c>
      <c r="X297" s="19"/>
      <c r="Y297" s="18" t="e">
        <f t="shared" si="94"/>
        <v>#DIV/0!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75"/>
      <c r="D298" s="19"/>
      <c r="E298" s="19"/>
      <c r="F298" s="45" t="e">
        <f t="shared" si="90"/>
        <v>#DIV/0!</v>
      </c>
      <c r="G298" s="31"/>
      <c r="H298" s="45" t="e">
        <f t="shared" si="91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2"/>
        <v>#DIV/0!</v>
      </c>
      <c r="V298" s="19"/>
      <c r="W298" s="18" t="e">
        <f t="shared" si="93"/>
        <v>#DIV/0!</v>
      </c>
      <c r="X298" s="19"/>
      <c r="Y298" s="18" t="e">
        <f t="shared" si="94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75"/>
      <c r="D299" s="19"/>
      <c r="E299" s="19"/>
      <c r="F299" s="45" t="e">
        <f t="shared" si="90"/>
        <v>#DIV/0!</v>
      </c>
      <c r="G299" s="31"/>
      <c r="H299" s="45" t="e">
        <f t="shared" si="91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2"/>
        <v>#DIV/0!</v>
      </c>
      <c r="V299" s="19"/>
      <c r="W299" s="18" t="e">
        <f t="shared" si="93"/>
        <v>#DIV/0!</v>
      </c>
      <c r="X299" s="19"/>
      <c r="Y299" s="18" t="e">
        <f t="shared" si="94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75"/>
      <c r="D300" s="19"/>
      <c r="E300" s="19"/>
      <c r="F300" s="45" t="e">
        <f t="shared" si="90"/>
        <v>#DIV/0!</v>
      </c>
      <c r="G300" s="31"/>
      <c r="H300" s="45" t="e">
        <f t="shared" si="91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2"/>
        <v>#DIV/0!</v>
      </c>
      <c r="V300" s="19"/>
      <c r="W300" s="18" t="e">
        <f t="shared" si="93"/>
        <v>#DIV/0!</v>
      </c>
      <c r="X300" s="19"/>
      <c r="Y300" s="18" t="e">
        <f t="shared" si="94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75"/>
      <c r="D301" s="19"/>
      <c r="E301" s="19"/>
      <c r="F301" s="45" t="e">
        <f t="shared" si="90"/>
        <v>#DIV/0!</v>
      </c>
      <c r="G301" s="31"/>
      <c r="H301" s="45" t="e">
        <f t="shared" si="91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2"/>
        <v>#DIV/0!</v>
      </c>
      <c r="V301" s="19"/>
      <c r="W301" s="18" t="e">
        <f t="shared" si="93"/>
        <v>#DIV/0!</v>
      </c>
      <c r="X301" s="19"/>
      <c r="Y301" s="18" t="e">
        <f t="shared" si="94"/>
        <v>#DIV/0!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75">
        <v>376</v>
      </c>
      <c r="D302" s="19">
        <v>10</v>
      </c>
      <c r="E302" s="19">
        <v>13</v>
      </c>
      <c r="F302" s="45">
        <f t="shared" si="90"/>
        <v>3.4574468085106384E-2</v>
      </c>
      <c r="G302" s="31"/>
      <c r="H302" s="45">
        <f t="shared" si="91"/>
        <v>0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2"/>
        <v>#DIV/0!</v>
      </c>
      <c r="V302" s="19">
        <v>1</v>
      </c>
      <c r="W302" s="18">
        <f t="shared" si="93"/>
        <v>7.6923076923076925</v>
      </c>
      <c r="X302" s="19">
        <v>1</v>
      </c>
      <c r="Y302" s="18">
        <f t="shared" si="94"/>
        <v>7.6923076923076925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75">
        <v>1900</v>
      </c>
      <c r="D303" s="19">
        <v>81</v>
      </c>
      <c r="E303" s="19">
        <v>72</v>
      </c>
      <c r="F303" s="45">
        <f t="shared" si="90"/>
        <v>3.7894736842105266E-2</v>
      </c>
      <c r="G303" s="31"/>
      <c r="H303" s="45">
        <f t="shared" si="91"/>
        <v>0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2"/>
        <v>#DIV/0!</v>
      </c>
      <c r="V303" s="19">
        <v>7</v>
      </c>
      <c r="W303" s="18">
        <f t="shared" si="93"/>
        <v>9.7222222222222232</v>
      </c>
      <c r="X303" s="19">
        <v>7</v>
      </c>
      <c r="Y303" s="18">
        <f t="shared" si="94"/>
        <v>9.7222222222222232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75"/>
      <c r="D304" s="19"/>
      <c r="E304" s="19"/>
      <c r="F304" s="45" t="e">
        <f t="shared" si="90"/>
        <v>#DIV/0!</v>
      </c>
      <c r="G304" s="31"/>
      <c r="H304" s="45" t="e">
        <f t="shared" si="91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2"/>
        <v>#DIV/0!</v>
      </c>
      <c r="V304" s="19"/>
      <c r="W304" s="18" t="e">
        <f t="shared" si="93"/>
        <v>#DIV/0!</v>
      </c>
      <c r="X304" s="19"/>
      <c r="Y304" s="18" t="e">
        <f t="shared" si="94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75"/>
      <c r="D305" s="19"/>
      <c r="E305" s="19"/>
      <c r="F305" s="45" t="e">
        <f t="shared" si="90"/>
        <v>#DIV/0!</v>
      </c>
      <c r="G305" s="31"/>
      <c r="H305" s="45" t="e">
        <f t="shared" si="91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2"/>
        <v>#DIV/0!</v>
      </c>
      <c r="V305" s="19"/>
      <c r="W305" s="18" t="e">
        <f t="shared" si="93"/>
        <v>#DIV/0!</v>
      </c>
      <c r="X305" s="19"/>
      <c r="Y305" s="18" t="e">
        <f t="shared" si="94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75"/>
      <c r="D306" s="19"/>
      <c r="E306" s="19"/>
      <c r="F306" s="45" t="e">
        <f t="shared" si="90"/>
        <v>#DIV/0!</v>
      </c>
      <c r="G306" s="31"/>
      <c r="H306" s="45" t="e">
        <f t="shared" si="91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2"/>
        <v>#DIV/0!</v>
      </c>
      <c r="V306" s="19"/>
      <c r="W306" s="18" t="e">
        <f t="shared" si="93"/>
        <v>#DIV/0!</v>
      </c>
      <c r="X306" s="19"/>
      <c r="Y306" s="18" t="e">
        <f t="shared" si="94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75"/>
      <c r="D307" s="19"/>
      <c r="E307" s="19"/>
      <c r="F307" s="45" t="e">
        <f t="shared" si="90"/>
        <v>#DIV/0!</v>
      </c>
      <c r="G307" s="31"/>
      <c r="H307" s="45" t="e">
        <f t="shared" si="91"/>
        <v>#DIV/0!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2"/>
        <v>#DIV/0!</v>
      </c>
      <c r="V307" s="19"/>
      <c r="W307" s="18" t="e">
        <f t="shared" si="93"/>
        <v>#DIV/0!</v>
      </c>
      <c r="X307" s="19"/>
      <c r="Y307" s="18" t="e">
        <f t="shared" si="94"/>
        <v>#DIV/0!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75"/>
      <c r="D308" s="19"/>
      <c r="E308" s="19"/>
      <c r="F308" s="45" t="e">
        <f t="shared" si="90"/>
        <v>#DIV/0!</v>
      </c>
      <c r="G308" s="31"/>
      <c r="H308" s="45" t="e">
        <f t="shared" si="91"/>
        <v>#DIV/0!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2"/>
        <v>#DIV/0!</v>
      </c>
      <c r="V308" s="19"/>
      <c r="W308" s="18" t="e">
        <f t="shared" si="93"/>
        <v>#DIV/0!</v>
      </c>
      <c r="X308" s="19"/>
      <c r="Y308" s="18" t="e">
        <f t="shared" si="94"/>
        <v>#DIV/0!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75"/>
      <c r="D309" s="19"/>
      <c r="E309" s="19"/>
      <c r="F309" s="45" t="e">
        <f t="shared" si="90"/>
        <v>#DIV/0!</v>
      </c>
      <c r="G309" s="31"/>
      <c r="H309" s="45" t="e">
        <f t="shared" si="91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2"/>
        <v>#DIV/0!</v>
      </c>
      <c r="V309" s="19"/>
      <c r="W309" s="18" t="e">
        <f t="shared" si="93"/>
        <v>#DIV/0!</v>
      </c>
      <c r="X309" s="19"/>
      <c r="Y309" s="18" t="e">
        <f t="shared" si="94"/>
        <v>#DIV/0!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75"/>
      <c r="D310" s="19"/>
      <c r="E310" s="19"/>
      <c r="F310" s="45" t="e">
        <f t="shared" si="90"/>
        <v>#DIV/0!</v>
      </c>
      <c r="G310" s="31"/>
      <c r="H310" s="45" t="e">
        <f t="shared" si="91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2"/>
        <v>#DIV/0!</v>
      </c>
      <c r="V310" s="19"/>
      <c r="W310" s="18" t="e">
        <f t="shared" si="93"/>
        <v>#DIV/0!</v>
      </c>
      <c r="X310" s="19"/>
      <c r="Y310" s="18" t="e">
        <f t="shared" si="94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75"/>
      <c r="D311" s="19"/>
      <c r="E311" s="19"/>
      <c r="F311" s="45" t="e">
        <f t="shared" si="90"/>
        <v>#DIV/0!</v>
      </c>
      <c r="G311" s="31"/>
      <c r="H311" s="45" t="e">
        <f t="shared" si="91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2"/>
        <v>#DIV/0!</v>
      </c>
      <c r="V311" s="19"/>
      <c r="W311" s="18" t="e">
        <f t="shared" si="93"/>
        <v>#DIV/0!</v>
      </c>
      <c r="X311" s="19"/>
      <c r="Y311" s="18" t="e">
        <f t="shared" si="94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75"/>
      <c r="D312" s="19"/>
      <c r="E312" s="19"/>
      <c r="F312" s="45" t="e">
        <f t="shared" si="90"/>
        <v>#DIV/0!</v>
      </c>
      <c r="G312" s="31"/>
      <c r="H312" s="45" t="e">
        <f t="shared" si="91"/>
        <v>#DIV/0!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2"/>
        <v>#DIV/0!</v>
      </c>
      <c r="V312" s="19"/>
      <c r="W312" s="18" t="e">
        <f t="shared" si="93"/>
        <v>#DIV/0!</v>
      </c>
      <c r="X312" s="19"/>
      <c r="Y312" s="18" t="e">
        <f t="shared" si="94"/>
        <v>#DIV/0!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75"/>
      <c r="D313" s="19"/>
      <c r="E313" s="19"/>
      <c r="F313" s="45" t="e">
        <f t="shared" si="90"/>
        <v>#DIV/0!</v>
      </c>
      <c r="G313" s="31"/>
      <c r="H313" s="45" t="e">
        <f t="shared" si="9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2"/>
        <v>#DIV/0!</v>
      </c>
      <c r="V313" s="19"/>
      <c r="W313" s="18" t="e">
        <f t="shared" si="93"/>
        <v>#DIV/0!</v>
      </c>
      <c r="X313" s="19"/>
      <c r="Y313" s="18" t="e">
        <f t="shared" si="94"/>
        <v>#DIV/0!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2276</v>
      </c>
      <c r="D314" s="29">
        <f>SUM(D294:D313)</f>
        <v>91</v>
      </c>
      <c r="E314" s="29">
        <f>SUM(E294:E313)</f>
        <v>85</v>
      </c>
      <c r="F314" s="46">
        <f t="shared" si="90"/>
        <v>3.7346221441124781E-2</v>
      </c>
      <c r="G314" s="29">
        <f>SUM(G294:G313)</f>
        <v>0</v>
      </c>
      <c r="H314" s="46">
        <f t="shared" si="91"/>
        <v>0</v>
      </c>
      <c r="I314" s="29">
        <f t="shared" ref="I314:T314" si="95">SUM(I294:I313)</f>
        <v>0</v>
      </c>
      <c r="J314" s="29">
        <f t="shared" si="95"/>
        <v>0</v>
      </c>
      <c r="K314" s="29">
        <f t="shared" si="95"/>
        <v>0</v>
      </c>
      <c r="L314" s="29">
        <f t="shared" si="95"/>
        <v>0</v>
      </c>
      <c r="M314" s="29">
        <f t="shared" si="95"/>
        <v>0</v>
      </c>
      <c r="N314" s="29">
        <f t="shared" si="95"/>
        <v>0</v>
      </c>
      <c r="O314" s="29">
        <f t="shared" si="95"/>
        <v>0</v>
      </c>
      <c r="P314" s="29">
        <f t="shared" si="95"/>
        <v>0</v>
      </c>
      <c r="Q314" s="29">
        <f t="shared" si="95"/>
        <v>0</v>
      </c>
      <c r="R314" s="29">
        <f t="shared" si="95"/>
        <v>0</v>
      </c>
      <c r="S314" s="29">
        <f t="shared" si="95"/>
        <v>0</v>
      </c>
      <c r="T314" s="29">
        <f t="shared" si="95"/>
        <v>0</v>
      </c>
      <c r="U314" s="47" t="e">
        <f t="shared" si="87"/>
        <v>#DIV/0!</v>
      </c>
      <c r="V314" s="29">
        <f>SUM(V294:V313)</f>
        <v>8</v>
      </c>
      <c r="W314" s="88">
        <f>V314/E314*100</f>
        <v>9.4117647058823533</v>
      </c>
      <c r="X314" s="29">
        <f>SUM(X294:X313)</f>
        <v>8</v>
      </c>
      <c r="Y314" s="88">
        <f t="shared" si="94"/>
        <v>9.4117647058823533</v>
      </c>
      <c r="Z314" s="29">
        <f t="shared" ref="Z314:AE314" si="96">SUM(Z294:Z313)</f>
        <v>0</v>
      </c>
      <c r="AA314" s="29">
        <f t="shared" si="96"/>
        <v>0</v>
      </c>
      <c r="AB314" s="29">
        <f t="shared" si="96"/>
        <v>0</v>
      </c>
      <c r="AC314" s="29">
        <f t="shared" si="96"/>
        <v>0</v>
      </c>
      <c r="AD314" s="29">
        <f t="shared" si="96"/>
        <v>0</v>
      </c>
      <c r="AE314" s="29">
        <f t="shared" si="96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/>
      <c r="D316" s="19"/>
      <c r="E316" s="19"/>
      <c r="F316" s="45" t="e">
        <f t="shared" ref="F316:F328" si="97">E316/C316</f>
        <v>#DIV/0!</v>
      </c>
      <c r="G316" s="31"/>
      <c r="H316" s="45" t="e">
        <f t="shared" ref="H316:H328" si="98">G316/D316*100</f>
        <v>#DIV/0!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99">O316/G316*100</f>
        <v>#DIV/0!</v>
      </c>
      <c r="V316" s="19"/>
      <c r="W316" s="18" t="e">
        <f t="shared" ref="W316:W329" si="100">V316/E316*100</f>
        <v>#DIV/0!</v>
      </c>
      <c r="X316" s="19"/>
      <c r="Y316" s="18" t="e">
        <f t="shared" ref="Y316:Y330" si="101">X316/E316*100</f>
        <v>#DIV/0!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/>
      <c r="D317" s="19"/>
      <c r="E317" s="19"/>
      <c r="F317" s="45" t="e">
        <f t="shared" si="97"/>
        <v>#DIV/0!</v>
      </c>
      <c r="G317" s="31"/>
      <c r="H317" s="45" t="e">
        <f t="shared" si="98"/>
        <v>#DIV/0!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99"/>
        <v>#DIV/0!</v>
      </c>
      <c r="V317" s="19"/>
      <c r="W317" s="18" t="e">
        <f t="shared" si="100"/>
        <v>#DIV/0!</v>
      </c>
      <c r="X317" s="19"/>
      <c r="Y317" s="18" t="e">
        <f t="shared" si="101"/>
        <v>#DIV/0!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>
        <v>338.23</v>
      </c>
      <c r="D318" s="19">
        <v>39</v>
      </c>
      <c r="E318" s="19">
        <v>41</v>
      </c>
      <c r="F318" s="45">
        <f t="shared" si="97"/>
        <v>0.12121928864973538</v>
      </c>
      <c r="G318" s="31"/>
      <c r="H318" s="45">
        <f t="shared" si="98"/>
        <v>0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99"/>
        <v>#DIV/0!</v>
      </c>
      <c r="V318" s="19">
        <v>4</v>
      </c>
      <c r="W318" s="18">
        <f t="shared" si="100"/>
        <v>9.7560975609756095</v>
      </c>
      <c r="X318" s="19">
        <v>4</v>
      </c>
      <c r="Y318" s="18">
        <f t="shared" si="101"/>
        <v>9.7560975609756095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>
        <v>1303.8</v>
      </c>
      <c r="D319" s="19">
        <v>41</v>
      </c>
      <c r="E319" s="19">
        <v>47</v>
      </c>
      <c r="F319" s="45">
        <f t="shared" si="97"/>
        <v>3.6048473692284096E-2</v>
      </c>
      <c r="G319" s="31"/>
      <c r="H319" s="45">
        <f t="shared" si="98"/>
        <v>0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99"/>
        <v>#DIV/0!</v>
      </c>
      <c r="V319" s="19">
        <v>4</v>
      </c>
      <c r="W319" s="18">
        <f t="shared" si="100"/>
        <v>8.5106382978723403</v>
      </c>
      <c r="X319" s="19">
        <v>4</v>
      </c>
      <c r="Y319" s="18">
        <f t="shared" si="101"/>
        <v>8.5106382978723403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>
        <v>296.27999999999997</v>
      </c>
      <c r="D320" s="19">
        <v>101</v>
      </c>
      <c r="E320" s="19">
        <v>101</v>
      </c>
      <c r="F320" s="45">
        <f t="shared" si="97"/>
        <v>0.34089374915620363</v>
      </c>
      <c r="G320" s="31"/>
      <c r="H320" s="45">
        <f t="shared" si="98"/>
        <v>0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99"/>
        <v>#DIV/0!</v>
      </c>
      <c r="V320" s="19">
        <v>10</v>
      </c>
      <c r="W320" s="18">
        <f t="shared" si="100"/>
        <v>9.9009900990099009</v>
      </c>
      <c r="X320" s="19">
        <v>10</v>
      </c>
      <c r="Y320" s="18">
        <f t="shared" si="101"/>
        <v>9.9009900990099009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>
        <v>423.09999999999997</v>
      </c>
      <c r="D321" s="19">
        <v>42</v>
      </c>
      <c r="E321" s="19">
        <v>92</v>
      </c>
      <c r="F321" s="45">
        <f t="shared" si="97"/>
        <v>0.21744268494445759</v>
      </c>
      <c r="G321" s="31"/>
      <c r="H321" s="45">
        <f t="shared" si="98"/>
        <v>0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99"/>
        <v>#DIV/0!</v>
      </c>
      <c r="V321" s="19">
        <v>9</v>
      </c>
      <c r="W321" s="18">
        <f t="shared" si="100"/>
        <v>9.7826086956521738</v>
      </c>
      <c r="X321" s="19">
        <v>2</v>
      </c>
      <c r="Y321" s="18">
        <f t="shared" si="101"/>
        <v>2.1739130434782608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/>
      <c r="D322" s="19"/>
      <c r="E322" s="19"/>
      <c r="F322" s="45" t="e">
        <f t="shared" si="97"/>
        <v>#DIV/0!</v>
      </c>
      <c r="G322" s="31"/>
      <c r="H322" s="45" t="e">
        <f t="shared" si="98"/>
        <v>#DIV/0!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99"/>
        <v>#DIV/0!</v>
      </c>
      <c r="V322" s="19"/>
      <c r="W322" s="18" t="e">
        <f t="shared" si="100"/>
        <v>#DIV/0!</v>
      </c>
      <c r="X322" s="19"/>
      <c r="Y322" s="18" t="e">
        <f t="shared" si="101"/>
        <v>#DIV/0!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/>
      <c r="D323" s="19"/>
      <c r="E323" s="19"/>
      <c r="F323" s="45" t="e">
        <f t="shared" si="97"/>
        <v>#DIV/0!</v>
      </c>
      <c r="G323" s="31"/>
      <c r="H323" s="45" t="e">
        <f t="shared" si="98"/>
        <v>#DIV/0!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99"/>
        <v>#DIV/0!</v>
      </c>
      <c r="V323" s="19"/>
      <c r="W323" s="18" t="e">
        <f t="shared" si="100"/>
        <v>#DIV/0!</v>
      </c>
      <c r="X323" s="19"/>
      <c r="Y323" s="18" t="e">
        <f t="shared" si="101"/>
        <v>#DIV/0!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/>
      <c r="D324" s="19"/>
      <c r="E324" s="19"/>
      <c r="F324" s="45" t="e">
        <f t="shared" si="97"/>
        <v>#DIV/0!</v>
      </c>
      <c r="G324" s="31"/>
      <c r="H324" s="45" t="e">
        <f t="shared" si="98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99"/>
        <v>#DIV/0!</v>
      </c>
      <c r="V324" s="19"/>
      <c r="W324" s="18" t="e">
        <f t="shared" si="100"/>
        <v>#DIV/0!</v>
      </c>
      <c r="X324" s="19"/>
      <c r="Y324" s="18" t="e">
        <f t="shared" si="101"/>
        <v>#DIV/0!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/>
      <c r="D325" s="19"/>
      <c r="E325" s="19"/>
      <c r="F325" s="45" t="e">
        <f t="shared" si="97"/>
        <v>#DIV/0!</v>
      </c>
      <c r="G325" s="31"/>
      <c r="H325" s="45" t="e">
        <f t="shared" si="98"/>
        <v>#DIV/0!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99"/>
        <v>#DIV/0!</v>
      </c>
      <c r="V325" s="19"/>
      <c r="W325" s="18" t="e">
        <f t="shared" si="100"/>
        <v>#DIV/0!</v>
      </c>
      <c r="X325" s="19"/>
      <c r="Y325" s="18" t="e">
        <f t="shared" si="101"/>
        <v>#DIV/0!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/>
      <c r="D326" s="19"/>
      <c r="E326" s="19"/>
      <c r="F326" s="45" t="e">
        <f t="shared" si="97"/>
        <v>#DIV/0!</v>
      </c>
      <c r="G326" s="31"/>
      <c r="H326" s="45" t="e">
        <f t="shared" si="98"/>
        <v>#DIV/0!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99"/>
        <v>#DIV/0!</v>
      </c>
      <c r="V326" s="19"/>
      <c r="W326" s="18" t="e">
        <f t="shared" si="100"/>
        <v>#DIV/0!</v>
      </c>
      <c r="X326" s="19"/>
      <c r="Y326" s="18" t="e">
        <f t="shared" si="101"/>
        <v>#DIV/0!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/>
      <c r="D327" s="19"/>
      <c r="E327" s="19"/>
      <c r="F327" s="45" t="e">
        <f t="shared" si="97"/>
        <v>#DIV/0!</v>
      </c>
      <c r="G327" s="31"/>
      <c r="H327" s="45" t="e">
        <f t="shared" si="98"/>
        <v>#DIV/0!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99"/>
        <v>#DIV/0!</v>
      </c>
      <c r="V327" s="19"/>
      <c r="W327" s="18" t="e">
        <f t="shared" si="100"/>
        <v>#DIV/0!</v>
      </c>
      <c r="X327" s="19"/>
      <c r="Y327" s="18" t="e">
        <f t="shared" si="101"/>
        <v>#DIV/0!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/>
      <c r="D328" s="19"/>
      <c r="E328" s="19"/>
      <c r="F328" s="45" t="e">
        <f t="shared" si="97"/>
        <v>#DIV/0!</v>
      </c>
      <c r="G328" s="31"/>
      <c r="H328" s="45" t="e">
        <f t="shared" si="98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99"/>
        <v>#DIV/0!</v>
      </c>
      <c r="V328" s="19"/>
      <c r="W328" s="18" t="e">
        <f t="shared" si="100"/>
        <v>#DIV/0!</v>
      </c>
      <c r="X328" s="19"/>
      <c r="Y328" s="18" t="e">
        <f t="shared" si="101"/>
        <v>#DIV/0!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/>
      <c r="D329" s="19"/>
      <c r="E329" s="19"/>
      <c r="F329" s="45" t="e">
        <f t="shared" si="90"/>
        <v>#DIV/0!</v>
      </c>
      <c r="G329" s="31"/>
      <c r="H329" s="45" t="e">
        <f t="shared" si="9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99"/>
        <v>#DIV/0!</v>
      </c>
      <c r="V329" s="19"/>
      <c r="W329" s="18" t="e">
        <f t="shared" si="100"/>
        <v>#DIV/0!</v>
      </c>
      <c r="X329" s="19"/>
      <c r="Y329" s="18" t="e">
        <f t="shared" si="101"/>
        <v>#DIV/0!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2361.41</v>
      </c>
      <c r="D330" s="29">
        <f>SUM(D316:D329)</f>
        <v>223</v>
      </c>
      <c r="E330" s="29">
        <f>SUM(E316:E329)</f>
        <v>281</v>
      </c>
      <c r="F330" s="46">
        <f t="shared" si="90"/>
        <v>0.11899670112348132</v>
      </c>
      <c r="G330" s="29">
        <f>SUM(G316:G329)</f>
        <v>0</v>
      </c>
      <c r="H330" s="46">
        <f t="shared" si="91"/>
        <v>0</v>
      </c>
      <c r="I330" s="29">
        <f t="shared" ref="I330:Q330" si="102">SUM(I316:I329)</f>
        <v>0</v>
      </c>
      <c r="J330" s="29">
        <f t="shared" si="102"/>
        <v>0</v>
      </c>
      <c r="K330" s="29">
        <f t="shared" si="102"/>
        <v>0</v>
      </c>
      <c r="L330" s="29">
        <f t="shared" si="102"/>
        <v>0</v>
      </c>
      <c r="M330" s="29">
        <f t="shared" si="102"/>
        <v>0</v>
      </c>
      <c r="N330" s="29">
        <f t="shared" si="102"/>
        <v>0</v>
      </c>
      <c r="O330" s="29">
        <f t="shared" si="102"/>
        <v>0</v>
      </c>
      <c r="P330" s="29">
        <f t="shared" si="102"/>
        <v>0</v>
      </c>
      <c r="Q330" s="29">
        <f t="shared" si="102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99"/>
        <v>#DIV/0!</v>
      </c>
      <c r="V330" s="29">
        <f>SUM(V316:V329)</f>
        <v>27</v>
      </c>
      <c r="W330" s="88">
        <f>V330/E330*100</f>
        <v>9.6085409252669027</v>
      </c>
      <c r="X330" s="29">
        <f>SUM(X316:X329)</f>
        <v>20</v>
      </c>
      <c r="Y330" s="88">
        <f t="shared" si="101"/>
        <v>7.1174377224199299</v>
      </c>
      <c r="Z330" s="29">
        <f t="shared" ref="Z330:AE330" si="103">SUM(Z316:Z329)</f>
        <v>0</v>
      </c>
      <c r="AA330" s="29">
        <f t="shared" si="103"/>
        <v>0</v>
      </c>
      <c r="AB330" s="29">
        <f t="shared" si="103"/>
        <v>0</v>
      </c>
      <c r="AC330" s="29">
        <f t="shared" si="103"/>
        <v>0</v>
      </c>
      <c r="AD330" s="29">
        <f t="shared" si="103"/>
        <v>0</v>
      </c>
      <c r="AE330" s="29">
        <f t="shared" si="103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/>
      <c r="D332" s="19"/>
      <c r="E332" s="19"/>
      <c r="F332" s="45" t="e">
        <f t="shared" si="90"/>
        <v>#DIV/0!</v>
      </c>
      <c r="G332" s="31"/>
      <c r="H332" s="45" t="e">
        <f t="shared" si="91"/>
        <v>#DIV/0!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99"/>
        <v>#DIV/0!</v>
      </c>
      <c r="V332" s="19"/>
      <c r="W332" s="18" t="e">
        <f>V332/E332*100</f>
        <v>#DIV/0!</v>
      </c>
      <c r="X332" s="19"/>
      <c r="Y332" s="18" t="e">
        <f>X332/E332*100</f>
        <v>#DIV/0!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>
        <v>94</v>
      </c>
      <c r="D333" s="19">
        <v>15</v>
      </c>
      <c r="E333" s="19">
        <v>12</v>
      </c>
      <c r="F333" s="45">
        <f t="shared" si="90"/>
        <v>0.1276595744680851</v>
      </c>
      <c r="G333" s="31"/>
      <c r="H333" s="45">
        <f t="shared" si="91"/>
        <v>0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99"/>
        <v>#DIV/0!</v>
      </c>
      <c r="V333" s="19">
        <v>1</v>
      </c>
      <c r="W333" s="18">
        <f t="shared" ref="W333:W336" si="104">V333/E333*100</f>
        <v>8.3333333333333321</v>
      </c>
      <c r="X333" s="19">
        <v>1</v>
      </c>
      <c r="Y333" s="18">
        <f t="shared" ref="Y333:Y336" si="105">X333/E333*100</f>
        <v>8.3333333333333321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/>
      <c r="D334" s="19"/>
      <c r="E334" s="19"/>
      <c r="F334" s="45" t="e">
        <f t="shared" si="90"/>
        <v>#DIV/0!</v>
      </c>
      <c r="G334" s="31"/>
      <c r="H334" s="45" t="e">
        <f t="shared" si="9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99"/>
        <v>#DIV/0!</v>
      </c>
      <c r="V334" s="19"/>
      <c r="W334" s="18" t="e">
        <f t="shared" si="104"/>
        <v>#DIV/0!</v>
      </c>
      <c r="X334" s="19"/>
      <c r="Y334" s="18" t="e">
        <f t="shared" si="105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/>
      <c r="D335" s="19"/>
      <c r="E335" s="19"/>
      <c r="F335" s="45" t="e">
        <f t="shared" si="90"/>
        <v>#DIV/0!</v>
      </c>
      <c r="G335" s="31"/>
      <c r="H335" s="45" t="e">
        <f t="shared" si="91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99"/>
        <v>#DIV/0!</v>
      </c>
      <c r="V335" s="19"/>
      <c r="W335" s="18" t="e">
        <f t="shared" si="104"/>
        <v>#DIV/0!</v>
      </c>
      <c r="X335" s="19"/>
      <c r="Y335" s="18" t="e">
        <f t="shared" si="105"/>
        <v>#DIV/0!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/>
      <c r="D336" s="19"/>
      <c r="E336" s="19"/>
      <c r="F336" s="45" t="e">
        <f t="shared" si="90"/>
        <v>#DIV/0!</v>
      </c>
      <c r="G336" s="31"/>
      <c r="H336" s="45" t="e">
        <f t="shared" si="91"/>
        <v>#DIV/0!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99"/>
        <v>#DIV/0!</v>
      </c>
      <c r="V336" s="19"/>
      <c r="W336" s="18" t="e">
        <f t="shared" si="104"/>
        <v>#DIV/0!</v>
      </c>
      <c r="X336" s="19"/>
      <c r="Y336" s="18" t="e">
        <f t="shared" si="105"/>
        <v>#DIV/0!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94</v>
      </c>
      <c r="D337" s="29">
        <f>SUM(D332:D336)</f>
        <v>15</v>
      </c>
      <c r="E337" s="29">
        <f>SUM(E332:E336)</f>
        <v>12</v>
      </c>
      <c r="F337" s="88">
        <f t="shared" si="90"/>
        <v>0.1276595744680851</v>
      </c>
      <c r="G337" s="29">
        <f>SUM(G332:G336)</f>
        <v>0</v>
      </c>
      <c r="H337" s="88">
        <f t="shared" si="91"/>
        <v>0</v>
      </c>
      <c r="I337" s="29">
        <f t="shared" ref="I337:T337" si="106">SUM(I332:I336)</f>
        <v>0</v>
      </c>
      <c r="J337" s="29">
        <f t="shared" si="106"/>
        <v>0</v>
      </c>
      <c r="K337" s="29">
        <f t="shared" si="106"/>
        <v>0</v>
      </c>
      <c r="L337" s="29">
        <f t="shared" si="106"/>
        <v>0</v>
      </c>
      <c r="M337" s="29">
        <f t="shared" si="106"/>
        <v>0</v>
      </c>
      <c r="N337" s="29">
        <f t="shared" si="106"/>
        <v>0</v>
      </c>
      <c r="O337" s="29">
        <f t="shared" si="106"/>
        <v>0</v>
      </c>
      <c r="P337" s="29">
        <f t="shared" si="106"/>
        <v>0</v>
      </c>
      <c r="Q337" s="29">
        <f t="shared" si="106"/>
        <v>0</v>
      </c>
      <c r="R337" s="29">
        <f t="shared" si="106"/>
        <v>0</v>
      </c>
      <c r="S337" s="29">
        <f t="shared" si="106"/>
        <v>0</v>
      </c>
      <c r="T337" s="29">
        <f t="shared" si="106"/>
        <v>0</v>
      </c>
      <c r="U337" s="88" t="e">
        <f t="shared" si="99"/>
        <v>#DIV/0!</v>
      </c>
      <c r="V337" s="29">
        <f>SUM(V332:V336)</f>
        <v>1</v>
      </c>
      <c r="W337" s="88">
        <f>V337/E337*100</f>
        <v>8.3333333333333321</v>
      </c>
      <c r="X337" s="29">
        <f>SUM(X332:X336)</f>
        <v>1</v>
      </c>
      <c r="Y337" s="88">
        <f>X337/E337*100</f>
        <v>8.3333333333333321</v>
      </c>
      <c r="Z337" s="29">
        <f t="shared" ref="Z337:AE337" si="107">SUM(Z332:Z336)</f>
        <v>0</v>
      </c>
      <c r="AA337" s="29">
        <f t="shared" si="107"/>
        <v>0</v>
      </c>
      <c r="AB337" s="29">
        <f t="shared" si="107"/>
        <v>0</v>
      </c>
      <c r="AC337" s="29">
        <f t="shared" si="107"/>
        <v>0</v>
      </c>
      <c r="AD337" s="29">
        <f t="shared" si="107"/>
        <v>0</v>
      </c>
      <c r="AE337" s="29">
        <f t="shared" si="107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/>
      <c r="D339" s="19"/>
      <c r="E339" s="19"/>
      <c r="F339" s="45" t="e">
        <f t="shared" ref="F339:F371" si="108">E339/C339</f>
        <v>#DIV/0!</v>
      </c>
      <c r="G339" s="31"/>
      <c r="H339" s="45" t="e">
        <f t="shared" ref="H339:H361" si="109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0">O339/G339*100</f>
        <v>#DIV/0!</v>
      </c>
      <c r="V339" s="19"/>
      <c r="W339" s="18" t="e">
        <f t="shared" ref="W339:W361" si="111">V339/E339*100</f>
        <v>#DIV/0!</v>
      </c>
      <c r="X339" s="19"/>
      <c r="Y339" s="18" t="e">
        <f t="shared" ref="Y339:Y361" si="112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/>
      <c r="D340" s="19"/>
      <c r="E340" s="19"/>
      <c r="F340" s="45" t="e">
        <f t="shared" si="108"/>
        <v>#DIV/0!</v>
      </c>
      <c r="G340" s="31"/>
      <c r="H340" s="45" t="e">
        <f t="shared" si="109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0"/>
        <v>#DIV/0!</v>
      </c>
      <c r="V340" s="19"/>
      <c r="W340" s="18" t="e">
        <f t="shared" si="111"/>
        <v>#DIV/0!</v>
      </c>
      <c r="X340" s="19"/>
      <c r="Y340" s="18" t="e">
        <f t="shared" si="112"/>
        <v>#DIV/0!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/>
      <c r="D341" s="19"/>
      <c r="E341" s="19"/>
      <c r="F341" s="45" t="e">
        <f t="shared" si="108"/>
        <v>#DIV/0!</v>
      </c>
      <c r="G341" s="31"/>
      <c r="H341" s="45" t="e">
        <f t="shared" si="109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0"/>
        <v>#DIV/0!</v>
      </c>
      <c r="V341" s="19"/>
      <c r="W341" s="18" t="e">
        <f t="shared" si="111"/>
        <v>#DIV/0!</v>
      </c>
      <c r="X341" s="19"/>
      <c r="Y341" s="18" t="e">
        <f t="shared" si="112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/>
      <c r="D342" s="19"/>
      <c r="E342" s="19"/>
      <c r="F342" s="45" t="e">
        <f t="shared" si="108"/>
        <v>#DIV/0!</v>
      </c>
      <c r="G342" s="31"/>
      <c r="H342" s="45" t="e">
        <f t="shared" si="109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0"/>
        <v>#DIV/0!</v>
      </c>
      <c r="V342" s="19"/>
      <c r="W342" s="18" t="e">
        <f t="shared" si="111"/>
        <v>#DIV/0!</v>
      </c>
      <c r="X342" s="19"/>
      <c r="Y342" s="18" t="e">
        <f t="shared" si="112"/>
        <v>#DIV/0!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/>
      <c r="D343" s="19"/>
      <c r="E343" s="19"/>
      <c r="F343" s="45" t="e">
        <f t="shared" si="108"/>
        <v>#DIV/0!</v>
      </c>
      <c r="G343" s="31"/>
      <c r="H343" s="45" t="e">
        <f t="shared" si="109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0"/>
        <v>#DIV/0!</v>
      </c>
      <c r="V343" s="19"/>
      <c r="W343" s="18" t="e">
        <f t="shared" si="111"/>
        <v>#DIV/0!</v>
      </c>
      <c r="X343" s="19"/>
      <c r="Y343" s="18" t="e">
        <f t="shared" si="112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/>
      <c r="D344" s="19"/>
      <c r="E344" s="19"/>
      <c r="F344" s="45" t="e">
        <f t="shared" si="108"/>
        <v>#DIV/0!</v>
      </c>
      <c r="G344" s="31"/>
      <c r="H344" s="45" t="e">
        <f t="shared" si="109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0"/>
        <v>#DIV/0!</v>
      </c>
      <c r="V344" s="19"/>
      <c r="W344" s="18" t="e">
        <f t="shared" si="111"/>
        <v>#DIV/0!</v>
      </c>
      <c r="X344" s="19"/>
      <c r="Y344" s="18" t="e">
        <f t="shared" si="112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/>
      <c r="D345" s="19"/>
      <c r="E345" s="19"/>
      <c r="F345" s="45" t="e">
        <f t="shared" si="108"/>
        <v>#DIV/0!</v>
      </c>
      <c r="G345" s="31"/>
      <c r="H345" s="45" t="e">
        <f t="shared" si="109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0"/>
        <v>#DIV/0!</v>
      </c>
      <c r="V345" s="19"/>
      <c r="W345" s="18" t="e">
        <f t="shared" si="111"/>
        <v>#DIV/0!</v>
      </c>
      <c r="X345" s="19"/>
      <c r="Y345" s="18" t="e">
        <f t="shared" si="112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/>
      <c r="D346" s="19"/>
      <c r="E346" s="19"/>
      <c r="F346" s="45" t="e">
        <f t="shared" si="108"/>
        <v>#DIV/0!</v>
      </c>
      <c r="G346" s="31"/>
      <c r="H346" s="45" t="e">
        <f t="shared" si="109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0"/>
        <v>#DIV/0!</v>
      </c>
      <c r="V346" s="19"/>
      <c r="W346" s="18" t="e">
        <f t="shared" si="111"/>
        <v>#DIV/0!</v>
      </c>
      <c r="X346" s="19"/>
      <c r="Y346" s="18" t="e">
        <f t="shared" si="112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/>
      <c r="D347" s="19"/>
      <c r="E347" s="19"/>
      <c r="F347" s="45" t="e">
        <f t="shared" si="108"/>
        <v>#DIV/0!</v>
      </c>
      <c r="G347" s="31"/>
      <c r="H347" s="45" t="e">
        <f t="shared" si="109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0"/>
        <v>#DIV/0!</v>
      </c>
      <c r="V347" s="19"/>
      <c r="W347" s="18" t="e">
        <f t="shared" si="111"/>
        <v>#DIV/0!</v>
      </c>
      <c r="X347" s="19"/>
      <c r="Y347" s="18" t="e">
        <f t="shared" si="112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/>
      <c r="D348" s="19"/>
      <c r="E348" s="19"/>
      <c r="F348" s="45" t="e">
        <f t="shared" si="108"/>
        <v>#DIV/0!</v>
      </c>
      <c r="G348" s="31"/>
      <c r="H348" s="45" t="e">
        <f t="shared" si="109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0"/>
        <v>#DIV/0!</v>
      </c>
      <c r="V348" s="19"/>
      <c r="W348" s="18" t="e">
        <f t="shared" si="111"/>
        <v>#DIV/0!</v>
      </c>
      <c r="X348" s="19"/>
      <c r="Y348" s="18" t="e">
        <f t="shared" si="112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/>
      <c r="D349" s="19"/>
      <c r="E349" s="19"/>
      <c r="F349" s="45" t="e">
        <f t="shared" si="108"/>
        <v>#DIV/0!</v>
      </c>
      <c r="G349" s="31"/>
      <c r="H349" s="45" t="e">
        <f t="shared" si="109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0"/>
        <v>#DIV/0!</v>
      </c>
      <c r="V349" s="19"/>
      <c r="W349" s="18" t="e">
        <f t="shared" si="111"/>
        <v>#DIV/0!</v>
      </c>
      <c r="X349" s="19"/>
      <c r="Y349" s="18" t="e">
        <f t="shared" si="112"/>
        <v>#DIV/0!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/>
      <c r="D350" s="19"/>
      <c r="E350" s="19"/>
      <c r="F350" s="45" t="e">
        <f t="shared" si="108"/>
        <v>#DIV/0!</v>
      </c>
      <c r="G350" s="31"/>
      <c r="H350" s="45" t="e">
        <f t="shared" si="109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0"/>
        <v>#DIV/0!</v>
      </c>
      <c r="V350" s="19"/>
      <c r="W350" s="18" t="e">
        <f t="shared" si="111"/>
        <v>#DIV/0!</v>
      </c>
      <c r="X350" s="19"/>
      <c r="Y350" s="18" t="e">
        <f t="shared" si="112"/>
        <v>#DIV/0!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/>
      <c r="D351" s="19"/>
      <c r="E351" s="19"/>
      <c r="F351" s="45" t="e">
        <f t="shared" si="108"/>
        <v>#DIV/0!</v>
      </c>
      <c r="G351" s="31"/>
      <c r="H351" s="45" t="e">
        <f t="shared" si="109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0"/>
        <v>#DIV/0!</v>
      </c>
      <c r="V351" s="19"/>
      <c r="W351" s="18" t="e">
        <f t="shared" si="111"/>
        <v>#DIV/0!</v>
      </c>
      <c r="X351" s="19"/>
      <c r="Y351" s="18" t="e">
        <f t="shared" si="112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/>
      <c r="D352" s="19"/>
      <c r="E352" s="19"/>
      <c r="F352" s="45" t="e">
        <f t="shared" si="108"/>
        <v>#DIV/0!</v>
      </c>
      <c r="G352" s="31"/>
      <c r="H352" s="45" t="e">
        <f t="shared" si="109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0"/>
        <v>#DIV/0!</v>
      </c>
      <c r="V352" s="19"/>
      <c r="W352" s="18" t="e">
        <f t="shared" si="111"/>
        <v>#DIV/0!</v>
      </c>
      <c r="X352" s="19"/>
      <c r="Y352" s="18" t="e">
        <f t="shared" si="112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/>
      <c r="D353" s="19"/>
      <c r="E353" s="19"/>
      <c r="F353" s="45" t="e">
        <f t="shared" si="108"/>
        <v>#DIV/0!</v>
      </c>
      <c r="G353" s="31"/>
      <c r="H353" s="45" t="e">
        <f t="shared" si="109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0"/>
        <v>#DIV/0!</v>
      </c>
      <c r="V353" s="19"/>
      <c r="W353" s="18" t="e">
        <f t="shared" si="111"/>
        <v>#DIV/0!</v>
      </c>
      <c r="X353" s="19"/>
      <c r="Y353" s="18" t="e">
        <f t="shared" si="112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/>
      <c r="D354" s="19"/>
      <c r="E354" s="19"/>
      <c r="F354" s="45" t="e">
        <f t="shared" si="108"/>
        <v>#DIV/0!</v>
      </c>
      <c r="G354" s="31"/>
      <c r="H354" s="45" t="e">
        <f t="shared" si="109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0"/>
        <v>#DIV/0!</v>
      </c>
      <c r="V354" s="19"/>
      <c r="W354" s="18" t="e">
        <f t="shared" si="111"/>
        <v>#DIV/0!</v>
      </c>
      <c r="X354" s="19"/>
      <c r="Y354" s="18" t="e">
        <f t="shared" si="112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/>
      <c r="D355" s="19"/>
      <c r="E355" s="19"/>
      <c r="F355" s="45" t="e">
        <f t="shared" si="108"/>
        <v>#DIV/0!</v>
      </c>
      <c r="G355" s="31"/>
      <c r="H355" s="45" t="e">
        <f t="shared" si="109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0"/>
        <v>#DIV/0!</v>
      </c>
      <c r="V355" s="19"/>
      <c r="W355" s="18" t="e">
        <f t="shared" si="111"/>
        <v>#DIV/0!</v>
      </c>
      <c r="X355" s="19"/>
      <c r="Y355" s="18" t="e">
        <f t="shared" si="112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/>
      <c r="D356" s="19"/>
      <c r="E356" s="19"/>
      <c r="F356" s="45" t="e">
        <f t="shared" si="108"/>
        <v>#DIV/0!</v>
      </c>
      <c r="G356" s="31"/>
      <c r="H356" s="45" t="e">
        <f t="shared" si="109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0"/>
        <v>#DIV/0!</v>
      </c>
      <c r="V356" s="19"/>
      <c r="W356" s="18" t="e">
        <f t="shared" si="111"/>
        <v>#DIV/0!</v>
      </c>
      <c r="X356" s="19"/>
      <c r="Y356" s="18" t="e">
        <f t="shared" si="112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/>
      <c r="D357" s="19"/>
      <c r="E357" s="19"/>
      <c r="F357" s="45" t="e">
        <f t="shared" si="108"/>
        <v>#DIV/0!</v>
      </c>
      <c r="G357" s="31"/>
      <c r="H357" s="45" t="e">
        <f t="shared" si="109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0"/>
        <v>#DIV/0!</v>
      </c>
      <c r="V357" s="19"/>
      <c r="W357" s="18" t="e">
        <f t="shared" si="111"/>
        <v>#DIV/0!</v>
      </c>
      <c r="X357" s="19"/>
      <c r="Y357" s="18" t="e">
        <f t="shared" si="112"/>
        <v>#DIV/0!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/>
      <c r="D358" s="19"/>
      <c r="E358" s="19"/>
      <c r="F358" s="45" t="e">
        <f t="shared" si="108"/>
        <v>#DIV/0!</v>
      </c>
      <c r="G358" s="31"/>
      <c r="H358" s="45" t="e">
        <f t="shared" si="109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0"/>
        <v>#DIV/0!</v>
      </c>
      <c r="V358" s="19"/>
      <c r="W358" s="18" t="e">
        <f t="shared" si="111"/>
        <v>#DIV/0!</v>
      </c>
      <c r="X358" s="19"/>
      <c r="Y358" s="18" t="e">
        <f t="shared" si="112"/>
        <v>#DIV/0!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/>
      <c r="D359" s="19"/>
      <c r="E359" s="19"/>
      <c r="F359" s="45" t="e">
        <f t="shared" si="108"/>
        <v>#DIV/0!</v>
      </c>
      <c r="G359" s="31"/>
      <c r="H359" s="45" t="e">
        <f t="shared" si="109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0"/>
        <v>#DIV/0!</v>
      </c>
      <c r="V359" s="19"/>
      <c r="W359" s="18" t="e">
        <f t="shared" si="111"/>
        <v>#DIV/0!</v>
      </c>
      <c r="X359" s="19"/>
      <c r="Y359" s="18" t="e">
        <f t="shared" si="112"/>
        <v>#DIV/0!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/>
      <c r="D360" s="19"/>
      <c r="E360" s="19"/>
      <c r="F360" s="45" t="e">
        <f t="shared" si="108"/>
        <v>#DIV/0!</v>
      </c>
      <c r="G360" s="31"/>
      <c r="H360" s="45" t="e">
        <f t="shared" si="109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99"/>
        <v>#DIV/0!</v>
      </c>
      <c r="V360" s="19"/>
      <c r="W360" s="18" t="e">
        <f t="shared" si="111"/>
        <v>#DIV/0!</v>
      </c>
      <c r="X360" s="19"/>
      <c r="Y360" s="18" t="e">
        <f t="shared" si="112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0</v>
      </c>
      <c r="D361" s="29">
        <f>SUM(D339:D360)</f>
        <v>0</v>
      </c>
      <c r="E361" s="29">
        <f>SUM(E339:E360)</f>
        <v>0</v>
      </c>
      <c r="F361" s="88" t="e">
        <f t="shared" si="108"/>
        <v>#DIV/0!</v>
      </c>
      <c r="G361" s="29">
        <f>SUM(G339:G360)</f>
        <v>0</v>
      </c>
      <c r="H361" s="88" t="e">
        <f t="shared" si="109"/>
        <v>#DIV/0!</v>
      </c>
      <c r="I361" s="29">
        <f t="shared" ref="I361:T361" si="113">SUM(I339:I360)</f>
        <v>0</v>
      </c>
      <c r="J361" s="29">
        <f t="shared" si="113"/>
        <v>0</v>
      </c>
      <c r="K361" s="29">
        <f t="shared" si="113"/>
        <v>0</v>
      </c>
      <c r="L361" s="29">
        <f t="shared" si="113"/>
        <v>0</v>
      </c>
      <c r="M361" s="29">
        <f t="shared" si="113"/>
        <v>0</v>
      </c>
      <c r="N361" s="29">
        <f t="shared" si="113"/>
        <v>0</v>
      </c>
      <c r="O361" s="29">
        <f t="shared" si="113"/>
        <v>0</v>
      </c>
      <c r="P361" s="29">
        <f t="shared" si="113"/>
        <v>0</v>
      </c>
      <c r="Q361" s="29">
        <f t="shared" si="113"/>
        <v>0</v>
      </c>
      <c r="R361" s="29">
        <f t="shared" si="113"/>
        <v>0</v>
      </c>
      <c r="S361" s="29">
        <f t="shared" si="113"/>
        <v>0</v>
      </c>
      <c r="T361" s="29">
        <f t="shared" si="113"/>
        <v>0</v>
      </c>
      <c r="U361" s="88" t="e">
        <f t="shared" si="99"/>
        <v>#DIV/0!</v>
      </c>
      <c r="V361" s="29">
        <f>SUM(V339:V360)</f>
        <v>0</v>
      </c>
      <c r="W361" s="88" t="e">
        <f t="shared" si="111"/>
        <v>#DIV/0!</v>
      </c>
      <c r="X361" s="29">
        <f>SUM(X339:X360)</f>
        <v>0</v>
      </c>
      <c r="Y361" s="88" t="e">
        <f t="shared" si="112"/>
        <v>#DIV/0!</v>
      </c>
      <c r="Z361" s="29">
        <f t="shared" ref="Z361:AE361" si="114">SUM(Z339:Z360)</f>
        <v>0</v>
      </c>
      <c r="AA361" s="29">
        <f t="shared" si="114"/>
        <v>0</v>
      </c>
      <c r="AB361" s="29">
        <f t="shared" si="114"/>
        <v>0</v>
      </c>
      <c r="AC361" s="29">
        <f t="shared" si="114"/>
        <v>0</v>
      </c>
      <c r="AD361" s="29">
        <f t="shared" si="114"/>
        <v>0</v>
      </c>
      <c r="AE361" s="29">
        <f t="shared" si="114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/>
      <c r="D363" s="19"/>
      <c r="E363" s="19"/>
      <c r="F363" s="45" t="e">
        <f>E363/C363</f>
        <v>#DIV/0!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 t="e">
        <f>V363/E363*100</f>
        <v>#DIV/0!</v>
      </c>
      <c r="X363" s="19"/>
      <c r="Y363" s="18" t="e">
        <f>X363/E363*100</f>
        <v>#DIV/0!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/>
      <c r="D364" s="19"/>
      <c r="E364" s="19"/>
      <c r="F364" s="45" t="e">
        <f>E364/C364</f>
        <v>#DIV/0!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/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>
        <v>114.24000000000001</v>
      </c>
      <c r="D365" s="19">
        <v>61</v>
      </c>
      <c r="E365" s="19">
        <v>65</v>
      </c>
      <c r="F365" s="45">
        <f>E365/C365</f>
        <v>0.56897759103641454</v>
      </c>
      <c r="G365" s="31"/>
      <c r="H365" s="45">
        <f>G365/D365*100</f>
        <v>0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>
        <v>6</v>
      </c>
      <c r="W365" s="18">
        <f>V365/E365*100</f>
        <v>9.2307692307692317</v>
      </c>
      <c r="X365" s="19">
        <v>6</v>
      </c>
      <c r="Y365" s="18">
        <f>X365/E365*100</f>
        <v>9.2307692307692317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/>
      <c r="D366" s="19"/>
      <c r="E366" s="19"/>
      <c r="F366" s="45" t="e">
        <f>E366/C366</f>
        <v>#DIV/0!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/>
      <c r="W366" s="18" t="e">
        <f>V366/E366*100</f>
        <v>#DIV/0!</v>
      </c>
      <c r="X366" s="19"/>
      <c r="Y366" s="18" t="e">
        <f>X366/E366*100</f>
        <v>#DIV/0!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/>
      <c r="D367" s="19"/>
      <c r="E367" s="19"/>
      <c r="F367" s="45" t="e">
        <f>E367/C367</f>
        <v>#DIV/0!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/>
      <c r="W367" s="18" t="e">
        <f>V367/E367*100</f>
        <v>#DIV/0!</v>
      </c>
      <c r="X367" s="19"/>
      <c r="Y367" s="18" t="e">
        <f>X367/E367*100</f>
        <v>#DIV/0!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/>
      <c r="D368" s="19"/>
      <c r="E368" s="19"/>
      <c r="F368" s="45" t="e">
        <f t="shared" si="108"/>
        <v>#DIV/0!</v>
      </c>
      <c r="G368" s="31"/>
      <c r="H368" s="45" t="e">
        <f t="shared" ref="H368:H371" si="115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99"/>
        <v>#DIV/0!</v>
      </c>
      <c r="V368" s="19"/>
      <c r="W368" s="18" t="e">
        <f t="shared" ref="W368:W370" si="116">V368/E368*100</f>
        <v>#DIV/0!</v>
      </c>
      <c r="X368" s="19"/>
      <c r="Y368" s="18" t="e">
        <f t="shared" ref="Y368:Y371" si="117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/>
      <c r="D369" s="19"/>
      <c r="E369" s="19"/>
      <c r="F369" s="45" t="e">
        <f t="shared" si="108"/>
        <v>#DIV/0!</v>
      </c>
      <c r="G369" s="31"/>
      <c r="H369" s="45" t="e">
        <f t="shared" si="115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99"/>
        <v>#DIV/0!</v>
      </c>
      <c r="V369" s="19"/>
      <c r="W369" s="18" t="e">
        <f t="shared" si="116"/>
        <v>#DIV/0!</v>
      </c>
      <c r="X369" s="19"/>
      <c r="Y369" s="18" t="e">
        <f t="shared" si="117"/>
        <v>#DIV/0!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/>
      <c r="D370" s="19"/>
      <c r="E370" s="19"/>
      <c r="F370" s="45" t="e">
        <f t="shared" si="108"/>
        <v>#DIV/0!</v>
      </c>
      <c r="G370" s="31"/>
      <c r="H370" s="45" t="e">
        <f t="shared" si="115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99"/>
        <v>#DIV/0!</v>
      </c>
      <c r="V370" s="19"/>
      <c r="W370" s="18" t="e">
        <f t="shared" si="116"/>
        <v>#DIV/0!</v>
      </c>
      <c r="X370" s="19"/>
      <c r="Y370" s="18" t="e">
        <f t="shared" si="117"/>
        <v>#DIV/0!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114.24000000000001</v>
      </c>
      <c r="D371" s="29">
        <f>SUM(D363:D370)</f>
        <v>61</v>
      </c>
      <c r="E371" s="29">
        <f>SUM(E363:E370)</f>
        <v>65</v>
      </c>
      <c r="F371" s="46">
        <f t="shared" si="108"/>
        <v>0.56897759103641454</v>
      </c>
      <c r="G371" s="29">
        <f>SUM(G363:G370)</f>
        <v>0</v>
      </c>
      <c r="H371" s="46">
        <f t="shared" si="115"/>
        <v>0</v>
      </c>
      <c r="I371" s="29">
        <f t="shared" ref="I371:T371" si="118">SUM(I363:I370)</f>
        <v>0</v>
      </c>
      <c r="J371" s="29">
        <f t="shared" si="118"/>
        <v>0</v>
      </c>
      <c r="K371" s="29">
        <f t="shared" si="118"/>
        <v>0</v>
      </c>
      <c r="L371" s="29">
        <f t="shared" si="118"/>
        <v>0</v>
      </c>
      <c r="M371" s="29">
        <f t="shared" si="118"/>
        <v>0</v>
      </c>
      <c r="N371" s="29">
        <f t="shared" si="118"/>
        <v>0</v>
      </c>
      <c r="O371" s="29">
        <f t="shared" si="118"/>
        <v>0</v>
      </c>
      <c r="P371" s="29">
        <f t="shared" si="118"/>
        <v>0</v>
      </c>
      <c r="Q371" s="29">
        <f t="shared" si="118"/>
        <v>0</v>
      </c>
      <c r="R371" s="29">
        <f t="shared" si="118"/>
        <v>0</v>
      </c>
      <c r="S371" s="29">
        <f t="shared" si="118"/>
        <v>0</v>
      </c>
      <c r="T371" s="29">
        <f t="shared" si="118"/>
        <v>0</v>
      </c>
      <c r="U371" s="47" t="e">
        <f t="shared" si="99"/>
        <v>#DIV/0!</v>
      </c>
      <c r="V371" s="29">
        <f>SUM(V363:V370)</f>
        <v>6</v>
      </c>
      <c r="W371" s="88">
        <f>V371/E371*100</f>
        <v>9.2307692307692317</v>
      </c>
      <c r="X371" s="29">
        <f>SUM(X363:X370)</f>
        <v>6</v>
      </c>
      <c r="Y371" s="88">
        <f t="shared" si="117"/>
        <v>9.2307692307692317</v>
      </c>
      <c r="Z371" s="29">
        <f t="shared" ref="Z371:AE371" si="119">SUM(Z363:Z370)</f>
        <v>0</v>
      </c>
      <c r="AA371" s="29">
        <f t="shared" si="119"/>
        <v>0</v>
      </c>
      <c r="AB371" s="29">
        <f t="shared" si="119"/>
        <v>0</v>
      </c>
      <c r="AC371" s="29">
        <f t="shared" si="119"/>
        <v>0</v>
      </c>
      <c r="AD371" s="29">
        <f t="shared" si="119"/>
        <v>0</v>
      </c>
      <c r="AE371" s="29">
        <f t="shared" si="119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/>
      <c r="D373" s="19"/>
      <c r="E373" s="19"/>
      <c r="F373" s="45" t="e">
        <f t="shared" ref="F373:F381" si="120">E373/C373</f>
        <v>#DIV/0!</v>
      </c>
      <c r="G373" s="31"/>
      <c r="H373" s="45" t="e">
        <f t="shared" ref="H373:H381" si="121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99"/>
        <v>#DIV/0!</v>
      </c>
      <c r="V373" s="19"/>
      <c r="W373" s="18" t="e">
        <f t="shared" ref="W373:W381" si="122">V373/E373*100</f>
        <v>#DIV/0!</v>
      </c>
      <c r="X373" s="19"/>
      <c r="Y373" s="18" t="e">
        <f t="shared" ref="Y373:Y381" si="123">X373/E373*100</f>
        <v>#DIV/0!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/>
      <c r="D374" s="19"/>
      <c r="E374" s="19"/>
      <c r="F374" s="45" t="e">
        <f t="shared" si="120"/>
        <v>#DIV/0!</v>
      </c>
      <c r="G374" s="31"/>
      <c r="H374" s="45" t="e">
        <f t="shared" si="121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99"/>
        <v>#DIV/0!</v>
      </c>
      <c r="V374" s="19"/>
      <c r="W374" s="18" t="e">
        <f t="shared" si="122"/>
        <v>#DIV/0!</v>
      </c>
      <c r="X374" s="19"/>
      <c r="Y374" s="18" t="e">
        <f t="shared" si="123"/>
        <v>#DIV/0!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/>
      <c r="D375" s="19"/>
      <c r="E375" s="19"/>
      <c r="F375" s="45" t="e">
        <f t="shared" si="120"/>
        <v>#DIV/0!</v>
      </c>
      <c r="G375" s="31"/>
      <c r="H375" s="45" t="e">
        <f t="shared" si="121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99"/>
        <v>#DIV/0!</v>
      </c>
      <c r="V375" s="19"/>
      <c r="W375" s="18" t="e">
        <f t="shared" si="122"/>
        <v>#DIV/0!</v>
      </c>
      <c r="X375" s="19"/>
      <c r="Y375" s="18" t="e">
        <f t="shared" si="123"/>
        <v>#DIV/0!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/>
      <c r="D376" s="19"/>
      <c r="E376" s="19"/>
      <c r="F376" s="45" t="e">
        <f t="shared" si="120"/>
        <v>#DIV/0!</v>
      </c>
      <c r="G376" s="31"/>
      <c r="H376" s="45" t="e">
        <f t="shared" si="121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99"/>
        <v>#DIV/0!</v>
      </c>
      <c r="V376" s="19"/>
      <c r="W376" s="18" t="e">
        <f t="shared" si="122"/>
        <v>#DIV/0!</v>
      </c>
      <c r="X376" s="19"/>
      <c r="Y376" s="18" t="e">
        <f t="shared" si="123"/>
        <v>#DIV/0!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/>
      <c r="D377" s="19"/>
      <c r="E377" s="19"/>
      <c r="F377" s="45" t="e">
        <f t="shared" si="120"/>
        <v>#DIV/0!</v>
      </c>
      <c r="G377" s="31"/>
      <c r="H377" s="45" t="e">
        <f t="shared" si="121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99"/>
        <v>#DIV/0!</v>
      </c>
      <c r="V377" s="19"/>
      <c r="W377" s="18" t="e">
        <f t="shared" si="122"/>
        <v>#DIV/0!</v>
      </c>
      <c r="X377" s="19"/>
      <c r="Y377" s="18" t="e">
        <f t="shared" si="123"/>
        <v>#DIV/0!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/>
      <c r="D378" s="19"/>
      <c r="E378" s="19"/>
      <c r="F378" s="45" t="e">
        <f t="shared" si="120"/>
        <v>#DIV/0!</v>
      </c>
      <c r="G378" s="31"/>
      <c r="H378" s="45" t="e">
        <f t="shared" si="121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99"/>
        <v>#DIV/0!</v>
      </c>
      <c r="V378" s="19"/>
      <c r="W378" s="18" t="e">
        <f t="shared" si="122"/>
        <v>#DIV/0!</v>
      </c>
      <c r="X378" s="19"/>
      <c r="Y378" s="18" t="e">
        <f t="shared" si="123"/>
        <v>#DIV/0!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/>
      <c r="D379" s="19"/>
      <c r="E379" s="19"/>
      <c r="F379" s="45" t="e">
        <f t="shared" si="120"/>
        <v>#DIV/0!</v>
      </c>
      <c r="G379" s="31"/>
      <c r="H379" s="45" t="e">
        <f t="shared" si="121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99"/>
        <v>#DIV/0!</v>
      </c>
      <c r="V379" s="19"/>
      <c r="W379" s="18" t="e">
        <f t="shared" si="122"/>
        <v>#DIV/0!</v>
      </c>
      <c r="X379" s="19"/>
      <c r="Y379" s="18" t="e">
        <f t="shared" si="123"/>
        <v>#DIV/0!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/>
      <c r="D380" s="19"/>
      <c r="E380" s="19"/>
      <c r="F380" s="45" t="e">
        <f t="shared" si="120"/>
        <v>#DIV/0!</v>
      </c>
      <c r="G380" s="31"/>
      <c r="H380" s="45" t="e">
        <f t="shared" si="121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4">O380/G380*100</f>
        <v>#DIV/0!</v>
      </c>
      <c r="V380" s="19"/>
      <c r="W380" s="18" t="e">
        <f t="shared" si="122"/>
        <v>#DIV/0!</v>
      </c>
      <c r="X380" s="19"/>
      <c r="Y380" s="18" t="e">
        <f t="shared" si="123"/>
        <v>#DIV/0!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0</v>
      </c>
      <c r="D381" s="29">
        <f t="shared" ref="D381:E381" si="125">SUM(D373:D380)</f>
        <v>0</v>
      </c>
      <c r="E381" s="29">
        <f t="shared" si="125"/>
        <v>0</v>
      </c>
      <c r="F381" s="88" t="e">
        <f t="shared" si="120"/>
        <v>#DIV/0!</v>
      </c>
      <c r="G381" s="29">
        <f>SUM(G373:G380)</f>
        <v>0</v>
      </c>
      <c r="H381" s="88" t="e">
        <f t="shared" si="121"/>
        <v>#DIV/0!</v>
      </c>
      <c r="I381" s="29">
        <f t="shared" ref="I381:T381" si="126">SUM(I373:I380)</f>
        <v>0</v>
      </c>
      <c r="J381" s="29">
        <f t="shared" si="126"/>
        <v>0</v>
      </c>
      <c r="K381" s="29">
        <f t="shared" si="126"/>
        <v>0</v>
      </c>
      <c r="L381" s="29">
        <f t="shared" si="126"/>
        <v>0</v>
      </c>
      <c r="M381" s="29">
        <f t="shared" si="126"/>
        <v>0</v>
      </c>
      <c r="N381" s="29">
        <f t="shared" si="126"/>
        <v>0</v>
      </c>
      <c r="O381" s="29">
        <f t="shared" si="126"/>
        <v>0</v>
      </c>
      <c r="P381" s="29">
        <f t="shared" si="126"/>
        <v>0</v>
      </c>
      <c r="Q381" s="29">
        <f t="shared" si="126"/>
        <v>0</v>
      </c>
      <c r="R381" s="29">
        <f t="shared" si="126"/>
        <v>0</v>
      </c>
      <c r="S381" s="29">
        <f t="shared" si="126"/>
        <v>0</v>
      </c>
      <c r="T381" s="29">
        <f t="shared" si="126"/>
        <v>0</v>
      </c>
      <c r="U381" s="88" t="e">
        <f t="shared" si="124"/>
        <v>#DIV/0!</v>
      </c>
      <c r="V381" s="29">
        <f>SUM(V373:V380)</f>
        <v>0</v>
      </c>
      <c r="W381" s="88" t="e">
        <f t="shared" si="122"/>
        <v>#DIV/0!</v>
      </c>
      <c r="X381" s="29">
        <f>SUM(X373:X380)</f>
        <v>0</v>
      </c>
      <c r="Y381" s="88" t="e">
        <f t="shared" si="123"/>
        <v>#DIV/0!</v>
      </c>
      <c r="Z381" s="29">
        <f t="shared" ref="Z381:AE381" si="127">SUM(Z373:Z380)</f>
        <v>0</v>
      </c>
      <c r="AA381" s="29">
        <f t="shared" si="127"/>
        <v>0</v>
      </c>
      <c r="AB381" s="29">
        <f t="shared" si="127"/>
        <v>0</v>
      </c>
      <c r="AC381" s="29">
        <f t="shared" si="127"/>
        <v>0</v>
      </c>
      <c r="AD381" s="29">
        <f t="shared" si="127"/>
        <v>0</v>
      </c>
      <c r="AE381" s="29">
        <f t="shared" si="127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/>
      <c r="D383" s="19"/>
      <c r="E383" s="19"/>
      <c r="F383" s="45" t="e">
        <f t="shared" ref="F383:F443" si="128">E383/C383</f>
        <v>#DIV/0!</v>
      </c>
      <c r="G383" s="31"/>
      <c r="H383" s="45" t="e">
        <f t="shared" ref="H383:H422" si="129">G383/D383*100</f>
        <v>#DIV/0!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0">O383/G383*100</f>
        <v>#DIV/0!</v>
      </c>
      <c r="V383" s="19"/>
      <c r="W383" s="18" t="e">
        <f t="shared" ref="W383:W422" si="131">V383/E383*100</f>
        <v>#DIV/0!</v>
      </c>
      <c r="X383" s="19"/>
      <c r="Y383" s="18" t="e">
        <f t="shared" ref="Y383:Y422" si="132">X383/E383*100</f>
        <v>#DIV/0!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/>
      <c r="D384" s="19"/>
      <c r="E384" s="19"/>
      <c r="F384" s="45" t="e">
        <f t="shared" si="128"/>
        <v>#DIV/0!</v>
      </c>
      <c r="G384" s="31"/>
      <c r="H384" s="45" t="e">
        <f t="shared" si="129"/>
        <v>#DIV/0!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0"/>
        <v>#DIV/0!</v>
      </c>
      <c r="V384" s="19"/>
      <c r="W384" s="18" t="e">
        <f t="shared" si="131"/>
        <v>#DIV/0!</v>
      </c>
      <c r="X384" s="19"/>
      <c r="Y384" s="18" t="e">
        <f t="shared" si="132"/>
        <v>#DIV/0!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/>
      <c r="D385" s="19"/>
      <c r="E385" s="19"/>
      <c r="F385" s="45" t="e">
        <f t="shared" si="128"/>
        <v>#DIV/0!</v>
      </c>
      <c r="G385" s="31"/>
      <c r="H385" s="45" t="e">
        <f t="shared" si="129"/>
        <v>#DIV/0!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0"/>
        <v>#DIV/0!</v>
      </c>
      <c r="V385" s="19"/>
      <c r="W385" s="18" t="e">
        <f t="shared" si="131"/>
        <v>#DIV/0!</v>
      </c>
      <c r="X385" s="19"/>
      <c r="Y385" s="18" t="e">
        <f t="shared" si="132"/>
        <v>#DIV/0!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/>
      <c r="D386" s="19"/>
      <c r="E386" s="19"/>
      <c r="F386" s="45" t="e">
        <f t="shared" si="128"/>
        <v>#DIV/0!</v>
      </c>
      <c r="G386" s="31"/>
      <c r="H386" s="45" t="e">
        <f t="shared" si="129"/>
        <v>#DIV/0!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0"/>
        <v>#DIV/0!</v>
      </c>
      <c r="V386" s="19"/>
      <c r="W386" s="18" t="e">
        <f t="shared" si="131"/>
        <v>#DIV/0!</v>
      </c>
      <c r="X386" s="19"/>
      <c r="Y386" s="18" t="e">
        <f t="shared" si="132"/>
        <v>#DIV/0!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/>
      <c r="D387" s="19"/>
      <c r="E387" s="19"/>
      <c r="F387" s="45" t="e">
        <f t="shared" si="128"/>
        <v>#DIV/0!</v>
      </c>
      <c r="G387" s="31"/>
      <c r="H387" s="45" t="e">
        <f t="shared" si="129"/>
        <v>#DIV/0!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0"/>
        <v>#DIV/0!</v>
      </c>
      <c r="V387" s="19"/>
      <c r="W387" s="18" t="e">
        <f t="shared" si="131"/>
        <v>#DIV/0!</v>
      </c>
      <c r="X387" s="19"/>
      <c r="Y387" s="18" t="e">
        <f t="shared" si="132"/>
        <v>#DIV/0!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/>
      <c r="D388" s="19"/>
      <c r="E388" s="19"/>
      <c r="F388" s="45" t="e">
        <f t="shared" si="128"/>
        <v>#DIV/0!</v>
      </c>
      <c r="G388" s="31"/>
      <c r="H388" s="45" t="e">
        <f t="shared" si="129"/>
        <v>#DIV/0!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0"/>
        <v>#DIV/0!</v>
      </c>
      <c r="V388" s="19"/>
      <c r="W388" s="18" t="e">
        <f t="shared" si="131"/>
        <v>#DIV/0!</v>
      </c>
      <c r="X388" s="19"/>
      <c r="Y388" s="18" t="e">
        <f t="shared" si="132"/>
        <v>#DIV/0!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/>
      <c r="D389" s="19"/>
      <c r="E389" s="19"/>
      <c r="F389" s="45" t="e">
        <f t="shared" si="128"/>
        <v>#DIV/0!</v>
      </c>
      <c r="G389" s="31"/>
      <c r="H389" s="45" t="e">
        <f t="shared" si="129"/>
        <v>#DIV/0!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0"/>
        <v>#DIV/0!</v>
      </c>
      <c r="V389" s="19"/>
      <c r="W389" s="18" t="e">
        <f t="shared" si="131"/>
        <v>#DIV/0!</v>
      </c>
      <c r="X389" s="19"/>
      <c r="Y389" s="18" t="e">
        <f t="shared" si="132"/>
        <v>#DIV/0!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/>
      <c r="D390" s="19"/>
      <c r="E390" s="19"/>
      <c r="F390" s="45" t="e">
        <f t="shared" si="128"/>
        <v>#DIV/0!</v>
      </c>
      <c r="G390" s="31"/>
      <c r="H390" s="45" t="e">
        <f t="shared" si="129"/>
        <v>#DIV/0!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0"/>
        <v>#DIV/0!</v>
      </c>
      <c r="V390" s="19"/>
      <c r="W390" s="18" t="e">
        <f t="shared" si="131"/>
        <v>#DIV/0!</v>
      </c>
      <c r="X390" s="19"/>
      <c r="Y390" s="18" t="e">
        <f t="shared" si="132"/>
        <v>#DIV/0!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>
        <v>109.19</v>
      </c>
      <c r="D391" s="19">
        <v>94</v>
      </c>
      <c r="E391" s="19">
        <v>87</v>
      </c>
      <c r="F391" s="45">
        <f t="shared" si="128"/>
        <v>0.79677626156241421</v>
      </c>
      <c r="G391" s="31"/>
      <c r="H391" s="45">
        <f t="shared" si="129"/>
        <v>0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0"/>
        <v>#DIV/0!</v>
      </c>
      <c r="V391" s="19">
        <v>8</v>
      </c>
      <c r="W391" s="18">
        <f t="shared" si="131"/>
        <v>9.1954022988505741</v>
      </c>
      <c r="X391" s="19">
        <v>8</v>
      </c>
      <c r="Y391" s="18">
        <f t="shared" si="132"/>
        <v>9.1954022988505741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/>
      <c r="D392" s="19"/>
      <c r="E392" s="19"/>
      <c r="F392" s="45" t="e">
        <f t="shared" si="128"/>
        <v>#DIV/0!</v>
      </c>
      <c r="G392" s="31"/>
      <c r="H392" s="45" t="e">
        <f t="shared" si="129"/>
        <v>#DIV/0!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0"/>
        <v>#DIV/0!</v>
      </c>
      <c r="V392" s="19"/>
      <c r="W392" s="18" t="e">
        <f t="shared" si="131"/>
        <v>#DIV/0!</v>
      </c>
      <c r="X392" s="19"/>
      <c r="Y392" s="18" t="e">
        <f t="shared" si="132"/>
        <v>#DIV/0!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/>
      <c r="D393" s="19"/>
      <c r="E393" s="19"/>
      <c r="F393" s="45" t="e">
        <f t="shared" si="128"/>
        <v>#DIV/0!</v>
      </c>
      <c r="G393" s="31"/>
      <c r="H393" s="45" t="e">
        <f t="shared" si="129"/>
        <v>#DIV/0!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0"/>
        <v>#DIV/0!</v>
      </c>
      <c r="V393" s="19"/>
      <c r="W393" s="18" t="e">
        <f t="shared" si="131"/>
        <v>#DIV/0!</v>
      </c>
      <c r="X393" s="19"/>
      <c r="Y393" s="18" t="e">
        <f t="shared" si="132"/>
        <v>#DIV/0!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/>
      <c r="D394" s="19"/>
      <c r="E394" s="19"/>
      <c r="F394" s="45" t="e">
        <f t="shared" si="128"/>
        <v>#DIV/0!</v>
      </c>
      <c r="G394" s="31"/>
      <c r="H394" s="45" t="e">
        <f t="shared" si="129"/>
        <v>#DIV/0!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0"/>
        <v>#DIV/0!</v>
      </c>
      <c r="V394" s="19"/>
      <c r="W394" s="18" t="e">
        <f t="shared" si="131"/>
        <v>#DIV/0!</v>
      </c>
      <c r="X394" s="19"/>
      <c r="Y394" s="18" t="e">
        <f t="shared" si="132"/>
        <v>#DIV/0!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/>
      <c r="D395" s="19"/>
      <c r="E395" s="19"/>
      <c r="F395" s="45" t="e">
        <f t="shared" si="128"/>
        <v>#DIV/0!</v>
      </c>
      <c r="G395" s="31"/>
      <c r="H395" s="45" t="e">
        <f t="shared" si="129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0"/>
        <v>#DIV/0!</v>
      </c>
      <c r="V395" s="19"/>
      <c r="W395" s="18" t="e">
        <f t="shared" si="131"/>
        <v>#DIV/0!</v>
      </c>
      <c r="X395" s="19"/>
      <c r="Y395" s="18" t="e">
        <f t="shared" si="132"/>
        <v>#DIV/0!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/>
      <c r="D396" s="19"/>
      <c r="E396" s="19"/>
      <c r="F396" s="45" t="e">
        <f t="shared" si="128"/>
        <v>#DIV/0!</v>
      </c>
      <c r="G396" s="31"/>
      <c r="H396" s="45" t="e">
        <f t="shared" si="129"/>
        <v>#DIV/0!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0"/>
        <v>#DIV/0!</v>
      </c>
      <c r="V396" s="19"/>
      <c r="W396" s="18" t="e">
        <f t="shared" si="131"/>
        <v>#DIV/0!</v>
      </c>
      <c r="X396" s="19"/>
      <c r="Y396" s="18" t="e">
        <f t="shared" si="132"/>
        <v>#DIV/0!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/>
      <c r="D397" s="19"/>
      <c r="E397" s="19"/>
      <c r="F397" s="45" t="e">
        <f t="shared" si="128"/>
        <v>#DIV/0!</v>
      </c>
      <c r="G397" s="31"/>
      <c r="H397" s="45" t="e">
        <f t="shared" si="129"/>
        <v>#DIV/0!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0"/>
        <v>#DIV/0!</v>
      </c>
      <c r="V397" s="19"/>
      <c r="W397" s="18" t="e">
        <f t="shared" si="131"/>
        <v>#DIV/0!</v>
      </c>
      <c r="X397" s="19"/>
      <c r="Y397" s="18" t="e">
        <f t="shared" si="132"/>
        <v>#DIV/0!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/>
      <c r="D398" s="19"/>
      <c r="E398" s="19"/>
      <c r="F398" s="45" t="e">
        <f t="shared" si="128"/>
        <v>#DIV/0!</v>
      </c>
      <c r="G398" s="31"/>
      <c r="H398" s="45" t="e">
        <f t="shared" si="129"/>
        <v>#DIV/0!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0"/>
        <v>#DIV/0!</v>
      </c>
      <c r="V398" s="19"/>
      <c r="W398" s="18" t="e">
        <f t="shared" si="131"/>
        <v>#DIV/0!</v>
      </c>
      <c r="X398" s="19"/>
      <c r="Y398" s="18" t="e">
        <f t="shared" si="132"/>
        <v>#DIV/0!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/>
      <c r="D399" s="19"/>
      <c r="E399" s="19"/>
      <c r="F399" s="45" t="e">
        <f t="shared" si="128"/>
        <v>#DIV/0!</v>
      </c>
      <c r="G399" s="31"/>
      <c r="H399" s="45" t="e">
        <f t="shared" si="129"/>
        <v>#DIV/0!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0"/>
        <v>#DIV/0!</v>
      </c>
      <c r="V399" s="19"/>
      <c r="W399" s="18" t="e">
        <f t="shared" si="131"/>
        <v>#DIV/0!</v>
      </c>
      <c r="X399" s="19"/>
      <c r="Y399" s="18" t="e">
        <f t="shared" si="132"/>
        <v>#DIV/0!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/>
      <c r="D400" s="19"/>
      <c r="E400" s="19"/>
      <c r="F400" s="45" t="e">
        <f t="shared" si="128"/>
        <v>#DIV/0!</v>
      </c>
      <c r="G400" s="31"/>
      <c r="H400" s="45" t="e">
        <f t="shared" si="129"/>
        <v>#DIV/0!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0"/>
        <v>#DIV/0!</v>
      </c>
      <c r="V400" s="19"/>
      <c r="W400" s="18" t="e">
        <f t="shared" si="131"/>
        <v>#DIV/0!</v>
      </c>
      <c r="X400" s="19"/>
      <c r="Y400" s="18" t="e">
        <f t="shared" si="132"/>
        <v>#DIV/0!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/>
      <c r="D401" s="19"/>
      <c r="E401" s="19"/>
      <c r="F401" s="45" t="e">
        <f t="shared" si="128"/>
        <v>#DIV/0!</v>
      </c>
      <c r="G401" s="31"/>
      <c r="H401" s="45" t="e">
        <f t="shared" si="129"/>
        <v>#DIV/0!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0"/>
        <v>#DIV/0!</v>
      </c>
      <c r="V401" s="19"/>
      <c r="W401" s="18" t="e">
        <f t="shared" si="131"/>
        <v>#DIV/0!</v>
      </c>
      <c r="X401" s="19"/>
      <c r="Y401" s="18" t="e">
        <f t="shared" si="132"/>
        <v>#DIV/0!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/>
      <c r="D402" s="19"/>
      <c r="E402" s="19"/>
      <c r="F402" s="45" t="e">
        <f t="shared" si="128"/>
        <v>#DIV/0!</v>
      </c>
      <c r="G402" s="31"/>
      <c r="H402" s="45" t="e">
        <f t="shared" si="129"/>
        <v>#DIV/0!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0"/>
        <v>#DIV/0!</v>
      </c>
      <c r="V402" s="19"/>
      <c r="W402" s="18" t="e">
        <f t="shared" si="131"/>
        <v>#DIV/0!</v>
      </c>
      <c r="X402" s="19"/>
      <c r="Y402" s="18" t="e">
        <f t="shared" si="132"/>
        <v>#DIV/0!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/>
      <c r="D403" s="19"/>
      <c r="E403" s="19"/>
      <c r="F403" s="45" t="e">
        <f t="shared" si="128"/>
        <v>#DIV/0!</v>
      </c>
      <c r="G403" s="31"/>
      <c r="H403" s="45" t="e">
        <f t="shared" si="129"/>
        <v>#DIV/0!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0"/>
        <v>#DIV/0!</v>
      </c>
      <c r="V403" s="19"/>
      <c r="W403" s="18" t="e">
        <f t="shared" si="131"/>
        <v>#DIV/0!</v>
      </c>
      <c r="X403" s="19"/>
      <c r="Y403" s="18" t="e">
        <f t="shared" si="132"/>
        <v>#DIV/0!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/>
      <c r="D404" s="19"/>
      <c r="E404" s="19"/>
      <c r="F404" s="45" t="e">
        <f t="shared" si="128"/>
        <v>#DIV/0!</v>
      </c>
      <c r="G404" s="31"/>
      <c r="H404" s="45" t="e">
        <f t="shared" si="129"/>
        <v>#DIV/0!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0"/>
        <v>#DIV/0!</v>
      </c>
      <c r="V404" s="19"/>
      <c r="W404" s="18" t="e">
        <f t="shared" si="131"/>
        <v>#DIV/0!</v>
      </c>
      <c r="X404" s="19"/>
      <c r="Y404" s="18" t="e">
        <f t="shared" si="132"/>
        <v>#DIV/0!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/>
      <c r="D405" s="19"/>
      <c r="E405" s="19"/>
      <c r="F405" s="45" t="e">
        <f t="shared" si="128"/>
        <v>#DIV/0!</v>
      </c>
      <c r="G405" s="31"/>
      <c r="H405" s="45" t="e">
        <f t="shared" si="129"/>
        <v>#DIV/0!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0"/>
        <v>#DIV/0!</v>
      </c>
      <c r="V405" s="19"/>
      <c r="W405" s="18" t="e">
        <f t="shared" si="131"/>
        <v>#DIV/0!</v>
      </c>
      <c r="X405" s="19"/>
      <c r="Y405" s="18" t="e">
        <f t="shared" si="132"/>
        <v>#DIV/0!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/>
      <c r="D406" s="19"/>
      <c r="E406" s="19"/>
      <c r="F406" s="45" t="e">
        <f t="shared" si="128"/>
        <v>#DIV/0!</v>
      </c>
      <c r="G406" s="31"/>
      <c r="H406" s="45" t="e">
        <f t="shared" si="129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0"/>
        <v>#DIV/0!</v>
      </c>
      <c r="V406" s="19"/>
      <c r="W406" s="18" t="e">
        <f t="shared" si="131"/>
        <v>#DIV/0!</v>
      </c>
      <c r="X406" s="19"/>
      <c r="Y406" s="18" t="e">
        <f t="shared" si="132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/>
      <c r="D407" s="19"/>
      <c r="E407" s="19"/>
      <c r="F407" s="45" t="e">
        <f t="shared" si="128"/>
        <v>#DIV/0!</v>
      </c>
      <c r="G407" s="31"/>
      <c r="H407" s="45" t="e">
        <f t="shared" si="129"/>
        <v>#DIV/0!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0"/>
        <v>#DIV/0!</v>
      </c>
      <c r="V407" s="19"/>
      <c r="W407" s="18" t="e">
        <f t="shared" si="131"/>
        <v>#DIV/0!</v>
      </c>
      <c r="X407" s="19"/>
      <c r="Y407" s="18" t="e">
        <f t="shared" si="132"/>
        <v>#DIV/0!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/>
      <c r="D408" s="19"/>
      <c r="E408" s="19"/>
      <c r="F408" s="45" t="e">
        <f t="shared" si="128"/>
        <v>#DIV/0!</v>
      </c>
      <c r="G408" s="31"/>
      <c r="H408" s="45" t="e">
        <f t="shared" si="129"/>
        <v>#DIV/0!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0"/>
        <v>#DIV/0!</v>
      </c>
      <c r="V408" s="19"/>
      <c r="W408" s="18" t="e">
        <f t="shared" si="131"/>
        <v>#DIV/0!</v>
      </c>
      <c r="X408" s="19"/>
      <c r="Y408" s="18" t="e">
        <f t="shared" si="132"/>
        <v>#DIV/0!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/>
      <c r="D409" s="19"/>
      <c r="E409" s="19"/>
      <c r="F409" s="45" t="e">
        <f t="shared" si="128"/>
        <v>#DIV/0!</v>
      </c>
      <c r="G409" s="31"/>
      <c r="H409" s="45" t="e">
        <f t="shared" si="129"/>
        <v>#DIV/0!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0"/>
        <v>#DIV/0!</v>
      </c>
      <c r="V409" s="19"/>
      <c r="W409" s="18" t="e">
        <f t="shared" si="131"/>
        <v>#DIV/0!</v>
      </c>
      <c r="X409" s="19"/>
      <c r="Y409" s="18" t="e">
        <f t="shared" si="132"/>
        <v>#DIV/0!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/>
      <c r="D410" s="19"/>
      <c r="E410" s="19"/>
      <c r="F410" s="45" t="e">
        <f t="shared" si="128"/>
        <v>#DIV/0!</v>
      </c>
      <c r="G410" s="31"/>
      <c r="H410" s="45" t="e">
        <f t="shared" si="129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0"/>
        <v>#DIV/0!</v>
      </c>
      <c r="V410" s="19"/>
      <c r="W410" s="18" t="e">
        <f t="shared" si="131"/>
        <v>#DIV/0!</v>
      </c>
      <c r="X410" s="19"/>
      <c r="Y410" s="18" t="e">
        <f t="shared" si="132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/>
      <c r="D411" s="19"/>
      <c r="E411" s="19"/>
      <c r="F411" s="45" t="e">
        <f t="shared" si="128"/>
        <v>#DIV/0!</v>
      </c>
      <c r="G411" s="31"/>
      <c r="H411" s="45" t="e">
        <f t="shared" si="129"/>
        <v>#DIV/0!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0"/>
        <v>#DIV/0!</v>
      </c>
      <c r="V411" s="19"/>
      <c r="W411" s="18" t="e">
        <f t="shared" si="131"/>
        <v>#DIV/0!</v>
      </c>
      <c r="X411" s="19"/>
      <c r="Y411" s="18" t="e">
        <f t="shared" si="132"/>
        <v>#DIV/0!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/>
      <c r="D412" s="19"/>
      <c r="E412" s="19"/>
      <c r="F412" s="45" t="e">
        <f t="shared" si="128"/>
        <v>#DIV/0!</v>
      </c>
      <c r="G412" s="31"/>
      <c r="H412" s="45" t="e">
        <f t="shared" si="129"/>
        <v>#DIV/0!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0"/>
        <v>#DIV/0!</v>
      </c>
      <c r="V412" s="19"/>
      <c r="W412" s="18" t="e">
        <f t="shared" si="131"/>
        <v>#DIV/0!</v>
      </c>
      <c r="X412" s="19"/>
      <c r="Y412" s="18" t="e">
        <f t="shared" si="132"/>
        <v>#DIV/0!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/>
      <c r="D413" s="19"/>
      <c r="E413" s="19"/>
      <c r="F413" s="45" t="e">
        <f t="shared" si="128"/>
        <v>#DIV/0!</v>
      </c>
      <c r="G413" s="31"/>
      <c r="H413" s="45" t="e">
        <f t="shared" si="129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0"/>
        <v>#DIV/0!</v>
      </c>
      <c r="V413" s="19"/>
      <c r="W413" s="18" t="e">
        <f t="shared" si="131"/>
        <v>#DIV/0!</v>
      </c>
      <c r="X413" s="19"/>
      <c r="Y413" s="18" t="e">
        <f t="shared" si="132"/>
        <v>#DIV/0!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/>
      <c r="D414" s="19"/>
      <c r="E414" s="19"/>
      <c r="F414" s="45" t="e">
        <f t="shared" si="128"/>
        <v>#DIV/0!</v>
      </c>
      <c r="G414" s="31"/>
      <c r="H414" s="45" t="e">
        <f t="shared" si="129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0"/>
        <v>#DIV/0!</v>
      </c>
      <c r="V414" s="19"/>
      <c r="W414" s="18" t="e">
        <f t="shared" si="131"/>
        <v>#DIV/0!</v>
      </c>
      <c r="X414" s="19"/>
      <c r="Y414" s="18" t="e">
        <f t="shared" si="132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/>
      <c r="D415" s="19"/>
      <c r="E415" s="19"/>
      <c r="F415" s="45" t="e">
        <f t="shared" si="128"/>
        <v>#DIV/0!</v>
      </c>
      <c r="G415" s="31"/>
      <c r="H415" s="45" t="e">
        <f t="shared" si="129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0"/>
        <v>#DIV/0!</v>
      </c>
      <c r="V415" s="19"/>
      <c r="W415" s="18" t="e">
        <f t="shared" si="131"/>
        <v>#DIV/0!</v>
      </c>
      <c r="X415" s="19"/>
      <c r="Y415" s="18" t="e">
        <f t="shared" si="132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/>
      <c r="D416" s="19"/>
      <c r="E416" s="19"/>
      <c r="F416" s="45" t="e">
        <f t="shared" si="128"/>
        <v>#DIV/0!</v>
      </c>
      <c r="G416" s="31"/>
      <c r="H416" s="45" t="e">
        <f t="shared" si="129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0"/>
        <v>#DIV/0!</v>
      </c>
      <c r="V416" s="19"/>
      <c r="W416" s="18" t="e">
        <f t="shared" si="131"/>
        <v>#DIV/0!</v>
      </c>
      <c r="X416" s="19"/>
      <c r="Y416" s="18" t="e">
        <f t="shared" si="132"/>
        <v>#DIV/0!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/>
      <c r="D417" s="19"/>
      <c r="E417" s="19"/>
      <c r="F417" s="45" t="e">
        <f t="shared" si="128"/>
        <v>#DIV/0!</v>
      </c>
      <c r="G417" s="31"/>
      <c r="H417" s="45" t="e">
        <f t="shared" si="129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0"/>
        <v>#DIV/0!</v>
      </c>
      <c r="V417" s="19"/>
      <c r="W417" s="18" t="e">
        <f t="shared" si="131"/>
        <v>#DIV/0!</v>
      </c>
      <c r="X417" s="19"/>
      <c r="Y417" s="18" t="e">
        <f t="shared" si="132"/>
        <v>#DIV/0!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/>
      <c r="D418" s="19"/>
      <c r="E418" s="19"/>
      <c r="F418" s="45" t="e">
        <f t="shared" si="128"/>
        <v>#DIV/0!</v>
      </c>
      <c r="G418" s="31"/>
      <c r="H418" s="45" t="e">
        <f t="shared" si="129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0"/>
        <v>#DIV/0!</v>
      </c>
      <c r="V418" s="19"/>
      <c r="W418" s="18" t="e">
        <f t="shared" si="131"/>
        <v>#DIV/0!</v>
      </c>
      <c r="X418" s="19"/>
      <c r="Y418" s="18" t="e">
        <f t="shared" si="132"/>
        <v>#DIV/0!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/>
      <c r="D419" s="19"/>
      <c r="E419" s="19"/>
      <c r="F419" s="45" t="e">
        <f t="shared" si="128"/>
        <v>#DIV/0!</v>
      </c>
      <c r="G419" s="31"/>
      <c r="H419" s="45" t="e">
        <f t="shared" si="129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0"/>
        <v>#DIV/0!</v>
      </c>
      <c r="V419" s="19"/>
      <c r="W419" s="18" t="e">
        <f t="shared" si="131"/>
        <v>#DIV/0!</v>
      </c>
      <c r="X419" s="19"/>
      <c r="Y419" s="18" t="e">
        <f t="shared" si="132"/>
        <v>#DIV/0!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/>
      <c r="D420" s="19"/>
      <c r="E420" s="19"/>
      <c r="F420" s="45" t="e">
        <f t="shared" si="128"/>
        <v>#DIV/0!</v>
      </c>
      <c r="G420" s="31"/>
      <c r="H420" s="45" t="e">
        <f t="shared" si="129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0"/>
        <v>#DIV/0!</v>
      </c>
      <c r="V420" s="19"/>
      <c r="W420" s="18" t="e">
        <f t="shared" si="131"/>
        <v>#DIV/0!</v>
      </c>
      <c r="X420" s="19"/>
      <c r="Y420" s="18" t="e">
        <f t="shared" si="132"/>
        <v>#DIV/0!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/>
      <c r="D421" s="19"/>
      <c r="E421" s="19"/>
      <c r="F421" s="45" t="e">
        <f t="shared" si="128"/>
        <v>#DIV/0!</v>
      </c>
      <c r="G421" s="31"/>
      <c r="H421" s="45" t="e">
        <f t="shared" si="129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0"/>
        <v>#DIV/0!</v>
      </c>
      <c r="V421" s="19"/>
      <c r="W421" s="18" t="e">
        <f t="shared" si="131"/>
        <v>#DIV/0!</v>
      </c>
      <c r="X421" s="19"/>
      <c r="Y421" s="18" t="e">
        <f t="shared" si="132"/>
        <v>#DIV/0!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/>
      <c r="D422" s="19"/>
      <c r="E422" s="19"/>
      <c r="F422" s="45" t="e">
        <f t="shared" si="128"/>
        <v>#DIV/0!</v>
      </c>
      <c r="G422" s="31"/>
      <c r="H422" s="45" t="e">
        <f t="shared" si="129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0"/>
        <v>#DIV/0!</v>
      </c>
      <c r="V422" s="19"/>
      <c r="W422" s="18" t="e">
        <f t="shared" si="131"/>
        <v>#DIV/0!</v>
      </c>
      <c r="X422" s="19"/>
      <c r="Y422" s="18" t="e">
        <f t="shared" si="132"/>
        <v>#DIV/0!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109.19</v>
      </c>
      <c r="D423" s="29">
        <f t="shared" ref="D423:E423" si="133">SUM(D383:D422)</f>
        <v>94</v>
      </c>
      <c r="E423" s="29">
        <f t="shared" si="133"/>
        <v>87</v>
      </c>
      <c r="F423" s="46">
        <f>E423/C423</f>
        <v>0.79677626156241421</v>
      </c>
      <c r="G423" s="29">
        <f>SUM(G383:G422)</f>
        <v>0</v>
      </c>
      <c r="H423" s="46">
        <f>G423/D423*100</f>
        <v>0</v>
      </c>
      <c r="I423" s="29">
        <f t="shared" ref="I423:T423" si="134">SUM(I383:I422)</f>
        <v>0</v>
      </c>
      <c r="J423" s="29">
        <f t="shared" si="134"/>
        <v>0</v>
      </c>
      <c r="K423" s="29">
        <f t="shared" si="134"/>
        <v>0</v>
      </c>
      <c r="L423" s="29">
        <f t="shared" si="134"/>
        <v>0</v>
      </c>
      <c r="M423" s="29">
        <f t="shared" si="134"/>
        <v>0</v>
      </c>
      <c r="N423" s="29">
        <f t="shared" si="134"/>
        <v>0</v>
      </c>
      <c r="O423" s="29">
        <f t="shared" si="134"/>
        <v>0</v>
      </c>
      <c r="P423" s="29">
        <f t="shared" si="134"/>
        <v>0</v>
      </c>
      <c r="Q423" s="29">
        <f t="shared" si="134"/>
        <v>0</v>
      </c>
      <c r="R423" s="29">
        <f t="shared" si="134"/>
        <v>0</v>
      </c>
      <c r="S423" s="29">
        <f t="shared" si="134"/>
        <v>0</v>
      </c>
      <c r="T423" s="29">
        <f t="shared" si="134"/>
        <v>0</v>
      </c>
      <c r="U423" s="47" t="e">
        <f>O423/G423*100</f>
        <v>#DIV/0!</v>
      </c>
      <c r="V423" s="29">
        <f>SUM(V383:V422)</f>
        <v>8</v>
      </c>
      <c r="W423" s="88">
        <f>V423/E423*100</f>
        <v>9.1954022988505741</v>
      </c>
      <c r="X423" s="29">
        <f>SUM(X383:X422)</f>
        <v>8</v>
      </c>
      <c r="Y423" s="88">
        <f>X423/E423*100</f>
        <v>9.1954022988505741</v>
      </c>
      <c r="Z423" s="29">
        <f t="shared" ref="Z423:AE423" si="135">SUM(Z383:Z422)</f>
        <v>0</v>
      </c>
      <c r="AA423" s="29">
        <f t="shared" si="135"/>
        <v>0</v>
      </c>
      <c r="AB423" s="29">
        <f t="shared" si="135"/>
        <v>0</v>
      </c>
      <c r="AC423" s="29">
        <f t="shared" si="135"/>
        <v>0</v>
      </c>
      <c r="AD423" s="29">
        <f t="shared" si="135"/>
        <v>0</v>
      </c>
      <c r="AE423" s="29">
        <f t="shared" si="135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29"/>
      <c r="D425" s="29"/>
      <c r="E425" s="29"/>
      <c r="F425" s="45" t="e">
        <f t="shared" si="128"/>
        <v>#DIV/0!</v>
      </c>
      <c r="G425" s="29"/>
      <c r="H425" s="45" t="e">
        <f t="shared" ref="H425:H432" si="136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7">O425/G425*100</f>
        <v>#DIV/0!</v>
      </c>
      <c r="V425" s="29"/>
      <c r="W425" s="18" t="e">
        <f t="shared" ref="W425:W432" si="138">V425/E425*100</f>
        <v>#DIV/0!</v>
      </c>
      <c r="X425" s="29"/>
      <c r="Y425" s="18" t="e">
        <f t="shared" ref="Y425:Y443" si="13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29"/>
      <c r="D426" s="29"/>
      <c r="E426" s="29"/>
      <c r="F426" s="45" t="e">
        <f t="shared" si="128"/>
        <v>#DIV/0!</v>
      </c>
      <c r="G426" s="29"/>
      <c r="H426" s="45" t="e">
        <f t="shared" si="136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7"/>
        <v>#DIV/0!</v>
      </c>
      <c r="V426" s="29"/>
      <c r="W426" s="18" t="e">
        <f t="shared" si="138"/>
        <v>#DIV/0!</v>
      </c>
      <c r="X426" s="29"/>
      <c r="Y426" s="18" t="e">
        <f t="shared" si="13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29"/>
      <c r="D427" s="29"/>
      <c r="E427" s="29"/>
      <c r="F427" s="45" t="e">
        <f t="shared" si="128"/>
        <v>#DIV/0!</v>
      </c>
      <c r="G427" s="29"/>
      <c r="H427" s="45" t="e">
        <f t="shared" si="136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7"/>
        <v>#DIV/0!</v>
      </c>
      <c r="V427" s="29"/>
      <c r="W427" s="18" t="e">
        <f t="shared" si="138"/>
        <v>#DIV/0!</v>
      </c>
      <c r="X427" s="29"/>
      <c r="Y427" s="18" t="e">
        <f t="shared" si="139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29"/>
      <c r="D428" s="29"/>
      <c r="E428" s="29"/>
      <c r="F428" s="45" t="e">
        <f t="shared" si="128"/>
        <v>#DIV/0!</v>
      </c>
      <c r="G428" s="29"/>
      <c r="H428" s="45" t="e">
        <f t="shared" si="136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7"/>
        <v>#DIV/0!</v>
      </c>
      <c r="V428" s="29"/>
      <c r="W428" s="18" t="e">
        <f t="shared" si="138"/>
        <v>#DIV/0!</v>
      </c>
      <c r="X428" s="29"/>
      <c r="Y428" s="18" t="e">
        <f t="shared" si="13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29"/>
      <c r="D429" s="29"/>
      <c r="E429" s="29"/>
      <c r="F429" s="45" t="e">
        <f t="shared" si="128"/>
        <v>#DIV/0!</v>
      </c>
      <c r="G429" s="29"/>
      <c r="H429" s="45" t="e">
        <f t="shared" si="136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7"/>
        <v>#DIV/0!</v>
      </c>
      <c r="V429" s="29"/>
      <c r="W429" s="18" t="e">
        <f t="shared" si="138"/>
        <v>#DIV/0!</v>
      </c>
      <c r="X429" s="29"/>
      <c r="Y429" s="18" t="e">
        <f t="shared" si="139"/>
        <v>#DIV/0!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29"/>
      <c r="D430" s="29"/>
      <c r="E430" s="29"/>
      <c r="F430" s="45" t="e">
        <f t="shared" si="128"/>
        <v>#DIV/0!</v>
      </c>
      <c r="G430" s="29"/>
      <c r="H430" s="45" t="e">
        <f t="shared" si="136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7"/>
        <v>#DIV/0!</v>
      </c>
      <c r="V430" s="29"/>
      <c r="W430" s="18" t="e">
        <f t="shared" si="138"/>
        <v>#DIV/0!</v>
      </c>
      <c r="X430" s="29"/>
      <c r="Y430" s="18" t="e">
        <f t="shared" si="139"/>
        <v>#DIV/0!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29"/>
      <c r="D431" s="29"/>
      <c r="E431" s="29"/>
      <c r="F431" s="45" t="e">
        <f t="shared" si="128"/>
        <v>#DIV/0!</v>
      </c>
      <c r="G431" s="29"/>
      <c r="H431" s="45" t="e">
        <f t="shared" si="136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7"/>
        <v>#DIV/0!</v>
      </c>
      <c r="V431" s="29"/>
      <c r="W431" s="18" t="e">
        <f t="shared" si="138"/>
        <v>#DIV/0!</v>
      </c>
      <c r="X431" s="29"/>
      <c r="Y431" s="18" t="e">
        <f t="shared" si="139"/>
        <v>#DIV/0!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0</v>
      </c>
      <c r="D432" s="29">
        <f t="shared" ref="D432:E432" si="140">SUM(D425:D431)</f>
        <v>0</v>
      </c>
      <c r="E432" s="29">
        <f t="shared" si="140"/>
        <v>0</v>
      </c>
      <c r="F432" s="45" t="e">
        <f t="shared" si="128"/>
        <v>#DIV/0!</v>
      </c>
      <c r="G432" s="29">
        <f>SUM(G425:G431)</f>
        <v>0</v>
      </c>
      <c r="H432" s="45" t="e">
        <f t="shared" si="136"/>
        <v>#DIV/0!</v>
      </c>
      <c r="I432" s="29">
        <f t="shared" ref="I432:T432" si="141">SUM(I425:I431)</f>
        <v>0</v>
      </c>
      <c r="J432" s="29">
        <f t="shared" si="141"/>
        <v>0</v>
      </c>
      <c r="K432" s="29">
        <f t="shared" si="141"/>
        <v>0</v>
      </c>
      <c r="L432" s="29">
        <f t="shared" si="141"/>
        <v>0</v>
      </c>
      <c r="M432" s="29">
        <f t="shared" si="141"/>
        <v>0</v>
      </c>
      <c r="N432" s="29">
        <f t="shared" si="141"/>
        <v>0</v>
      </c>
      <c r="O432" s="29">
        <f t="shared" si="141"/>
        <v>0</v>
      </c>
      <c r="P432" s="29">
        <f t="shared" si="141"/>
        <v>0</v>
      </c>
      <c r="Q432" s="29">
        <f t="shared" si="141"/>
        <v>0</v>
      </c>
      <c r="R432" s="29">
        <f t="shared" si="141"/>
        <v>0</v>
      </c>
      <c r="S432" s="29">
        <f t="shared" si="141"/>
        <v>0</v>
      </c>
      <c r="T432" s="29">
        <f t="shared" si="141"/>
        <v>0</v>
      </c>
      <c r="U432" s="54" t="e">
        <f t="shared" si="137"/>
        <v>#DIV/0!</v>
      </c>
      <c r="V432" s="29">
        <f>SUM(V425:V431)</f>
        <v>0</v>
      </c>
      <c r="W432" s="18" t="e">
        <f t="shared" si="138"/>
        <v>#DIV/0!</v>
      </c>
      <c r="X432" s="29">
        <f>SUM(X425:X431)</f>
        <v>0</v>
      </c>
      <c r="Y432" s="18" t="e">
        <f t="shared" si="139"/>
        <v>#DIV/0!</v>
      </c>
      <c r="Z432" s="29">
        <f t="shared" ref="Z432:AE432" si="142">SUM(Z425:Z431)</f>
        <v>0</v>
      </c>
      <c r="AA432" s="29">
        <f t="shared" si="142"/>
        <v>0</v>
      </c>
      <c r="AB432" s="29">
        <f t="shared" si="142"/>
        <v>0</v>
      </c>
      <c r="AC432" s="29">
        <f t="shared" si="142"/>
        <v>0</v>
      </c>
      <c r="AD432" s="29">
        <f t="shared" si="142"/>
        <v>0</v>
      </c>
      <c r="AE432" s="29">
        <f t="shared" si="14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19"/>
      <c r="D434" s="29"/>
      <c r="E434" s="19"/>
      <c r="F434" s="45" t="e">
        <f t="shared" si="128"/>
        <v>#DIV/0!</v>
      </c>
      <c r="G434" s="29"/>
      <c r="H434" s="45" t="e">
        <f t="shared" ref="H434:H443" si="14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4">O434/G434*100</f>
        <v>#DIV/0!</v>
      </c>
      <c r="V434" s="29"/>
      <c r="W434" s="18" t="e">
        <f t="shared" ref="W434:W443" si="145">V434/E434*100</f>
        <v>#DIV/0!</v>
      </c>
      <c r="X434" s="29"/>
      <c r="Y434" s="18" t="e">
        <f t="shared" si="139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19"/>
      <c r="D435" s="29"/>
      <c r="E435" s="19"/>
      <c r="F435" s="45" t="e">
        <f t="shared" si="128"/>
        <v>#DIV/0!</v>
      </c>
      <c r="G435" s="29"/>
      <c r="H435" s="45" t="e">
        <f t="shared" si="14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4"/>
        <v>#DIV/0!</v>
      </c>
      <c r="V435" s="29"/>
      <c r="W435" s="18" t="e">
        <f t="shared" si="145"/>
        <v>#DIV/0!</v>
      </c>
      <c r="X435" s="29"/>
      <c r="Y435" s="18" t="e">
        <f t="shared" si="13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19">
        <v>640.34999999999991</v>
      </c>
      <c r="D436" s="29">
        <v>12</v>
      </c>
      <c r="E436" s="19">
        <v>21</v>
      </c>
      <c r="F436" s="45">
        <f t="shared" si="128"/>
        <v>3.27945654720075E-2</v>
      </c>
      <c r="G436" s="29"/>
      <c r="H436" s="45">
        <f t="shared" si="143"/>
        <v>0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4"/>
        <v>#DIV/0!</v>
      </c>
      <c r="V436" s="29">
        <v>2</v>
      </c>
      <c r="W436" s="18">
        <f t="shared" si="145"/>
        <v>9.5238095238095237</v>
      </c>
      <c r="X436" s="29">
        <v>2</v>
      </c>
      <c r="Y436" s="18">
        <f t="shared" si="139"/>
        <v>9.5238095238095237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19"/>
      <c r="D437" s="29"/>
      <c r="E437" s="19"/>
      <c r="F437" s="45" t="e">
        <f t="shared" si="128"/>
        <v>#DIV/0!</v>
      </c>
      <c r="G437" s="29"/>
      <c r="H437" s="45" t="e">
        <f t="shared" si="143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4"/>
        <v>#DIV/0!</v>
      </c>
      <c r="V437" s="29"/>
      <c r="W437" s="18" t="e">
        <f t="shared" si="145"/>
        <v>#DIV/0!</v>
      </c>
      <c r="X437" s="29"/>
      <c r="Y437" s="18" t="e">
        <f t="shared" si="139"/>
        <v>#DIV/0!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19"/>
      <c r="D438" s="29"/>
      <c r="E438" s="19"/>
      <c r="F438" s="45" t="e">
        <f t="shared" si="128"/>
        <v>#DIV/0!</v>
      </c>
      <c r="G438" s="29"/>
      <c r="H438" s="45" t="e">
        <f t="shared" si="143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4"/>
        <v>#DIV/0!</v>
      </c>
      <c r="V438" s="29"/>
      <c r="W438" s="18" t="e">
        <f t="shared" si="145"/>
        <v>#DIV/0!</v>
      </c>
      <c r="X438" s="29"/>
      <c r="Y438" s="18" t="e">
        <f t="shared" si="139"/>
        <v>#DIV/0!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19"/>
      <c r="D439" s="29"/>
      <c r="E439" s="19"/>
      <c r="F439" s="45" t="e">
        <f t="shared" si="128"/>
        <v>#DIV/0!</v>
      </c>
      <c r="G439" s="29"/>
      <c r="H439" s="45" t="e">
        <f t="shared" si="143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4"/>
        <v>#DIV/0!</v>
      </c>
      <c r="V439" s="29"/>
      <c r="W439" s="18" t="e">
        <f t="shared" si="145"/>
        <v>#DIV/0!</v>
      </c>
      <c r="X439" s="29"/>
      <c r="Y439" s="18" t="e">
        <f t="shared" si="139"/>
        <v>#DIV/0!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19"/>
      <c r="D440" s="29"/>
      <c r="E440" s="19"/>
      <c r="F440" s="45" t="e">
        <f t="shared" si="128"/>
        <v>#DIV/0!</v>
      </c>
      <c r="G440" s="29"/>
      <c r="H440" s="45" t="e">
        <f t="shared" si="143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4"/>
        <v>#DIV/0!</v>
      </c>
      <c r="V440" s="29"/>
      <c r="W440" s="18" t="e">
        <f t="shared" si="145"/>
        <v>#DIV/0!</v>
      </c>
      <c r="X440" s="29"/>
      <c r="Y440" s="18" t="e">
        <f t="shared" si="139"/>
        <v>#DIV/0!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19"/>
      <c r="D441" s="29"/>
      <c r="E441" s="19"/>
      <c r="F441" s="45" t="e">
        <f t="shared" si="128"/>
        <v>#DIV/0!</v>
      </c>
      <c r="G441" s="29"/>
      <c r="H441" s="45" t="e">
        <f t="shared" si="143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4"/>
        <v>#DIV/0!</v>
      </c>
      <c r="V441" s="29"/>
      <c r="W441" s="18" t="e">
        <f t="shared" si="145"/>
        <v>#DIV/0!</v>
      </c>
      <c r="X441" s="29"/>
      <c r="Y441" s="18" t="e">
        <f t="shared" si="139"/>
        <v>#DIV/0!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19"/>
      <c r="D442" s="29"/>
      <c r="E442" s="19"/>
      <c r="F442" s="45" t="e">
        <f t="shared" si="128"/>
        <v>#DIV/0!</v>
      </c>
      <c r="G442" s="29"/>
      <c r="H442" s="45" t="e">
        <f t="shared" si="143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4"/>
        <v>#DIV/0!</v>
      </c>
      <c r="V442" s="29"/>
      <c r="W442" s="18" t="e">
        <f t="shared" si="145"/>
        <v>#DIV/0!</v>
      </c>
      <c r="X442" s="29"/>
      <c r="Y442" s="18" t="e">
        <f t="shared" si="139"/>
        <v>#DIV/0!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19"/>
      <c r="D443" s="29"/>
      <c r="E443" s="19"/>
      <c r="F443" s="45" t="e">
        <f t="shared" si="128"/>
        <v>#DIV/0!</v>
      </c>
      <c r="G443" s="29"/>
      <c r="H443" s="45" t="e">
        <f t="shared" si="14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4"/>
        <v>#DIV/0!</v>
      </c>
      <c r="V443" s="29"/>
      <c r="W443" s="18" t="e">
        <f t="shared" si="145"/>
        <v>#DIV/0!</v>
      </c>
      <c r="X443" s="29"/>
      <c r="Y443" s="18" t="e">
        <f t="shared" si="139"/>
        <v>#DIV/0!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640.34999999999991</v>
      </c>
      <c r="D444" s="29">
        <f t="shared" ref="D444:E444" si="146">SUM(D434:D443)</f>
        <v>12</v>
      </c>
      <c r="E444" s="29">
        <f t="shared" si="146"/>
        <v>21</v>
      </c>
      <c r="F444" s="46">
        <f>E444/C444</f>
        <v>3.27945654720075E-2</v>
      </c>
      <c r="G444" s="29">
        <f>SUM(G434:G443)</f>
        <v>0</v>
      </c>
      <c r="H444" s="46">
        <f>G444/D444*100</f>
        <v>0</v>
      </c>
      <c r="I444" s="29">
        <f t="shared" ref="I444:T444" si="147">SUM(I434:I443)</f>
        <v>0</v>
      </c>
      <c r="J444" s="29">
        <f t="shared" si="147"/>
        <v>0</v>
      </c>
      <c r="K444" s="29">
        <f t="shared" si="147"/>
        <v>0</v>
      </c>
      <c r="L444" s="29">
        <f t="shared" si="147"/>
        <v>0</v>
      </c>
      <c r="M444" s="29">
        <f t="shared" si="147"/>
        <v>0</v>
      </c>
      <c r="N444" s="29">
        <f t="shared" si="147"/>
        <v>0</v>
      </c>
      <c r="O444" s="29">
        <f t="shared" si="147"/>
        <v>0</v>
      </c>
      <c r="P444" s="29">
        <f t="shared" si="147"/>
        <v>0</v>
      </c>
      <c r="Q444" s="29">
        <f t="shared" si="147"/>
        <v>0</v>
      </c>
      <c r="R444" s="29">
        <f t="shared" si="147"/>
        <v>0</v>
      </c>
      <c r="S444" s="29">
        <f t="shared" si="147"/>
        <v>0</v>
      </c>
      <c r="T444" s="29">
        <f t="shared" si="147"/>
        <v>0</v>
      </c>
      <c r="U444" s="47" t="e">
        <f>O444/G444*100</f>
        <v>#DIV/0!</v>
      </c>
      <c r="V444" s="29">
        <f>SUM(V434:V443)</f>
        <v>2</v>
      </c>
      <c r="W444" s="88">
        <f>V444/E444*100</f>
        <v>9.5238095238095237</v>
      </c>
      <c r="X444" s="29">
        <f>SUM(X434:X443)</f>
        <v>2</v>
      </c>
      <c r="Y444" s="88">
        <f>X444/E444*100</f>
        <v>9.5238095238095237</v>
      </c>
      <c r="Z444" s="29">
        <f t="shared" ref="Z444:AE444" si="148">SUM(Z434:Z443)</f>
        <v>0</v>
      </c>
      <c r="AA444" s="29">
        <f t="shared" si="148"/>
        <v>0</v>
      </c>
      <c r="AB444" s="29">
        <f t="shared" si="148"/>
        <v>0</v>
      </c>
      <c r="AC444" s="29">
        <f t="shared" si="148"/>
        <v>0</v>
      </c>
      <c r="AD444" s="29">
        <f t="shared" si="148"/>
        <v>0</v>
      </c>
      <c r="AE444" s="29">
        <f t="shared" si="148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/>
      <c r="D446" s="19"/>
      <c r="E446" s="19"/>
      <c r="F446" s="45" t="e">
        <f t="shared" ref="F446:F505" si="149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0">V446/E446*100</f>
        <v>#DIV/0!</v>
      </c>
      <c r="X446" s="19"/>
      <c r="Y446" s="18" t="e">
        <f t="shared" ref="Y446:Y505" si="151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/>
      <c r="D447" s="79"/>
      <c r="E447" s="79"/>
      <c r="F447" s="45" t="e">
        <f t="shared" si="149"/>
        <v>#DIV/0!</v>
      </c>
      <c r="G447" s="79"/>
      <c r="H447" s="45" t="e">
        <f t="shared" ref="H447:H505" si="152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3">O447/G447*100</f>
        <v>#DIV/0!</v>
      </c>
      <c r="V447" s="79"/>
      <c r="W447" s="54" t="e">
        <f t="shared" si="150"/>
        <v>#DIV/0!</v>
      </c>
      <c r="X447" s="79"/>
      <c r="Y447" s="54" t="e">
        <f t="shared" si="151"/>
        <v>#DIV/0!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/>
      <c r="D448" s="19"/>
      <c r="E448" s="19"/>
      <c r="F448" s="45" t="e">
        <f t="shared" si="149"/>
        <v>#DIV/0!</v>
      </c>
      <c r="G448" s="31"/>
      <c r="H448" s="45" t="e">
        <f t="shared" si="152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3"/>
        <v>#DIV/0!</v>
      </c>
      <c r="V448" s="19"/>
      <c r="W448" s="18" t="e">
        <f t="shared" si="150"/>
        <v>#DIV/0!</v>
      </c>
      <c r="X448" s="19"/>
      <c r="Y448" s="18" t="e">
        <f t="shared" si="151"/>
        <v>#DIV/0!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/>
      <c r="D449" s="19"/>
      <c r="E449" s="19"/>
      <c r="F449" s="45" t="e">
        <f t="shared" si="149"/>
        <v>#DIV/0!</v>
      </c>
      <c r="G449" s="31"/>
      <c r="H449" s="45" t="e">
        <f t="shared" si="152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3"/>
        <v>#DIV/0!</v>
      </c>
      <c r="V449" s="19"/>
      <c r="W449" s="18" t="e">
        <f t="shared" si="150"/>
        <v>#DIV/0!</v>
      </c>
      <c r="X449" s="19"/>
      <c r="Y449" s="18" t="e">
        <f t="shared" si="151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/>
      <c r="D450" s="19"/>
      <c r="E450" s="19"/>
      <c r="F450" s="45" t="e">
        <f t="shared" si="149"/>
        <v>#DIV/0!</v>
      </c>
      <c r="G450" s="31"/>
      <c r="H450" s="45" t="e">
        <f t="shared" si="152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3"/>
        <v>#DIV/0!</v>
      </c>
      <c r="V450" s="19"/>
      <c r="W450" s="18" t="e">
        <f t="shared" si="150"/>
        <v>#DIV/0!</v>
      </c>
      <c r="X450" s="19"/>
      <c r="Y450" s="18" t="e">
        <f t="shared" si="151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/>
      <c r="D451" s="19"/>
      <c r="E451" s="19"/>
      <c r="F451" s="45" t="e">
        <f t="shared" si="149"/>
        <v>#DIV/0!</v>
      </c>
      <c r="G451" s="31"/>
      <c r="H451" s="45" t="e">
        <f t="shared" si="152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3"/>
        <v>#DIV/0!</v>
      </c>
      <c r="V451" s="19"/>
      <c r="W451" s="18" t="e">
        <f t="shared" si="150"/>
        <v>#DIV/0!</v>
      </c>
      <c r="X451" s="19"/>
      <c r="Y451" s="18" t="e">
        <f t="shared" si="151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/>
      <c r="D452" s="19"/>
      <c r="E452" s="19"/>
      <c r="F452" s="45" t="e">
        <f t="shared" si="149"/>
        <v>#DIV/0!</v>
      </c>
      <c r="G452" s="31"/>
      <c r="H452" s="45" t="e">
        <f t="shared" si="152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3"/>
        <v>#DIV/0!</v>
      </c>
      <c r="V452" s="19"/>
      <c r="W452" s="18" t="e">
        <f t="shared" si="150"/>
        <v>#DIV/0!</v>
      </c>
      <c r="X452" s="19"/>
      <c r="Y452" s="18" t="e">
        <f t="shared" si="151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/>
      <c r="D453" s="19"/>
      <c r="E453" s="19"/>
      <c r="F453" s="45" t="e">
        <f t="shared" si="149"/>
        <v>#DIV/0!</v>
      </c>
      <c r="G453" s="31"/>
      <c r="H453" s="45" t="e">
        <f t="shared" si="152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3"/>
        <v>#DIV/0!</v>
      </c>
      <c r="V453" s="19"/>
      <c r="W453" s="18" t="e">
        <f t="shared" si="150"/>
        <v>#DIV/0!</v>
      </c>
      <c r="X453" s="19"/>
      <c r="Y453" s="18" t="e">
        <f t="shared" si="151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/>
      <c r="D454" s="19"/>
      <c r="E454" s="19"/>
      <c r="F454" s="45" t="e">
        <f t="shared" si="149"/>
        <v>#DIV/0!</v>
      </c>
      <c r="G454" s="31"/>
      <c r="H454" s="45" t="e">
        <f t="shared" si="152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3"/>
        <v>#DIV/0!</v>
      </c>
      <c r="V454" s="19"/>
      <c r="W454" s="18" t="e">
        <f t="shared" si="150"/>
        <v>#DIV/0!</v>
      </c>
      <c r="X454" s="19"/>
      <c r="Y454" s="18" t="e">
        <f t="shared" si="151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/>
      <c r="D455" s="19"/>
      <c r="E455" s="19"/>
      <c r="F455" s="45" t="e">
        <f t="shared" si="149"/>
        <v>#DIV/0!</v>
      </c>
      <c r="G455" s="31"/>
      <c r="H455" s="45" t="e">
        <f t="shared" si="152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3"/>
        <v>#DIV/0!</v>
      </c>
      <c r="V455" s="19"/>
      <c r="W455" s="18" t="e">
        <f t="shared" si="150"/>
        <v>#DIV/0!</v>
      </c>
      <c r="X455" s="19"/>
      <c r="Y455" s="18" t="e">
        <f t="shared" si="151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/>
      <c r="D456" s="19"/>
      <c r="E456" s="19"/>
      <c r="F456" s="45" t="e">
        <f t="shared" si="149"/>
        <v>#DIV/0!</v>
      </c>
      <c r="G456" s="31"/>
      <c r="H456" s="45" t="e">
        <f t="shared" si="152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3"/>
        <v>#DIV/0!</v>
      </c>
      <c r="V456" s="19"/>
      <c r="W456" s="18" t="e">
        <f t="shared" si="150"/>
        <v>#DIV/0!</v>
      </c>
      <c r="X456" s="19"/>
      <c r="Y456" s="18" t="e">
        <f t="shared" si="151"/>
        <v>#DIV/0!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/>
      <c r="D457" s="19"/>
      <c r="E457" s="19"/>
      <c r="F457" s="45" t="e">
        <f t="shared" si="149"/>
        <v>#DIV/0!</v>
      </c>
      <c r="G457" s="31"/>
      <c r="H457" s="45" t="e">
        <f t="shared" si="152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3"/>
        <v>#DIV/0!</v>
      </c>
      <c r="V457" s="19"/>
      <c r="W457" s="18" t="e">
        <f t="shared" si="150"/>
        <v>#DIV/0!</v>
      </c>
      <c r="X457" s="19"/>
      <c r="Y457" s="18" t="e">
        <f t="shared" si="151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/>
      <c r="D458" s="19"/>
      <c r="E458" s="19"/>
      <c r="F458" s="45" t="e">
        <f t="shared" si="149"/>
        <v>#DIV/0!</v>
      </c>
      <c r="G458" s="31"/>
      <c r="H458" s="45" t="e">
        <f t="shared" si="152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3"/>
        <v>#DIV/0!</v>
      </c>
      <c r="V458" s="19"/>
      <c r="W458" s="18" t="e">
        <f t="shared" si="150"/>
        <v>#DIV/0!</v>
      </c>
      <c r="X458" s="19"/>
      <c r="Y458" s="18" t="e">
        <f t="shared" si="151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/>
      <c r="D459" s="19"/>
      <c r="E459" s="19"/>
      <c r="F459" s="45" t="e">
        <f t="shared" si="149"/>
        <v>#DIV/0!</v>
      </c>
      <c r="G459" s="31"/>
      <c r="H459" s="45" t="e">
        <f t="shared" si="152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3"/>
        <v>#DIV/0!</v>
      </c>
      <c r="V459" s="19"/>
      <c r="W459" s="18" t="e">
        <f t="shared" si="150"/>
        <v>#DIV/0!</v>
      </c>
      <c r="X459" s="19"/>
      <c r="Y459" s="18" t="e">
        <f t="shared" si="151"/>
        <v>#DIV/0!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/>
      <c r="D460" s="19"/>
      <c r="E460" s="19"/>
      <c r="F460" s="45" t="e">
        <f t="shared" si="149"/>
        <v>#DIV/0!</v>
      </c>
      <c r="G460" s="31"/>
      <c r="H460" s="45" t="e">
        <f t="shared" si="152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3"/>
        <v>#DIV/0!</v>
      </c>
      <c r="V460" s="19"/>
      <c r="W460" s="18" t="e">
        <f t="shared" si="150"/>
        <v>#DIV/0!</v>
      </c>
      <c r="X460" s="19"/>
      <c r="Y460" s="18" t="e">
        <f t="shared" si="151"/>
        <v>#DIV/0!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/>
      <c r="D461" s="19"/>
      <c r="E461" s="19"/>
      <c r="F461" s="45" t="e">
        <f t="shared" si="149"/>
        <v>#DIV/0!</v>
      </c>
      <c r="G461" s="31"/>
      <c r="H461" s="45" t="e">
        <f t="shared" si="152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3"/>
        <v>#DIV/0!</v>
      </c>
      <c r="V461" s="19"/>
      <c r="W461" s="18" t="e">
        <f t="shared" si="150"/>
        <v>#DIV/0!</v>
      </c>
      <c r="X461" s="19"/>
      <c r="Y461" s="18" t="e">
        <f t="shared" si="151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/>
      <c r="D462" s="19"/>
      <c r="E462" s="19"/>
      <c r="F462" s="45" t="e">
        <f t="shared" si="149"/>
        <v>#DIV/0!</v>
      </c>
      <c r="G462" s="31"/>
      <c r="H462" s="45" t="e">
        <f t="shared" si="152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3"/>
        <v>#DIV/0!</v>
      </c>
      <c r="V462" s="19"/>
      <c r="W462" s="18" t="e">
        <f t="shared" si="150"/>
        <v>#DIV/0!</v>
      </c>
      <c r="X462" s="19"/>
      <c r="Y462" s="18" t="e">
        <f t="shared" si="151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/>
      <c r="D463" s="19"/>
      <c r="E463" s="19"/>
      <c r="F463" s="45" t="e">
        <f t="shared" si="149"/>
        <v>#DIV/0!</v>
      </c>
      <c r="G463" s="31"/>
      <c r="H463" s="45" t="e">
        <f t="shared" si="152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3"/>
        <v>#DIV/0!</v>
      </c>
      <c r="V463" s="19"/>
      <c r="W463" s="18" t="e">
        <f t="shared" si="150"/>
        <v>#DIV/0!</v>
      </c>
      <c r="X463" s="19"/>
      <c r="Y463" s="18" t="e">
        <f t="shared" si="151"/>
        <v>#DIV/0!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/>
      <c r="D464" s="19"/>
      <c r="E464" s="19"/>
      <c r="F464" s="45" t="e">
        <f t="shared" si="149"/>
        <v>#DIV/0!</v>
      </c>
      <c r="G464" s="31"/>
      <c r="H464" s="45" t="e">
        <f t="shared" si="152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3"/>
        <v>#DIV/0!</v>
      </c>
      <c r="V464" s="19"/>
      <c r="W464" s="18" t="e">
        <f t="shared" si="150"/>
        <v>#DIV/0!</v>
      </c>
      <c r="X464" s="19"/>
      <c r="Y464" s="18" t="e">
        <f t="shared" si="151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/>
      <c r="D465" s="19"/>
      <c r="E465" s="19"/>
      <c r="F465" s="45" t="e">
        <f t="shared" si="149"/>
        <v>#DIV/0!</v>
      </c>
      <c r="G465" s="31"/>
      <c r="H465" s="45" t="e">
        <f t="shared" si="152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3"/>
        <v>#DIV/0!</v>
      </c>
      <c r="V465" s="19"/>
      <c r="W465" s="18" t="e">
        <f t="shared" si="150"/>
        <v>#DIV/0!</v>
      </c>
      <c r="X465" s="19"/>
      <c r="Y465" s="18" t="e">
        <f t="shared" si="151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/>
      <c r="D466" s="19"/>
      <c r="E466" s="19"/>
      <c r="F466" s="45" t="e">
        <f t="shared" si="149"/>
        <v>#DIV/0!</v>
      </c>
      <c r="G466" s="31"/>
      <c r="H466" s="45" t="e">
        <f t="shared" si="152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3"/>
        <v>#DIV/0!</v>
      </c>
      <c r="V466" s="19"/>
      <c r="W466" s="18" t="e">
        <f t="shared" si="150"/>
        <v>#DIV/0!</v>
      </c>
      <c r="X466" s="19"/>
      <c r="Y466" s="18" t="e">
        <f t="shared" si="151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/>
      <c r="D467" s="19"/>
      <c r="E467" s="19"/>
      <c r="F467" s="45" t="e">
        <f t="shared" si="149"/>
        <v>#DIV/0!</v>
      </c>
      <c r="G467" s="31"/>
      <c r="H467" s="45" t="e">
        <f t="shared" si="152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3"/>
        <v>#DIV/0!</v>
      </c>
      <c r="V467" s="19"/>
      <c r="W467" s="18" t="e">
        <f t="shared" si="150"/>
        <v>#DIV/0!</v>
      </c>
      <c r="X467" s="19"/>
      <c r="Y467" s="18" t="e">
        <f t="shared" si="151"/>
        <v>#DIV/0!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/>
      <c r="D468" s="19"/>
      <c r="E468" s="19"/>
      <c r="F468" s="45" t="e">
        <f t="shared" si="149"/>
        <v>#DIV/0!</v>
      </c>
      <c r="G468" s="31"/>
      <c r="H468" s="45" t="e">
        <f t="shared" si="152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3"/>
        <v>#DIV/0!</v>
      </c>
      <c r="V468" s="19"/>
      <c r="W468" s="18" t="e">
        <f t="shared" si="150"/>
        <v>#DIV/0!</v>
      </c>
      <c r="X468" s="19"/>
      <c r="Y468" s="18" t="e">
        <f t="shared" si="151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/>
      <c r="D469" s="19"/>
      <c r="E469" s="19"/>
      <c r="F469" s="45" t="e">
        <f t="shared" si="149"/>
        <v>#DIV/0!</v>
      </c>
      <c r="G469" s="31"/>
      <c r="H469" s="45" t="e">
        <f t="shared" si="152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3"/>
        <v>#DIV/0!</v>
      </c>
      <c r="V469" s="19"/>
      <c r="W469" s="18" t="e">
        <f t="shared" si="150"/>
        <v>#DIV/0!</v>
      </c>
      <c r="X469" s="19"/>
      <c r="Y469" s="18" t="e">
        <f t="shared" si="151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/>
      <c r="D470" s="19"/>
      <c r="E470" s="19"/>
      <c r="F470" s="45" t="e">
        <f t="shared" si="149"/>
        <v>#DIV/0!</v>
      </c>
      <c r="G470" s="31"/>
      <c r="H470" s="45" t="e">
        <f t="shared" si="152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3"/>
        <v>#DIV/0!</v>
      </c>
      <c r="V470" s="19"/>
      <c r="W470" s="18" t="e">
        <f t="shared" si="150"/>
        <v>#DIV/0!</v>
      </c>
      <c r="X470" s="19"/>
      <c r="Y470" s="18" t="e">
        <f t="shared" si="151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/>
      <c r="D471" s="19"/>
      <c r="E471" s="19"/>
      <c r="F471" s="45" t="e">
        <f t="shared" si="149"/>
        <v>#DIV/0!</v>
      </c>
      <c r="G471" s="31"/>
      <c r="H471" s="45" t="e">
        <f t="shared" si="152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3"/>
        <v>#DIV/0!</v>
      </c>
      <c r="V471" s="19"/>
      <c r="W471" s="18" t="e">
        <f t="shared" si="150"/>
        <v>#DIV/0!</v>
      </c>
      <c r="X471" s="19"/>
      <c r="Y471" s="18" t="e">
        <f t="shared" si="151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/>
      <c r="D472" s="19"/>
      <c r="E472" s="19"/>
      <c r="F472" s="45" t="e">
        <f t="shared" si="149"/>
        <v>#DIV/0!</v>
      </c>
      <c r="G472" s="31"/>
      <c r="H472" s="45" t="e">
        <f t="shared" si="152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3"/>
        <v>#DIV/0!</v>
      </c>
      <c r="V472" s="19"/>
      <c r="W472" s="18" t="e">
        <f t="shared" si="150"/>
        <v>#DIV/0!</v>
      </c>
      <c r="X472" s="19"/>
      <c r="Y472" s="18" t="e">
        <f t="shared" si="151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/>
      <c r="D473" s="19"/>
      <c r="E473" s="19"/>
      <c r="F473" s="45" t="e">
        <f t="shared" si="149"/>
        <v>#DIV/0!</v>
      </c>
      <c r="G473" s="31"/>
      <c r="H473" s="45" t="e">
        <f t="shared" si="152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3"/>
        <v>#DIV/0!</v>
      </c>
      <c r="V473" s="19"/>
      <c r="W473" s="18" t="e">
        <f t="shared" si="150"/>
        <v>#DIV/0!</v>
      </c>
      <c r="X473" s="19"/>
      <c r="Y473" s="18" t="e">
        <f t="shared" si="151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/>
      <c r="D474" s="19"/>
      <c r="E474" s="19"/>
      <c r="F474" s="45" t="e">
        <f t="shared" si="149"/>
        <v>#DIV/0!</v>
      </c>
      <c r="G474" s="31"/>
      <c r="H474" s="45" t="e">
        <f t="shared" si="152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3"/>
        <v>#DIV/0!</v>
      </c>
      <c r="V474" s="19"/>
      <c r="W474" s="18" t="e">
        <f t="shared" si="150"/>
        <v>#DIV/0!</v>
      </c>
      <c r="X474" s="19"/>
      <c r="Y474" s="18" t="e">
        <f t="shared" si="151"/>
        <v>#DIV/0!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/>
      <c r="D475" s="19"/>
      <c r="E475" s="19"/>
      <c r="F475" s="45" t="e">
        <f t="shared" si="149"/>
        <v>#DIV/0!</v>
      </c>
      <c r="G475" s="31"/>
      <c r="H475" s="45" t="e">
        <f t="shared" si="152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3"/>
        <v>#DIV/0!</v>
      </c>
      <c r="V475" s="19"/>
      <c r="W475" s="18" t="e">
        <f t="shared" si="150"/>
        <v>#DIV/0!</v>
      </c>
      <c r="X475" s="19"/>
      <c r="Y475" s="18" t="e">
        <f t="shared" si="151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/>
      <c r="D476" s="19"/>
      <c r="E476" s="19"/>
      <c r="F476" s="45" t="e">
        <f t="shared" si="149"/>
        <v>#DIV/0!</v>
      </c>
      <c r="G476" s="31"/>
      <c r="H476" s="45" t="e">
        <f t="shared" si="152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3"/>
        <v>#DIV/0!</v>
      </c>
      <c r="V476" s="19"/>
      <c r="W476" s="18" t="e">
        <f t="shared" si="150"/>
        <v>#DIV/0!</v>
      </c>
      <c r="X476" s="19"/>
      <c r="Y476" s="18" t="e">
        <f t="shared" si="151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/>
      <c r="D477" s="19"/>
      <c r="E477" s="19"/>
      <c r="F477" s="45" t="e">
        <f t="shared" si="149"/>
        <v>#DIV/0!</v>
      </c>
      <c r="G477" s="31"/>
      <c r="H477" s="45" t="e">
        <f t="shared" si="152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3"/>
        <v>#DIV/0!</v>
      </c>
      <c r="V477" s="19"/>
      <c r="W477" s="18" t="e">
        <f t="shared" si="150"/>
        <v>#DIV/0!</v>
      </c>
      <c r="X477" s="19"/>
      <c r="Y477" s="18" t="e">
        <f t="shared" si="151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/>
      <c r="D478" s="19"/>
      <c r="E478" s="19"/>
      <c r="F478" s="45" t="e">
        <f t="shared" si="149"/>
        <v>#DIV/0!</v>
      </c>
      <c r="G478" s="31"/>
      <c r="H478" s="45" t="e">
        <f t="shared" si="152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3"/>
        <v>#DIV/0!</v>
      </c>
      <c r="V478" s="19"/>
      <c r="W478" s="18" t="e">
        <f t="shared" si="150"/>
        <v>#DIV/0!</v>
      </c>
      <c r="X478" s="19"/>
      <c r="Y478" s="18" t="e">
        <f t="shared" si="151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/>
      <c r="D479" s="19"/>
      <c r="E479" s="19"/>
      <c r="F479" s="45" t="e">
        <f t="shared" si="149"/>
        <v>#DIV/0!</v>
      </c>
      <c r="G479" s="31"/>
      <c r="H479" s="45" t="e">
        <f t="shared" si="152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3"/>
        <v>#DIV/0!</v>
      </c>
      <c r="V479" s="19"/>
      <c r="W479" s="18" t="e">
        <f t="shared" si="150"/>
        <v>#DIV/0!</v>
      </c>
      <c r="X479" s="19"/>
      <c r="Y479" s="18" t="e">
        <f t="shared" si="151"/>
        <v>#DIV/0!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/>
      <c r="D480" s="19"/>
      <c r="E480" s="19"/>
      <c r="F480" s="45" t="e">
        <f t="shared" si="149"/>
        <v>#DIV/0!</v>
      </c>
      <c r="G480" s="31"/>
      <c r="H480" s="45" t="e">
        <f t="shared" si="152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3"/>
        <v>#DIV/0!</v>
      </c>
      <c r="V480" s="19"/>
      <c r="W480" s="18" t="e">
        <f t="shared" si="150"/>
        <v>#DIV/0!</v>
      </c>
      <c r="X480" s="19"/>
      <c r="Y480" s="18" t="e">
        <f t="shared" si="151"/>
        <v>#DIV/0!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/>
      <c r="D481" s="19"/>
      <c r="E481" s="19"/>
      <c r="F481" s="45" t="e">
        <f t="shared" si="149"/>
        <v>#DIV/0!</v>
      </c>
      <c r="G481" s="31"/>
      <c r="H481" s="45" t="e">
        <f t="shared" si="152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3"/>
        <v>#DIV/0!</v>
      </c>
      <c r="V481" s="19"/>
      <c r="W481" s="18" t="e">
        <f t="shared" si="150"/>
        <v>#DIV/0!</v>
      </c>
      <c r="X481" s="19"/>
      <c r="Y481" s="18" t="e">
        <f t="shared" si="151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0</v>
      </c>
      <c r="D482" s="29">
        <f t="shared" ref="D482:E482" si="154">SUM(D446:D481)</f>
        <v>0</v>
      </c>
      <c r="E482" s="29">
        <f t="shared" si="154"/>
        <v>0</v>
      </c>
      <c r="F482" s="46" t="e">
        <f t="shared" si="149"/>
        <v>#DIV/0!</v>
      </c>
      <c r="G482" s="29">
        <f>SUM(G446:G481)</f>
        <v>0</v>
      </c>
      <c r="H482" s="46" t="e">
        <f t="shared" si="152"/>
        <v>#DIV/0!</v>
      </c>
      <c r="I482" s="29">
        <f t="shared" ref="I482:T482" si="155">SUM(I446:I481)</f>
        <v>0</v>
      </c>
      <c r="J482" s="29">
        <f t="shared" si="155"/>
        <v>0</v>
      </c>
      <c r="K482" s="29">
        <f t="shared" si="155"/>
        <v>0</v>
      </c>
      <c r="L482" s="29">
        <f t="shared" si="155"/>
        <v>0</v>
      </c>
      <c r="M482" s="29">
        <f t="shared" si="155"/>
        <v>0</v>
      </c>
      <c r="N482" s="29">
        <f t="shared" si="155"/>
        <v>0</v>
      </c>
      <c r="O482" s="29">
        <f t="shared" si="155"/>
        <v>0</v>
      </c>
      <c r="P482" s="29">
        <f t="shared" si="155"/>
        <v>0</v>
      </c>
      <c r="Q482" s="29">
        <f t="shared" si="155"/>
        <v>0</v>
      </c>
      <c r="R482" s="29">
        <f t="shared" si="155"/>
        <v>0</v>
      </c>
      <c r="S482" s="29">
        <f t="shared" si="155"/>
        <v>0</v>
      </c>
      <c r="T482" s="29">
        <f t="shared" si="155"/>
        <v>0</v>
      </c>
      <c r="U482" s="47" t="e">
        <f t="shared" si="153"/>
        <v>#DIV/0!</v>
      </c>
      <c r="V482" s="29">
        <f>SUM(V446:V481)</f>
        <v>0</v>
      </c>
      <c r="W482" s="88" t="e">
        <f>V482/E482*100</f>
        <v>#DIV/0!</v>
      </c>
      <c r="X482" s="29">
        <f>SUM(X446:X481)</f>
        <v>0</v>
      </c>
      <c r="Y482" s="88" t="e">
        <f t="shared" si="151"/>
        <v>#DIV/0!</v>
      </c>
      <c r="Z482" s="29">
        <f t="shared" ref="Z482:AE482" si="156">SUM(Z446:Z481)</f>
        <v>0</v>
      </c>
      <c r="AA482" s="29">
        <f t="shared" si="156"/>
        <v>0</v>
      </c>
      <c r="AB482" s="29">
        <f t="shared" si="156"/>
        <v>0</v>
      </c>
      <c r="AC482" s="29">
        <f t="shared" si="156"/>
        <v>0</v>
      </c>
      <c r="AD482" s="29">
        <f t="shared" si="156"/>
        <v>0</v>
      </c>
      <c r="AE482" s="29">
        <f t="shared" si="15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/>
      <c r="D484" s="19"/>
      <c r="E484" s="19"/>
      <c r="F484" s="45" t="e">
        <f t="shared" ref="F484:F504" si="157">E484/C484</f>
        <v>#DIV/0!</v>
      </c>
      <c r="G484" s="31"/>
      <c r="H484" s="45" t="e">
        <f t="shared" ref="H484:H504" si="158">G484/D484*100</f>
        <v>#DIV/0!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59">O484/G484*100</f>
        <v>#DIV/0!</v>
      </c>
      <c r="V484" s="19"/>
      <c r="W484" s="18" t="e">
        <f t="shared" ref="W484:W504" si="160">V484/E484*100</f>
        <v>#DIV/0!</v>
      </c>
      <c r="X484" s="19"/>
      <c r="Y484" s="18" t="e">
        <f t="shared" ref="Y484:Y504" si="161">X484/E484*100</f>
        <v>#DIV/0!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/>
      <c r="D485" s="19"/>
      <c r="E485" s="19"/>
      <c r="F485" s="45" t="e">
        <f t="shared" si="157"/>
        <v>#DIV/0!</v>
      </c>
      <c r="G485" s="31"/>
      <c r="H485" s="45" t="e">
        <f t="shared" si="158"/>
        <v>#DIV/0!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59"/>
        <v>#DIV/0!</v>
      </c>
      <c r="V485" s="19"/>
      <c r="W485" s="18" t="e">
        <f t="shared" si="160"/>
        <v>#DIV/0!</v>
      </c>
      <c r="X485" s="19"/>
      <c r="Y485" s="18" t="e">
        <f t="shared" si="161"/>
        <v>#DIV/0!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/>
      <c r="D486" s="19"/>
      <c r="E486" s="19"/>
      <c r="F486" s="45" t="e">
        <f t="shared" si="157"/>
        <v>#DIV/0!</v>
      </c>
      <c r="G486" s="31"/>
      <c r="H486" s="45" t="e">
        <f t="shared" si="158"/>
        <v>#DIV/0!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59"/>
        <v>#DIV/0!</v>
      </c>
      <c r="V486" s="19"/>
      <c r="W486" s="18" t="e">
        <f t="shared" si="160"/>
        <v>#DIV/0!</v>
      </c>
      <c r="X486" s="19"/>
      <c r="Y486" s="18" t="e">
        <f t="shared" si="161"/>
        <v>#DIV/0!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/>
      <c r="D487" s="19"/>
      <c r="E487" s="19"/>
      <c r="F487" s="45" t="e">
        <f t="shared" si="157"/>
        <v>#DIV/0!</v>
      </c>
      <c r="G487" s="31"/>
      <c r="H487" s="45" t="e">
        <f t="shared" si="158"/>
        <v>#DIV/0!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59"/>
        <v>#DIV/0!</v>
      </c>
      <c r="V487" s="19"/>
      <c r="W487" s="18" t="e">
        <f t="shared" si="160"/>
        <v>#DIV/0!</v>
      </c>
      <c r="X487" s="19"/>
      <c r="Y487" s="18" t="e">
        <f t="shared" si="161"/>
        <v>#DIV/0!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>
        <v>1859.8400000000001</v>
      </c>
      <c r="D488" s="19">
        <v>170</v>
      </c>
      <c r="E488" s="19">
        <v>154</v>
      </c>
      <c r="F488" s="45">
        <f t="shared" si="157"/>
        <v>8.2802821748107353E-2</v>
      </c>
      <c r="G488" s="31"/>
      <c r="H488" s="45">
        <f t="shared" si="158"/>
        <v>0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59"/>
        <v>#DIV/0!</v>
      </c>
      <c r="V488" s="19">
        <v>15</v>
      </c>
      <c r="W488" s="18">
        <f t="shared" si="160"/>
        <v>9.7402597402597415</v>
      </c>
      <c r="X488" s="19">
        <v>15</v>
      </c>
      <c r="Y488" s="18">
        <f t="shared" si="161"/>
        <v>9.7402597402597415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>
        <v>1128.5999999999999</v>
      </c>
      <c r="D489" s="19">
        <v>12</v>
      </c>
      <c r="E489" s="19">
        <v>189</v>
      </c>
      <c r="F489" s="45">
        <f t="shared" si="157"/>
        <v>0.1674641148325359</v>
      </c>
      <c r="G489" s="31"/>
      <c r="H489" s="45">
        <f t="shared" si="158"/>
        <v>0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59"/>
        <v>#DIV/0!</v>
      </c>
      <c r="V489" s="19">
        <v>18</v>
      </c>
      <c r="W489" s="18">
        <f t="shared" si="160"/>
        <v>9.5238095238095237</v>
      </c>
      <c r="X489" s="19">
        <v>2</v>
      </c>
      <c r="Y489" s="18">
        <f t="shared" si="161"/>
        <v>1.0582010582010581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/>
      <c r="D490" s="19"/>
      <c r="E490" s="19"/>
      <c r="F490" s="45" t="e">
        <f t="shared" si="157"/>
        <v>#DIV/0!</v>
      </c>
      <c r="G490" s="31"/>
      <c r="H490" s="45" t="e">
        <f t="shared" si="158"/>
        <v>#DIV/0!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59"/>
        <v>#DIV/0!</v>
      </c>
      <c r="V490" s="19"/>
      <c r="W490" s="18" t="e">
        <f t="shared" si="160"/>
        <v>#DIV/0!</v>
      </c>
      <c r="X490" s="19"/>
      <c r="Y490" s="18" t="e">
        <f t="shared" si="161"/>
        <v>#DIV/0!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/>
      <c r="D491" s="19"/>
      <c r="E491" s="19"/>
      <c r="F491" s="45" t="e">
        <f t="shared" si="157"/>
        <v>#DIV/0!</v>
      </c>
      <c r="G491" s="31"/>
      <c r="H491" s="45" t="e">
        <f t="shared" si="158"/>
        <v>#DIV/0!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59"/>
        <v>#DIV/0!</v>
      </c>
      <c r="V491" s="19"/>
      <c r="W491" s="18" t="e">
        <f t="shared" si="160"/>
        <v>#DIV/0!</v>
      </c>
      <c r="X491" s="19"/>
      <c r="Y491" s="18" t="e">
        <f t="shared" si="161"/>
        <v>#DIV/0!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/>
      <c r="D492" s="19"/>
      <c r="E492" s="19"/>
      <c r="F492" s="45" t="e">
        <f t="shared" si="157"/>
        <v>#DIV/0!</v>
      </c>
      <c r="G492" s="31"/>
      <c r="H492" s="45" t="e">
        <f t="shared" si="158"/>
        <v>#DIV/0!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59"/>
        <v>#DIV/0!</v>
      </c>
      <c r="V492" s="19"/>
      <c r="W492" s="18" t="e">
        <f t="shared" si="160"/>
        <v>#DIV/0!</v>
      </c>
      <c r="X492" s="19"/>
      <c r="Y492" s="18" t="e">
        <f t="shared" si="161"/>
        <v>#DIV/0!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/>
      <c r="D493" s="19"/>
      <c r="E493" s="19"/>
      <c r="F493" s="45" t="e">
        <f t="shared" si="157"/>
        <v>#DIV/0!</v>
      </c>
      <c r="G493" s="31"/>
      <c r="H493" s="45" t="e">
        <f t="shared" si="158"/>
        <v>#DIV/0!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59"/>
        <v>#DIV/0!</v>
      </c>
      <c r="V493" s="19"/>
      <c r="W493" s="18" t="e">
        <f t="shared" si="160"/>
        <v>#DIV/0!</v>
      </c>
      <c r="X493" s="19"/>
      <c r="Y493" s="18" t="e">
        <f t="shared" si="161"/>
        <v>#DIV/0!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/>
      <c r="D494" s="19"/>
      <c r="E494" s="19"/>
      <c r="F494" s="45" t="e">
        <f t="shared" si="157"/>
        <v>#DIV/0!</v>
      </c>
      <c r="G494" s="31"/>
      <c r="H494" s="45" t="e">
        <f t="shared" si="15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59"/>
        <v>#DIV/0!</v>
      </c>
      <c r="V494" s="19"/>
      <c r="W494" s="18" t="e">
        <f t="shared" si="160"/>
        <v>#DIV/0!</v>
      </c>
      <c r="X494" s="19"/>
      <c r="Y494" s="18" t="e">
        <f t="shared" si="161"/>
        <v>#DIV/0!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/>
      <c r="D495" s="19"/>
      <c r="E495" s="19"/>
      <c r="F495" s="45" t="e">
        <f t="shared" si="157"/>
        <v>#DIV/0!</v>
      </c>
      <c r="G495" s="31"/>
      <c r="H495" s="45" t="e">
        <f t="shared" si="15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59"/>
        <v>#DIV/0!</v>
      </c>
      <c r="V495" s="19"/>
      <c r="W495" s="18" t="e">
        <f t="shared" si="160"/>
        <v>#DIV/0!</v>
      </c>
      <c r="X495" s="19"/>
      <c r="Y495" s="18" t="e">
        <f t="shared" si="161"/>
        <v>#DIV/0!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/>
      <c r="D496" s="19"/>
      <c r="E496" s="19"/>
      <c r="F496" s="45" t="e">
        <f t="shared" si="157"/>
        <v>#DIV/0!</v>
      </c>
      <c r="G496" s="31"/>
      <c r="H496" s="45" t="e">
        <f t="shared" si="158"/>
        <v>#DIV/0!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59"/>
        <v>#DIV/0!</v>
      </c>
      <c r="V496" s="19"/>
      <c r="W496" s="18" t="e">
        <f t="shared" si="160"/>
        <v>#DIV/0!</v>
      </c>
      <c r="X496" s="19"/>
      <c r="Y496" s="18" t="e">
        <f t="shared" si="161"/>
        <v>#DIV/0!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/>
      <c r="D497" s="19"/>
      <c r="E497" s="19"/>
      <c r="F497" s="45" t="e">
        <f t="shared" si="157"/>
        <v>#DIV/0!</v>
      </c>
      <c r="G497" s="31"/>
      <c r="H497" s="45" t="e">
        <f t="shared" si="158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59"/>
        <v>#DIV/0!</v>
      </c>
      <c r="V497" s="19"/>
      <c r="W497" s="18" t="e">
        <f t="shared" si="160"/>
        <v>#DIV/0!</v>
      </c>
      <c r="X497" s="19"/>
      <c r="Y497" s="18" t="e">
        <f t="shared" si="161"/>
        <v>#DIV/0!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/>
      <c r="D498" s="19"/>
      <c r="E498" s="19"/>
      <c r="F498" s="45" t="e">
        <f t="shared" si="157"/>
        <v>#DIV/0!</v>
      </c>
      <c r="G498" s="31"/>
      <c r="H498" s="45" t="e">
        <f t="shared" si="158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59"/>
        <v>#DIV/0!</v>
      </c>
      <c r="V498" s="19"/>
      <c r="W498" s="18" t="e">
        <f t="shared" si="160"/>
        <v>#DIV/0!</v>
      </c>
      <c r="X498" s="19"/>
      <c r="Y498" s="18" t="e">
        <f t="shared" si="161"/>
        <v>#DIV/0!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/>
      <c r="D499" s="19"/>
      <c r="E499" s="19"/>
      <c r="F499" s="45" t="e">
        <f t="shared" si="157"/>
        <v>#DIV/0!</v>
      </c>
      <c r="G499" s="31"/>
      <c r="H499" s="45" t="e">
        <f t="shared" si="158"/>
        <v>#DIV/0!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59"/>
        <v>#DIV/0!</v>
      </c>
      <c r="V499" s="19"/>
      <c r="W499" s="18" t="e">
        <f t="shared" si="160"/>
        <v>#DIV/0!</v>
      </c>
      <c r="X499" s="19"/>
      <c r="Y499" s="18" t="e">
        <f t="shared" si="161"/>
        <v>#DIV/0!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/>
      <c r="D500" s="19"/>
      <c r="E500" s="19"/>
      <c r="F500" s="45" t="e">
        <f t="shared" si="157"/>
        <v>#DIV/0!</v>
      </c>
      <c r="G500" s="31"/>
      <c r="H500" s="45" t="e">
        <f t="shared" si="15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59"/>
        <v>#DIV/0!</v>
      </c>
      <c r="V500" s="19"/>
      <c r="W500" s="18" t="e">
        <f t="shared" si="160"/>
        <v>#DIV/0!</v>
      </c>
      <c r="X500" s="19"/>
      <c r="Y500" s="18" t="e">
        <f t="shared" si="16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/>
      <c r="D501" s="19"/>
      <c r="E501" s="19"/>
      <c r="F501" s="45" t="e">
        <f t="shared" si="157"/>
        <v>#DIV/0!</v>
      </c>
      <c r="G501" s="31"/>
      <c r="H501" s="45" t="e">
        <f t="shared" si="15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59"/>
        <v>#DIV/0!</v>
      </c>
      <c r="V501" s="19"/>
      <c r="W501" s="18" t="e">
        <f t="shared" si="160"/>
        <v>#DIV/0!</v>
      </c>
      <c r="X501" s="27"/>
      <c r="Y501" s="18" t="e">
        <f t="shared" si="161"/>
        <v>#DIV/0!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/>
      <c r="D502" s="19"/>
      <c r="E502" s="19"/>
      <c r="F502" s="45" t="e">
        <f t="shared" si="157"/>
        <v>#DIV/0!</v>
      </c>
      <c r="G502" s="31"/>
      <c r="H502" s="45" t="e">
        <f t="shared" si="15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59"/>
        <v>#DIV/0!</v>
      </c>
      <c r="V502" s="19"/>
      <c r="W502" s="18" t="e">
        <f t="shared" si="160"/>
        <v>#DIV/0!</v>
      </c>
      <c r="X502" s="19"/>
      <c r="Y502" s="18" t="e">
        <f t="shared" si="16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/>
      <c r="D503" s="19"/>
      <c r="E503" s="19"/>
      <c r="F503" s="45" t="e">
        <f t="shared" si="157"/>
        <v>#DIV/0!</v>
      </c>
      <c r="G503" s="31"/>
      <c r="H503" s="45" t="e">
        <f t="shared" si="15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59"/>
        <v>#DIV/0!</v>
      </c>
      <c r="V503" s="19"/>
      <c r="W503" s="18" t="e">
        <f t="shared" si="160"/>
        <v>#DIV/0!</v>
      </c>
      <c r="X503" s="19"/>
      <c r="Y503" s="18" t="e">
        <f t="shared" si="16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/>
      <c r="D504" s="19"/>
      <c r="E504" s="19"/>
      <c r="F504" s="45" t="e">
        <f t="shared" si="157"/>
        <v>#DIV/0!</v>
      </c>
      <c r="G504" s="31"/>
      <c r="H504" s="45" t="e">
        <f t="shared" si="15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59"/>
        <v>#DIV/0!</v>
      </c>
      <c r="V504" s="19"/>
      <c r="W504" s="18" t="e">
        <f t="shared" si="160"/>
        <v>#DIV/0!</v>
      </c>
      <c r="X504" s="19"/>
      <c r="Y504" s="18" t="e">
        <f t="shared" si="161"/>
        <v>#DIV/0!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2988.44</v>
      </c>
      <c r="D505" s="29">
        <f t="shared" ref="D505:E505" si="162">SUM(D484:D504)</f>
        <v>182</v>
      </c>
      <c r="E505" s="29">
        <f t="shared" si="162"/>
        <v>343</v>
      </c>
      <c r="F505" s="46">
        <f t="shared" si="149"/>
        <v>0.11477560198632061</v>
      </c>
      <c r="G505" s="29">
        <f>SUM(G484:G504)</f>
        <v>0</v>
      </c>
      <c r="H505" s="46">
        <f t="shared" si="152"/>
        <v>0</v>
      </c>
      <c r="I505" s="29">
        <f t="shared" ref="I505:T505" si="163">SUM(I484:I504)</f>
        <v>0</v>
      </c>
      <c r="J505" s="29">
        <f t="shared" si="163"/>
        <v>0</v>
      </c>
      <c r="K505" s="29">
        <f t="shared" si="163"/>
        <v>0</v>
      </c>
      <c r="L505" s="29">
        <f t="shared" si="163"/>
        <v>0</v>
      </c>
      <c r="M505" s="29">
        <f t="shared" si="163"/>
        <v>0</v>
      </c>
      <c r="N505" s="29">
        <f t="shared" si="163"/>
        <v>0</v>
      </c>
      <c r="O505" s="29">
        <f t="shared" si="163"/>
        <v>0</v>
      </c>
      <c r="P505" s="29">
        <f t="shared" si="163"/>
        <v>0</v>
      </c>
      <c r="Q505" s="29">
        <f t="shared" si="163"/>
        <v>0</v>
      </c>
      <c r="R505" s="29">
        <f t="shared" si="163"/>
        <v>0</v>
      </c>
      <c r="S505" s="29">
        <f t="shared" si="163"/>
        <v>0</v>
      </c>
      <c r="T505" s="29">
        <f t="shared" si="163"/>
        <v>0</v>
      </c>
      <c r="U505" s="47" t="e">
        <f t="shared" si="153"/>
        <v>#DIV/0!</v>
      </c>
      <c r="V505" s="29">
        <f>SUM(V484:V504)</f>
        <v>33</v>
      </c>
      <c r="W505" s="88">
        <f>V505/E505*100</f>
        <v>9.6209912536443145</v>
      </c>
      <c r="X505" s="29">
        <f>SUM(X484:X504)</f>
        <v>17</v>
      </c>
      <c r="Y505" s="88">
        <f t="shared" si="151"/>
        <v>4.9562682215743443</v>
      </c>
      <c r="Z505" s="29">
        <f t="shared" ref="Z505:AE505" si="164">SUM(Z484:Z504)</f>
        <v>0</v>
      </c>
      <c r="AA505" s="29">
        <f t="shared" si="164"/>
        <v>0</v>
      </c>
      <c r="AB505" s="29">
        <f t="shared" si="164"/>
        <v>0</v>
      </c>
      <c r="AC505" s="29">
        <f t="shared" si="164"/>
        <v>0</v>
      </c>
      <c r="AD505" s="29">
        <f t="shared" si="164"/>
        <v>0</v>
      </c>
      <c r="AE505" s="29">
        <f t="shared" si="164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/>
      <c r="D507" s="19"/>
      <c r="E507" s="19"/>
      <c r="F507" s="45" t="e">
        <f>E507/C507</f>
        <v>#DIV/0!</v>
      </c>
      <c r="G507" s="31"/>
      <c r="H507" s="45" t="e">
        <f t="shared" ref="H507:H565" si="165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 t="e">
        <f t="shared" ref="W507:W530" si="166">V507/E507*100</f>
        <v>#DIV/0!</v>
      </c>
      <c r="X507" s="19"/>
      <c r="Y507" s="18" t="e">
        <f t="shared" ref="Y507:Y531" si="167">X507/E507*100</f>
        <v>#DIV/0!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/>
      <c r="D508" s="19"/>
      <c r="E508" s="19"/>
      <c r="F508" s="45" t="e">
        <f>E508/C508</f>
        <v>#DIV/0!</v>
      </c>
      <c r="G508" s="31"/>
      <c r="H508" s="45" t="e">
        <f t="shared" si="165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/>
      <c r="W508" s="18" t="e">
        <f t="shared" si="166"/>
        <v>#DIV/0!</v>
      </c>
      <c r="X508" s="19"/>
      <c r="Y508" s="18" t="e">
        <f t="shared" si="167"/>
        <v>#DIV/0!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/>
      <c r="D509" s="19"/>
      <c r="E509" s="19"/>
      <c r="F509" s="45" t="e">
        <f>E509/C509</f>
        <v>#DIV/0!</v>
      </c>
      <c r="G509" s="31"/>
      <c r="H509" s="45" t="e">
        <f t="shared" si="165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/>
      <c r="W509" s="18" t="e">
        <f t="shared" si="166"/>
        <v>#DIV/0!</v>
      </c>
      <c r="X509" s="19"/>
      <c r="Y509" s="18" t="e">
        <f t="shared" si="167"/>
        <v>#DIV/0!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/>
      <c r="D510" s="19"/>
      <c r="E510" s="19"/>
      <c r="F510" s="45" t="e">
        <f>E510/C510</f>
        <v>#DIV/0!</v>
      </c>
      <c r="G510" s="31"/>
      <c r="H510" s="45" t="e">
        <f t="shared" si="165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/>
      <c r="W510" s="18" t="e">
        <f t="shared" si="166"/>
        <v>#DIV/0!</v>
      </c>
      <c r="X510" s="19"/>
      <c r="Y510" s="18" t="e">
        <f t="shared" si="167"/>
        <v>#DIV/0!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0</v>
      </c>
      <c r="D511" s="19">
        <f t="shared" ref="D511:E511" si="168">D507+D508+D509+D510</f>
        <v>0</v>
      </c>
      <c r="E511" s="19">
        <f t="shared" si="168"/>
        <v>0</v>
      </c>
      <c r="F511" s="45" t="e">
        <f>E511/C511</f>
        <v>#DIV/0!</v>
      </c>
      <c r="G511" s="31">
        <f>G507+G508+G509+G510</f>
        <v>0</v>
      </c>
      <c r="H511" s="45" t="e">
        <f t="shared" si="165"/>
        <v>#DIV/0!</v>
      </c>
      <c r="I511" s="31">
        <f t="shared" ref="I511:T511" si="169">I507+I508+I509+I510</f>
        <v>0</v>
      </c>
      <c r="J511" s="31">
        <f t="shared" si="169"/>
        <v>0</v>
      </c>
      <c r="K511" s="31">
        <f t="shared" si="169"/>
        <v>0</v>
      </c>
      <c r="L511" s="31">
        <f t="shared" si="169"/>
        <v>0</v>
      </c>
      <c r="M511" s="31">
        <f t="shared" si="169"/>
        <v>0</v>
      </c>
      <c r="N511" s="31">
        <f t="shared" si="169"/>
        <v>0</v>
      </c>
      <c r="O511" s="19">
        <f t="shared" si="169"/>
        <v>0</v>
      </c>
      <c r="P511" s="19">
        <f t="shared" si="169"/>
        <v>0</v>
      </c>
      <c r="Q511" s="19">
        <f t="shared" si="169"/>
        <v>0</v>
      </c>
      <c r="R511" s="19">
        <f t="shared" si="169"/>
        <v>0</v>
      </c>
      <c r="S511" s="19">
        <f t="shared" si="169"/>
        <v>0</v>
      </c>
      <c r="T511" s="19">
        <f t="shared" si="169"/>
        <v>0</v>
      </c>
      <c r="U511" s="54" t="e">
        <f>O511/G511*100</f>
        <v>#DIV/0!</v>
      </c>
      <c r="V511" s="19">
        <f>V507+V508+V509+V510</f>
        <v>0</v>
      </c>
      <c r="W511" s="18" t="e">
        <f t="shared" si="166"/>
        <v>#DIV/0!</v>
      </c>
      <c r="X511" s="19">
        <f>X507+X508+X509+X510</f>
        <v>0</v>
      </c>
      <c r="Y511" s="18" t="e">
        <f t="shared" si="167"/>
        <v>#DIV/0!</v>
      </c>
      <c r="Z511" s="19">
        <f t="shared" ref="Z511:AE511" si="170">Z507+Z508+Z509+Z510</f>
        <v>0</v>
      </c>
      <c r="AA511" s="19">
        <f t="shared" si="170"/>
        <v>0</v>
      </c>
      <c r="AB511" s="19">
        <f t="shared" si="170"/>
        <v>0</v>
      </c>
      <c r="AC511" s="19">
        <f t="shared" si="170"/>
        <v>0</v>
      </c>
      <c r="AD511" s="19">
        <f t="shared" si="170"/>
        <v>0</v>
      </c>
      <c r="AE511" s="19">
        <f t="shared" si="170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/>
      <c r="D513" s="19"/>
      <c r="E513" s="19"/>
      <c r="F513" s="45" t="e">
        <f t="shared" ref="F513:F529" si="171">E513/C513</f>
        <v>#DIV/0!</v>
      </c>
      <c r="G513" s="31"/>
      <c r="H513" s="45" t="e">
        <f t="shared" si="165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2">O513/G513*100</f>
        <v>#DIV/0!</v>
      </c>
      <c r="V513" s="19"/>
      <c r="W513" s="18" t="e">
        <f t="shared" si="166"/>
        <v>#DIV/0!</v>
      </c>
      <c r="X513" s="19"/>
      <c r="Y513" s="18" t="e">
        <f t="shared" si="167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/>
      <c r="D514" s="19"/>
      <c r="E514" s="19"/>
      <c r="F514" s="45" t="e">
        <f t="shared" si="171"/>
        <v>#DIV/0!</v>
      </c>
      <c r="G514" s="31"/>
      <c r="H514" s="45" t="e">
        <f t="shared" si="165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2"/>
        <v>#DIV/0!</v>
      </c>
      <c r="V514" s="19"/>
      <c r="W514" s="18" t="e">
        <f t="shared" si="166"/>
        <v>#DIV/0!</v>
      </c>
      <c r="X514" s="19"/>
      <c r="Y514" s="18" t="e">
        <f t="shared" si="167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/>
      <c r="D515" s="19"/>
      <c r="E515" s="19"/>
      <c r="F515" s="45" t="e">
        <f t="shared" si="171"/>
        <v>#DIV/0!</v>
      </c>
      <c r="G515" s="31"/>
      <c r="H515" s="45" t="e">
        <f t="shared" si="165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2"/>
        <v>#DIV/0!</v>
      </c>
      <c r="V515" s="19"/>
      <c r="W515" s="18" t="e">
        <f t="shared" si="166"/>
        <v>#DIV/0!</v>
      </c>
      <c r="X515" s="19"/>
      <c r="Y515" s="18" t="e">
        <f t="shared" si="167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/>
      <c r="D516" s="19"/>
      <c r="E516" s="19"/>
      <c r="F516" s="45" t="e">
        <f t="shared" si="171"/>
        <v>#DIV/0!</v>
      </c>
      <c r="G516" s="31"/>
      <c r="H516" s="45" t="e">
        <f t="shared" si="165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2"/>
        <v>#DIV/0!</v>
      </c>
      <c r="V516" s="19"/>
      <c r="W516" s="18" t="e">
        <f t="shared" si="166"/>
        <v>#DIV/0!</v>
      </c>
      <c r="X516" s="19"/>
      <c r="Y516" s="18" t="e">
        <f t="shared" si="167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/>
      <c r="D517" s="19"/>
      <c r="E517" s="19"/>
      <c r="F517" s="45" t="e">
        <f t="shared" si="171"/>
        <v>#DIV/0!</v>
      </c>
      <c r="G517" s="31"/>
      <c r="H517" s="45" t="e">
        <f t="shared" si="165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2"/>
        <v>#DIV/0!</v>
      </c>
      <c r="V517" s="19"/>
      <c r="W517" s="18" t="e">
        <f t="shared" si="166"/>
        <v>#DIV/0!</v>
      </c>
      <c r="X517" s="19"/>
      <c r="Y517" s="18" t="e">
        <f t="shared" si="167"/>
        <v>#DIV/0!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>
        <v>1236.4000000000001</v>
      </c>
      <c r="D518" s="19">
        <v>100</v>
      </c>
      <c r="E518" s="19">
        <v>112</v>
      </c>
      <c r="F518" s="45">
        <f t="shared" si="171"/>
        <v>9.0585571012617272E-2</v>
      </c>
      <c r="G518" s="31"/>
      <c r="H518" s="45">
        <f t="shared" si="165"/>
        <v>0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2"/>
        <v>#DIV/0!</v>
      </c>
      <c r="V518" s="19"/>
      <c r="W518" s="18">
        <f t="shared" si="166"/>
        <v>0</v>
      </c>
      <c r="X518" s="19">
        <v>11</v>
      </c>
      <c r="Y518" s="18">
        <f t="shared" si="167"/>
        <v>9.8214285714285712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>
        <v>198.5</v>
      </c>
      <c r="D519" s="19">
        <v>81</v>
      </c>
      <c r="E519" s="19">
        <v>74</v>
      </c>
      <c r="F519" s="45">
        <f t="shared" si="171"/>
        <v>0.37279596977329976</v>
      </c>
      <c r="G519" s="31"/>
      <c r="H519" s="45">
        <f t="shared" si="165"/>
        <v>0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2"/>
        <v>#DIV/0!</v>
      </c>
      <c r="V519" s="19"/>
      <c r="W519" s="18">
        <f t="shared" si="166"/>
        <v>0</v>
      </c>
      <c r="X519" s="19">
        <v>7</v>
      </c>
      <c r="Y519" s="18">
        <f t="shared" si="167"/>
        <v>9.4594594594594597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/>
      <c r="D520" s="19"/>
      <c r="E520" s="19"/>
      <c r="F520" s="45" t="e">
        <f t="shared" si="171"/>
        <v>#DIV/0!</v>
      </c>
      <c r="G520" s="31"/>
      <c r="H520" s="45" t="e">
        <f t="shared" si="165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2"/>
        <v>#DIV/0!</v>
      </c>
      <c r="V520" s="19"/>
      <c r="W520" s="18" t="e">
        <f t="shared" si="166"/>
        <v>#DIV/0!</v>
      </c>
      <c r="X520" s="19"/>
      <c r="Y520" s="18" t="e">
        <f t="shared" si="167"/>
        <v>#DIV/0!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/>
      <c r="D521" s="19"/>
      <c r="E521" s="19"/>
      <c r="F521" s="45" t="e">
        <f t="shared" si="171"/>
        <v>#DIV/0!</v>
      </c>
      <c r="G521" s="31"/>
      <c r="H521" s="45" t="e">
        <f t="shared" si="165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2"/>
        <v>#DIV/0!</v>
      </c>
      <c r="V521" s="19"/>
      <c r="W521" s="18" t="e">
        <f t="shared" si="166"/>
        <v>#DIV/0!</v>
      </c>
      <c r="X521" s="19"/>
      <c r="Y521" s="18" t="e">
        <f t="shared" si="167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/>
      <c r="D522" s="19"/>
      <c r="E522" s="19"/>
      <c r="F522" s="45" t="e">
        <f t="shared" si="171"/>
        <v>#DIV/0!</v>
      </c>
      <c r="G522" s="31"/>
      <c r="H522" s="45" t="e">
        <f t="shared" si="165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2"/>
        <v>#DIV/0!</v>
      </c>
      <c r="V522" s="19"/>
      <c r="W522" s="18" t="e">
        <f t="shared" si="166"/>
        <v>#DIV/0!</v>
      </c>
      <c r="X522" s="19"/>
      <c r="Y522" s="18" t="e">
        <f t="shared" si="167"/>
        <v>#DIV/0!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/>
      <c r="D523" s="19"/>
      <c r="E523" s="19"/>
      <c r="F523" s="45" t="e">
        <f t="shared" si="171"/>
        <v>#DIV/0!</v>
      </c>
      <c r="G523" s="31"/>
      <c r="H523" s="45" t="e">
        <f t="shared" si="165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2"/>
        <v>#DIV/0!</v>
      </c>
      <c r="V523" s="19"/>
      <c r="W523" s="18" t="e">
        <f t="shared" si="166"/>
        <v>#DIV/0!</v>
      </c>
      <c r="X523" s="19"/>
      <c r="Y523" s="18" t="e">
        <f t="shared" si="167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/>
      <c r="D524" s="19"/>
      <c r="E524" s="19"/>
      <c r="F524" s="45" t="e">
        <f t="shared" si="171"/>
        <v>#DIV/0!</v>
      </c>
      <c r="G524" s="31"/>
      <c r="H524" s="45" t="e">
        <f t="shared" si="165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2"/>
        <v>#DIV/0!</v>
      </c>
      <c r="V524" s="19"/>
      <c r="W524" s="18" t="e">
        <f t="shared" si="166"/>
        <v>#DIV/0!</v>
      </c>
      <c r="X524" s="19"/>
      <c r="Y524" s="18" t="e">
        <f t="shared" si="167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/>
      <c r="D525" s="19"/>
      <c r="E525" s="19"/>
      <c r="F525" s="45" t="e">
        <f t="shared" si="171"/>
        <v>#DIV/0!</v>
      </c>
      <c r="G525" s="31"/>
      <c r="H525" s="45" t="e">
        <f t="shared" si="165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2"/>
        <v>#DIV/0!</v>
      </c>
      <c r="V525" s="19"/>
      <c r="W525" s="18" t="e">
        <f t="shared" si="166"/>
        <v>#DIV/0!</v>
      </c>
      <c r="X525" s="19"/>
      <c r="Y525" s="18" t="e">
        <f t="shared" si="167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/>
      <c r="D526" s="19"/>
      <c r="E526" s="19"/>
      <c r="F526" s="45" t="e">
        <f t="shared" si="171"/>
        <v>#DIV/0!</v>
      </c>
      <c r="G526" s="31"/>
      <c r="H526" s="45" t="e">
        <f t="shared" si="165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2"/>
        <v>#DIV/0!</v>
      </c>
      <c r="V526" s="19"/>
      <c r="W526" s="18" t="e">
        <f t="shared" si="166"/>
        <v>#DIV/0!</v>
      </c>
      <c r="X526" s="19"/>
      <c r="Y526" s="18" t="e">
        <f t="shared" si="167"/>
        <v>#DIV/0!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/>
      <c r="D527" s="19"/>
      <c r="E527" s="19"/>
      <c r="F527" s="45" t="e">
        <f t="shared" si="171"/>
        <v>#DIV/0!</v>
      </c>
      <c r="G527" s="31"/>
      <c r="H527" s="45" t="e">
        <f t="shared" si="165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2"/>
        <v>#DIV/0!</v>
      </c>
      <c r="V527" s="19"/>
      <c r="W527" s="18" t="e">
        <f t="shared" si="166"/>
        <v>#DIV/0!</v>
      </c>
      <c r="X527" s="19"/>
      <c r="Y527" s="18" t="e">
        <f t="shared" si="167"/>
        <v>#DIV/0!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/>
      <c r="D528" s="19"/>
      <c r="E528" s="19"/>
      <c r="F528" s="45" t="e">
        <f t="shared" si="171"/>
        <v>#DIV/0!</v>
      </c>
      <c r="G528" s="31"/>
      <c r="H528" s="45" t="e">
        <f t="shared" si="165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2"/>
        <v>#DIV/0!</v>
      </c>
      <c r="V528" s="19"/>
      <c r="W528" s="18" t="e">
        <f t="shared" si="166"/>
        <v>#DIV/0!</v>
      </c>
      <c r="X528" s="19"/>
      <c r="Y528" s="18" t="e">
        <f t="shared" si="167"/>
        <v>#DIV/0!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/>
      <c r="D529" s="19"/>
      <c r="E529" s="19"/>
      <c r="F529" s="45" t="e">
        <f t="shared" si="171"/>
        <v>#DIV/0!</v>
      </c>
      <c r="G529" s="31"/>
      <c r="H529" s="45" t="e">
        <f t="shared" si="165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2"/>
        <v>#DIV/0!</v>
      </c>
      <c r="V529" s="19"/>
      <c r="W529" s="18" t="e">
        <f t="shared" si="166"/>
        <v>#DIV/0!</v>
      </c>
      <c r="X529" s="19"/>
      <c r="Y529" s="18" t="e">
        <f t="shared" si="167"/>
        <v>#DIV/0!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/>
      <c r="D530" s="19"/>
      <c r="E530" s="19"/>
      <c r="F530" s="45" t="e">
        <f>E530/C530</f>
        <v>#DIV/0!</v>
      </c>
      <c r="G530" s="31"/>
      <c r="H530" s="45" t="e">
        <f t="shared" si="165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/>
      <c r="W530" s="18" t="e">
        <f t="shared" si="166"/>
        <v>#DIV/0!</v>
      </c>
      <c r="X530" s="19"/>
      <c r="Y530" s="18" t="e">
        <f t="shared" si="167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1434.9</v>
      </c>
      <c r="D531" s="29">
        <f t="shared" ref="D531:E531" si="173">SUM(D513:D530)</f>
        <v>181</v>
      </c>
      <c r="E531" s="29">
        <f t="shared" si="173"/>
        <v>186</v>
      </c>
      <c r="F531" s="46">
        <f t="shared" ref="F531:F585" si="174">E531/C531</f>
        <v>0.12962575789253605</v>
      </c>
      <c r="G531" s="29">
        <f>SUM(G513:G530)</f>
        <v>0</v>
      </c>
      <c r="H531" s="46">
        <f t="shared" si="165"/>
        <v>0</v>
      </c>
      <c r="I531" s="29">
        <f t="shared" ref="I531:T531" si="175">SUM(I513:I530)</f>
        <v>0</v>
      </c>
      <c r="J531" s="29">
        <f t="shared" si="175"/>
        <v>0</v>
      </c>
      <c r="K531" s="29">
        <f t="shared" si="175"/>
        <v>0</v>
      </c>
      <c r="L531" s="29">
        <f t="shared" si="175"/>
        <v>0</v>
      </c>
      <c r="M531" s="29">
        <f t="shared" si="175"/>
        <v>0</v>
      </c>
      <c r="N531" s="29">
        <f t="shared" si="175"/>
        <v>0</v>
      </c>
      <c r="O531" s="29">
        <f t="shared" si="175"/>
        <v>0</v>
      </c>
      <c r="P531" s="29">
        <f t="shared" si="175"/>
        <v>0</v>
      </c>
      <c r="Q531" s="29">
        <f t="shared" si="175"/>
        <v>0</v>
      </c>
      <c r="R531" s="29">
        <f t="shared" si="175"/>
        <v>0</v>
      </c>
      <c r="S531" s="29">
        <f t="shared" si="175"/>
        <v>0</v>
      </c>
      <c r="T531" s="29">
        <f t="shared" si="175"/>
        <v>0</v>
      </c>
      <c r="U531" s="47" t="e">
        <f t="shared" ref="U531" si="176">O531/G531*100</f>
        <v>#DIV/0!</v>
      </c>
      <c r="V531" s="29">
        <f>SUM(V513:V530)</f>
        <v>0</v>
      </c>
      <c r="W531" s="88">
        <f>V531/E531*100</f>
        <v>0</v>
      </c>
      <c r="X531" s="29">
        <f>SUM(X513:X530)</f>
        <v>18</v>
      </c>
      <c r="Y531" s="88">
        <f t="shared" si="167"/>
        <v>9.67741935483871</v>
      </c>
      <c r="Z531" s="29">
        <f t="shared" ref="Z531:AE531" si="177">SUM(Z513:Z530)</f>
        <v>0</v>
      </c>
      <c r="AA531" s="29">
        <f t="shared" si="177"/>
        <v>0</v>
      </c>
      <c r="AB531" s="29">
        <f t="shared" si="177"/>
        <v>0</v>
      </c>
      <c r="AC531" s="29">
        <f t="shared" si="177"/>
        <v>0</v>
      </c>
      <c r="AD531" s="29">
        <f t="shared" si="177"/>
        <v>0</v>
      </c>
      <c r="AE531" s="29">
        <f t="shared" si="177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/>
      <c r="D533" s="62"/>
      <c r="E533" s="62"/>
      <c r="F533" s="45" t="e">
        <f t="shared" ref="F533:F551" si="178">E533/C533</f>
        <v>#DIV/0!</v>
      </c>
      <c r="G533" s="31"/>
      <c r="H533" s="45" t="e">
        <f t="shared" ref="H533:H551" si="179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0">O533/G533*100</f>
        <v>#DIV/0!</v>
      </c>
      <c r="V533" s="19"/>
      <c r="W533" s="18" t="e">
        <f t="shared" ref="W533:W551" si="181">V533/E533*100</f>
        <v>#DIV/0!</v>
      </c>
      <c r="X533" s="19"/>
      <c r="Y533" s="18" t="e">
        <f t="shared" ref="Y533:Y552" si="182">X533/E533*100</f>
        <v>#DIV/0!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/>
      <c r="D534" s="62"/>
      <c r="E534" s="62"/>
      <c r="F534" s="45" t="e">
        <f t="shared" si="178"/>
        <v>#DIV/0!</v>
      </c>
      <c r="G534" s="31"/>
      <c r="H534" s="45" t="e">
        <f t="shared" si="179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0"/>
        <v>#DIV/0!</v>
      </c>
      <c r="V534" s="19"/>
      <c r="W534" s="18" t="e">
        <f t="shared" si="181"/>
        <v>#DIV/0!</v>
      </c>
      <c r="X534" s="19"/>
      <c r="Y534" s="18" t="e">
        <f t="shared" si="182"/>
        <v>#DIV/0!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/>
      <c r="D535" s="62"/>
      <c r="E535" s="62"/>
      <c r="F535" s="45" t="e">
        <f t="shared" si="178"/>
        <v>#DIV/0!</v>
      </c>
      <c r="G535" s="31"/>
      <c r="H535" s="45" t="e">
        <f t="shared" si="179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0"/>
        <v>#DIV/0!</v>
      </c>
      <c r="V535" s="19"/>
      <c r="W535" s="18" t="e">
        <f t="shared" si="181"/>
        <v>#DIV/0!</v>
      </c>
      <c r="X535" s="19"/>
      <c r="Y535" s="18" t="e">
        <f t="shared" si="182"/>
        <v>#DIV/0!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/>
      <c r="D536" s="62"/>
      <c r="E536" s="62"/>
      <c r="F536" s="45" t="e">
        <f t="shared" si="178"/>
        <v>#DIV/0!</v>
      </c>
      <c r="G536" s="31"/>
      <c r="H536" s="45" t="e">
        <f t="shared" si="179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0"/>
        <v>#DIV/0!</v>
      </c>
      <c r="V536" s="19"/>
      <c r="W536" s="18" t="e">
        <f t="shared" si="181"/>
        <v>#DIV/0!</v>
      </c>
      <c r="X536" s="19"/>
      <c r="Y536" s="18" t="e">
        <f t="shared" si="182"/>
        <v>#DIV/0!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/>
      <c r="D537" s="62"/>
      <c r="E537" s="62"/>
      <c r="F537" s="45" t="e">
        <f t="shared" si="178"/>
        <v>#DIV/0!</v>
      </c>
      <c r="G537" s="31"/>
      <c r="H537" s="45" t="e">
        <f t="shared" si="179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0"/>
        <v>#DIV/0!</v>
      </c>
      <c r="V537" s="19"/>
      <c r="W537" s="18" t="e">
        <f t="shared" si="181"/>
        <v>#DIV/0!</v>
      </c>
      <c r="X537" s="19"/>
      <c r="Y537" s="18" t="e">
        <f t="shared" si="182"/>
        <v>#DIV/0!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/>
      <c r="D538" s="62"/>
      <c r="E538" s="62"/>
      <c r="F538" s="45" t="e">
        <f t="shared" si="178"/>
        <v>#DIV/0!</v>
      </c>
      <c r="G538" s="31"/>
      <c r="H538" s="45" t="e">
        <f t="shared" si="179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0"/>
        <v>#DIV/0!</v>
      </c>
      <c r="V538" s="19"/>
      <c r="W538" s="18" t="e">
        <f t="shared" si="181"/>
        <v>#DIV/0!</v>
      </c>
      <c r="X538" s="19"/>
      <c r="Y538" s="18" t="e">
        <f t="shared" si="182"/>
        <v>#DIV/0!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/>
      <c r="D539" s="62"/>
      <c r="E539" s="62"/>
      <c r="F539" s="45" t="e">
        <f t="shared" si="178"/>
        <v>#DIV/0!</v>
      </c>
      <c r="G539" s="31"/>
      <c r="H539" s="45" t="e">
        <f t="shared" si="179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0"/>
        <v>#DIV/0!</v>
      </c>
      <c r="V539" s="19"/>
      <c r="W539" s="18" t="e">
        <f t="shared" si="181"/>
        <v>#DIV/0!</v>
      </c>
      <c r="X539" s="19"/>
      <c r="Y539" s="18" t="e">
        <f t="shared" si="182"/>
        <v>#DIV/0!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/>
      <c r="D540" s="62"/>
      <c r="E540" s="62"/>
      <c r="F540" s="45" t="e">
        <f t="shared" si="178"/>
        <v>#DIV/0!</v>
      </c>
      <c r="G540" s="31"/>
      <c r="H540" s="45" t="e">
        <f t="shared" si="179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0"/>
        <v>#DIV/0!</v>
      </c>
      <c r="V540" s="19"/>
      <c r="W540" s="18" t="e">
        <f t="shared" si="181"/>
        <v>#DIV/0!</v>
      </c>
      <c r="X540" s="19"/>
      <c r="Y540" s="18" t="e">
        <f t="shared" si="182"/>
        <v>#DIV/0!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/>
      <c r="D541" s="62"/>
      <c r="E541" s="62"/>
      <c r="F541" s="45" t="e">
        <f t="shared" si="178"/>
        <v>#DIV/0!</v>
      </c>
      <c r="G541" s="31"/>
      <c r="H541" s="45" t="e">
        <f t="shared" si="179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0"/>
        <v>#DIV/0!</v>
      </c>
      <c r="V541" s="19"/>
      <c r="W541" s="18" t="e">
        <f t="shared" si="181"/>
        <v>#DIV/0!</v>
      </c>
      <c r="X541" s="19"/>
      <c r="Y541" s="18" t="e">
        <f t="shared" si="182"/>
        <v>#DIV/0!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/>
      <c r="D542" s="62"/>
      <c r="E542" s="62"/>
      <c r="F542" s="45" t="e">
        <f t="shared" si="178"/>
        <v>#DIV/0!</v>
      </c>
      <c r="G542" s="31"/>
      <c r="H542" s="45" t="e">
        <f t="shared" si="179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0"/>
        <v>#DIV/0!</v>
      </c>
      <c r="V542" s="19"/>
      <c r="W542" s="18" t="e">
        <f t="shared" si="181"/>
        <v>#DIV/0!</v>
      </c>
      <c r="X542" s="19"/>
      <c r="Y542" s="18" t="e">
        <f t="shared" si="182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/>
      <c r="D543" s="62"/>
      <c r="E543" s="62"/>
      <c r="F543" s="45" t="e">
        <f t="shared" si="178"/>
        <v>#DIV/0!</v>
      </c>
      <c r="G543" s="31"/>
      <c r="H543" s="45" t="e">
        <f t="shared" si="179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0"/>
        <v>#DIV/0!</v>
      </c>
      <c r="V543" s="19"/>
      <c r="W543" s="18" t="e">
        <f t="shared" si="181"/>
        <v>#DIV/0!</v>
      </c>
      <c r="X543" s="19"/>
      <c r="Y543" s="18" t="e">
        <f t="shared" si="182"/>
        <v>#DIV/0!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/>
      <c r="D544" s="62"/>
      <c r="E544" s="62"/>
      <c r="F544" s="45" t="e">
        <f t="shared" si="178"/>
        <v>#DIV/0!</v>
      </c>
      <c r="G544" s="31"/>
      <c r="H544" s="45" t="e">
        <f t="shared" si="179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0"/>
        <v>#DIV/0!</v>
      </c>
      <c r="V544" s="19"/>
      <c r="W544" s="18" t="e">
        <f t="shared" si="181"/>
        <v>#DIV/0!</v>
      </c>
      <c r="X544" s="19"/>
      <c r="Y544" s="18" t="e">
        <f t="shared" si="182"/>
        <v>#DIV/0!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/>
      <c r="D545" s="62"/>
      <c r="E545" s="62"/>
      <c r="F545" s="45" t="e">
        <f t="shared" si="178"/>
        <v>#DIV/0!</v>
      </c>
      <c r="G545" s="31"/>
      <c r="H545" s="45" t="e">
        <f t="shared" si="179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0"/>
        <v>#DIV/0!</v>
      </c>
      <c r="V545" s="19"/>
      <c r="W545" s="18" t="e">
        <f t="shared" si="181"/>
        <v>#DIV/0!</v>
      </c>
      <c r="X545" s="19"/>
      <c r="Y545" s="18" t="e">
        <f t="shared" si="182"/>
        <v>#DIV/0!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/>
      <c r="D546" s="62"/>
      <c r="E546" s="62"/>
      <c r="F546" s="45" t="e">
        <f t="shared" si="178"/>
        <v>#DIV/0!</v>
      </c>
      <c r="G546" s="31"/>
      <c r="H546" s="45" t="e">
        <f t="shared" si="179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0"/>
        <v>#DIV/0!</v>
      </c>
      <c r="V546" s="19"/>
      <c r="W546" s="18" t="e">
        <f t="shared" si="181"/>
        <v>#DIV/0!</v>
      </c>
      <c r="X546" s="19"/>
      <c r="Y546" s="18" t="e">
        <f t="shared" si="182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/>
      <c r="D547" s="62"/>
      <c r="E547" s="62"/>
      <c r="F547" s="45" t="e">
        <f t="shared" si="178"/>
        <v>#DIV/0!</v>
      </c>
      <c r="G547" s="31"/>
      <c r="H547" s="45" t="e">
        <f t="shared" si="179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0"/>
        <v>#DIV/0!</v>
      </c>
      <c r="V547" s="19"/>
      <c r="W547" s="18" t="e">
        <f t="shared" si="181"/>
        <v>#DIV/0!</v>
      </c>
      <c r="X547" s="19"/>
      <c r="Y547" s="18" t="e">
        <f t="shared" si="182"/>
        <v>#DIV/0!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/>
      <c r="D548" s="62"/>
      <c r="E548" s="62"/>
      <c r="F548" s="45" t="e">
        <f t="shared" si="178"/>
        <v>#DIV/0!</v>
      </c>
      <c r="G548" s="31"/>
      <c r="H548" s="45" t="e">
        <f t="shared" si="179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0"/>
        <v>#DIV/0!</v>
      </c>
      <c r="V548" s="19"/>
      <c r="W548" s="18" t="e">
        <f t="shared" si="181"/>
        <v>#DIV/0!</v>
      </c>
      <c r="X548" s="19"/>
      <c r="Y548" s="18" t="e">
        <f t="shared" si="182"/>
        <v>#DIV/0!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/>
      <c r="D549" s="62"/>
      <c r="E549" s="62"/>
      <c r="F549" s="45" t="e">
        <f t="shared" si="178"/>
        <v>#DIV/0!</v>
      </c>
      <c r="G549" s="31"/>
      <c r="H549" s="45" t="e">
        <f t="shared" si="179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0"/>
        <v>#DIV/0!</v>
      </c>
      <c r="V549" s="19"/>
      <c r="W549" s="18" t="e">
        <f t="shared" si="181"/>
        <v>#DIV/0!</v>
      </c>
      <c r="X549" s="19"/>
      <c r="Y549" s="18" t="e">
        <f t="shared" si="182"/>
        <v>#DIV/0!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/>
      <c r="D550" s="62"/>
      <c r="E550" s="62"/>
      <c r="F550" s="45" t="e">
        <f t="shared" si="178"/>
        <v>#DIV/0!</v>
      </c>
      <c r="G550" s="31"/>
      <c r="H550" s="45" t="e">
        <f t="shared" si="179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0"/>
        <v>#DIV/0!</v>
      </c>
      <c r="V550" s="19"/>
      <c r="W550" s="18" t="e">
        <f t="shared" si="181"/>
        <v>#DIV/0!</v>
      </c>
      <c r="X550" s="19"/>
      <c r="Y550" s="18" t="e">
        <f t="shared" si="182"/>
        <v>#DIV/0!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/>
      <c r="D551" s="62"/>
      <c r="E551" s="62"/>
      <c r="F551" s="45" t="e">
        <f t="shared" si="178"/>
        <v>#DIV/0!</v>
      </c>
      <c r="G551" s="31"/>
      <c r="H551" s="45" t="e">
        <f t="shared" si="179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0"/>
        <v>#DIV/0!</v>
      </c>
      <c r="V551" s="19"/>
      <c r="W551" s="18" t="e">
        <f t="shared" si="181"/>
        <v>#DIV/0!</v>
      </c>
      <c r="X551" s="19"/>
      <c r="Y551" s="18" t="e">
        <f t="shared" si="182"/>
        <v>#DIV/0!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0</v>
      </c>
      <c r="D552" s="102">
        <f t="shared" ref="D552:E552" si="183">SUM(D533:D551)</f>
        <v>0</v>
      </c>
      <c r="E552" s="102">
        <f t="shared" si="183"/>
        <v>0</v>
      </c>
      <c r="F552" s="46" t="e">
        <f t="shared" si="174"/>
        <v>#DIV/0!</v>
      </c>
      <c r="G552" s="29">
        <f>SUM(G533:G551)</f>
        <v>0</v>
      </c>
      <c r="H552" s="46" t="e">
        <f t="shared" si="165"/>
        <v>#DIV/0!</v>
      </c>
      <c r="I552" s="29">
        <f t="shared" ref="I552:T552" si="184">SUM(I533:I551)</f>
        <v>0</v>
      </c>
      <c r="J552" s="29">
        <f t="shared" si="184"/>
        <v>0</v>
      </c>
      <c r="K552" s="29">
        <f t="shared" si="184"/>
        <v>0</v>
      </c>
      <c r="L552" s="29">
        <f t="shared" si="184"/>
        <v>0</v>
      </c>
      <c r="M552" s="29">
        <f t="shared" si="184"/>
        <v>0</v>
      </c>
      <c r="N552" s="29">
        <f t="shared" si="184"/>
        <v>0</v>
      </c>
      <c r="O552" s="29">
        <f t="shared" si="184"/>
        <v>0</v>
      </c>
      <c r="P552" s="29">
        <f t="shared" si="184"/>
        <v>0</v>
      </c>
      <c r="Q552" s="29">
        <f t="shared" si="184"/>
        <v>0</v>
      </c>
      <c r="R552" s="29">
        <f t="shared" si="184"/>
        <v>0</v>
      </c>
      <c r="S552" s="29">
        <f t="shared" si="184"/>
        <v>0</v>
      </c>
      <c r="T552" s="29">
        <f t="shared" si="184"/>
        <v>0</v>
      </c>
      <c r="U552" s="47" t="e">
        <f t="shared" si="180"/>
        <v>#DIV/0!</v>
      </c>
      <c r="V552" s="29">
        <f>SUM(V533:V551)</f>
        <v>0</v>
      </c>
      <c r="W552" s="88" t="e">
        <f>V552/E552*100</f>
        <v>#DIV/0!</v>
      </c>
      <c r="X552" s="29">
        <f>SUM(X533:X551)</f>
        <v>0</v>
      </c>
      <c r="Y552" s="88" t="e">
        <f t="shared" si="182"/>
        <v>#DIV/0!</v>
      </c>
      <c r="Z552" s="29">
        <f t="shared" ref="Z552:AE552" si="185">SUM(Z533:Z551)</f>
        <v>0</v>
      </c>
      <c r="AA552" s="29">
        <f t="shared" si="185"/>
        <v>0</v>
      </c>
      <c r="AB552" s="29">
        <f t="shared" si="185"/>
        <v>0</v>
      </c>
      <c r="AC552" s="29">
        <f t="shared" si="185"/>
        <v>0</v>
      </c>
      <c r="AD552" s="29">
        <f t="shared" si="185"/>
        <v>0</v>
      </c>
      <c r="AE552" s="29">
        <f t="shared" si="185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/>
      <c r="D554" s="62"/>
      <c r="E554" s="27"/>
      <c r="F554" s="45" t="e">
        <f>E554/C554</f>
        <v>#DIV/0!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/>
      <c r="W554" s="18" t="e">
        <f>V554/E554*100</f>
        <v>#DIV/0!</v>
      </c>
      <c r="X554" s="19"/>
      <c r="Y554" s="18" t="e">
        <f>X554/E554*100</f>
        <v>#DIV/0!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/>
      <c r="D555" s="62"/>
      <c r="E555" s="27"/>
      <c r="F555" s="45" t="e">
        <f>E555/C555</f>
        <v>#DIV/0!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/>
      <c r="W555" s="18" t="e">
        <f>V555/E555*100</f>
        <v>#DIV/0!</v>
      </c>
      <c r="X555" s="19"/>
      <c r="Y555" s="18" t="e">
        <f>X555/E555*100</f>
        <v>#DIV/0!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/>
      <c r="D556" s="62"/>
      <c r="E556" s="27"/>
      <c r="F556" s="45" t="e">
        <f>E556/C556</f>
        <v>#DIV/0!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/>
      <c r="W556" s="18" t="e">
        <f>V556/E556*100</f>
        <v>#DIV/0!</v>
      </c>
      <c r="X556" s="19"/>
      <c r="Y556" s="18" t="e">
        <f>X556/E556*100</f>
        <v>#DIV/0!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>
        <v>90.03</v>
      </c>
      <c r="D557" s="62">
        <v>30</v>
      </c>
      <c r="E557" s="27">
        <v>23</v>
      </c>
      <c r="F557" s="45">
        <f t="shared" ref="F557:F563" si="186">E557/C557</f>
        <v>0.25547039875597022</v>
      </c>
      <c r="G557" s="31"/>
      <c r="H557" s="45">
        <f t="shared" ref="H557:H563" si="187">G557/D557*100</f>
        <v>0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88">O557/G557*100</f>
        <v>#DIV/0!</v>
      </c>
      <c r="V557" s="19">
        <v>2</v>
      </c>
      <c r="W557" s="18">
        <f t="shared" ref="W557:W563" si="189">V557/E557*100</f>
        <v>8.695652173913043</v>
      </c>
      <c r="X557" s="19">
        <v>2</v>
      </c>
      <c r="Y557" s="18">
        <f t="shared" ref="Y557:Y563" si="190">X557/E557*100</f>
        <v>8.695652173913043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/>
      <c r="D558" s="62"/>
      <c r="E558" s="27"/>
      <c r="F558" s="45" t="e">
        <f t="shared" si="186"/>
        <v>#DIV/0!</v>
      </c>
      <c r="G558" s="31"/>
      <c r="H558" s="45" t="e">
        <f t="shared" si="187"/>
        <v>#DIV/0!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88"/>
        <v>#DIV/0!</v>
      </c>
      <c r="V558" s="19"/>
      <c r="W558" s="18" t="e">
        <f t="shared" si="189"/>
        <v>#DIV/0!</v>
      </c>
      <c r="X558" s="19"/>
      <c r="Y558" s="18" t="e">
        <f t="shared" si="190"/>
        <v>#DIV/0!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/>
      <c r="D559" s="62"/>
      <c r="E559" s="27"/>
      <c r="F559" s="45" t="e">
        <f t="shared" si="186"/>
        <v>#DIV/0!</v>
      </c>
      <c r="G559" s="31"/>
      <c r="H559" s="45" t="e">
        <f t="shared" si="187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88"/>
        <v>#DIV/0!</v>
      </c>
      <c r="V559" s="19"/>
      <c r="W559" s="18" t="e">
        <f t="shared" si="189"/>
        <v>#DIV/0!</v>
      </c>
      <c r="X559" s="19"/>
      <c r="Y559" s="18" t="e">
        <f t="shared" si="190"/>
        <v>#DIV/0!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/>
      <c r="D560" s="62"/>
      <c r="E560" s="27"/>
      <c r="F560" s="45" t="e">
        <f t="shared" si="186"/>
        <v>#DIV/0!</v>
      </c>
      <c r="G560" s="31"/>
      <c r="H560" s="45" t="e">
        <f t="shared" si="187"/>
        <v>#DIV/0!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88"/>
        <v>#DIV/0!</v>
      </c>
      <c r="V560" s="19"/>
      <c r="W560" s="18" t="e">
        <f t="shared" si="189"/>
        <v>#DIV/0!</v>
      </c>
      <c r="X560" s="19"/>
      <c r="Y560" s="18" t="e">
        <f t="shared" si="190"/>
        <v>#DIV/0!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/>
      <c r="D561" s="62"/>
      <c r="E561" s="27"/>
      <c r="F561" s="45" t="e">
        <f t="shared" si="186"/>
        <v>#DIV/0!</v>
      </c>
      <c r="G561" s="31"/>
      <c r="H561" s="45" t="e">
        <f t="shared" si="187"/>
        <v>#DIV/0!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88"/>
        <v>#DIV/0!</v>
      </c>
      <c r="V561" s="19"/>
      <c r="W561" s="18" t="e">
        <f t="shared" si="189"/>
        <v>#DIV/0!</v>
      </c>
      <c r="X561" s="19"/>
      <c r="Y561" s="18" t="e">
        <f t="shared" si="190"/>
        <v>#DIV/0!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/>
      <c r="D562" s="62"/>
      <c r="E562" s="27"/>
      <c r="F562" s="45" t="e">
        <f t="shared" si="186"/>
        <v>#DIV/0!</v>
      </c>
      <c r="G562" s="31"/>
      <c r="H562" s="45" t="e">
        <f t="shared" si="187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88"/>
        <v>#DIV/0!</v>
      </c>
      <c r="V562" s="19"/>
      <c r="W562" s="18" t="e">
        <f t="shared" si="189"/>
        <v>#DIV/0!</v>
      </c>
      <c r="X562" s="19"/>
      <c r="Y562" s="18" t="e">
        <f t="shared" si="190"/>
        <v>#DIV/0!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/>
      <c r="D563" s="62"/>
      <c r="E563" s="27"/>
      <c r="F563" s="45" t="e">
        <f t="shared" si="186"/>
        <v>#DIV/0!</v>
      </c>
      <c r="G563" s="31"/>
      <c r="H563" s="45" t="e">
        <f t="shared" si="187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88"/>
        <v>#DIV/0!</v>
      </c>
      <c r="V563" s="19"/>
      <c r="W563" s="18" t="e">
        <f t="shared" si="189"/>
        <v>#DIV/0!</v>
      </c>
      <c r="X563" s="19"/>
      <c r="Y563" s="18" t="e">
        <f t="shared" si="190"/>
        <v>#DIV/0!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/>
      <c r="D564" s="62"/>
      <c r="E564" s="27"/>
      <c r="F564" s="45" t="e">
        <f>E564/C564</f>
        <v>#DIV/0!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/>
      <c r="W564" s="18" t="e">
        <f>V564/E564*100</f>
        <v>#DIV/0!</v>
      </c>
      <c r="X564" s="19"/>
      <c r="Y564" s="18" t="e">
        <f>X564/E564*100</f>
        <v>#DIV/0!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90.03</v>
      </c>
      <c r="D565" s="102">
        <f t="shared" ref="D565:E565" si="191">SUM(D554:D564)</f>
        <v>30</v>
      </c>
      <c r="E565" s="97">
        <f t="shared" si="191"/>
        <v>23</v>
      </c>
      <c r="F565" s="46">
        <f t="shared" si="174"/>
        <v>0.25547039875597022</v>
      </c>
      <c r="G565" s="97">
        <f>SUM(G554:G564)</f>
        <v>0</v>
      </c>
      <c r="H565" s="46">
        <f t="shared" si="165"/>
        <v>0</v>
      </c>
      <c r="I565" s="97">
        <f t="shared" ref="I565:T565" si="192">SUM(I554:I564)</f>
        <v>0</v>
      </c>
      <c r="J565" s="97">
        <f t="shared" si="192"/>
        <v>0</v>
      </c>
      <c r="K565" s="97">
        <f t="shared" si="192"/>
        <v>0</v>
      </c>
      <c r="L565" s="97">
        <f t="shared" si="192"/>
        <v>0</v>
      </c>
      <c r="M565" s="97">
        <f t="shared" si="192"/>
        <v>0</v>
      </c>
      <c r="N565" s="97">
        <f t="shared" si="192"/>
        <v>0</v>
      </c>
      <c r="O565" s="97">
        <f t="shared" si="192"/>
        <v>0</v>
      </c>
      <c r="P565" s="97">
        <f t="shared" si="192"/>
        <v>0</v>
      </c>
      <c r="Q565" s="97">
        <f t="shared" si="192"/>
        <v>0</v>
      </c>
      <c r="R565" s="97">
        <f t="shared" si="192"/>
        <v>0</v>
      </c>
      <c r="S565" s="97">
        <f t="shared" si="192"/>
        <v>0</v>
      </c>
      <c r="T565" s="97">
        <f t="shared" si="192"/>
        <v>0</v>
      </c>
      <c r="U565" s="97" t="e">
        <f>SUM(U554:U564)</f>
        <v>#DIV/0!</v>
      </c>
      <c r="V565" s="97">
        <f>SUM(V554:V564)</f>
        <v>2</v>
      </c>
      <c r="W565" s="88">
        <f>V565/E565*100</f>
        <v>8.695652173913043</v>
      </c>
      <c r="X565" s="97">
        <f>SUM(X554:X564)</f>
        <v>2</v>
      </c>
      <c r="Y565" s="88">
        <f t="shared" ref="Y565:Y620" si="193">X565/E565*100</f>
        <v>8.695652173913043</v>
      </c>
      <c r="Z565" s="97">
        <f t="shared" ref="Z565:AE565" si="194">SUM(Z554:Z564)</f>
        <v>0</v>
      </c>
      <c r="AA565" s="97">
        <f t="shared" si="194"/>
        <v>0</v>
      </c>
      <c r="AB565" s="97">
        <f t="shared" si="194"/>
        <v>0</v>
      </c>
      <c r="AC565" s="97">
        <f t="shared" si="194"/>
        <v>0</v>
      </c>
      <c r="AD565" s="97">
        <f t="shared" si="194"/>
        <v>0</v>
      </c>
      <c r="AE565" s="97">
        <f t="shared" si="194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/>
      <c r="D567" s="62"/>
      <c r="E567" s="62"/>
      <c r="F567" s="45" t="e">
        <f t="shared" ref="F567:F584" si="195">E567/C567</f>
        <v>#DIV/0!</v>
      </c>
      <c r="G567" s="31"/>
      <c r="H567" s="45" t="e">
        <f t="shared" ref="H567:H620" si="196">G567/D567*100</f>
        <v>#DIV/0!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197">O567/G567*100</f>
        <v>#DIV/0!</v>
      </c>
      <c r="V567" s="19"/>
      <c r="W567" s="18" t="e">
        <f t="shared" ref="W567:W584" si="198">V567/E567*100</f>
        <v>#DIV/0!</v>
      </c>
      <c r="X567" s="19"/>
      <c r="Y567" s="18" t="e">
        <f t="shared" ref="Y567:Y584" si="199">X567/E567*100</f>
        <v>#DIV/0!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>
        <v>41</v>
      </c>
      <c r="E568" s="19">
        <v>39</v>
      </c>
      <c r="F568" s="45">
        <f t="shared" si="195"/>
        <v>0.16023007395234182</v>
      </c>
      <c r="G568" s="31"/>
      <c r="H568" s="45">
        <f t="shared" si="196"/>
        <v>0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197"/>
        <v>#DIV/0!</v>
      </c>
      <c r="V568" s="19">
        <v>3</v>
      </c>
      <c r="W568" s="18">
        <f t="shared" si="198"/>
        <v>7.6923076923076925</v>
      </c>
      <c r="X568" s="19">
        <v>3</v>
      </c>
      <c r="Y568" s="18">
        <f t="shared" si="199"/>
        <v>7.6923076923076925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/>
      <c r="D569" s="19"/>
      <c r="E569" s="19"/>
      <c r="F569" s="45" t="e">
        <f t="shared" si="195"/>
        <v>#DIV/0!</v>
      </c>
      <c r="G569" s="31"/>
      <c r="H569" s="45" t="e">
        <f t="shared" si="196"/>
        <v>#DIV/0!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197"/>
        <v>#DIV/0!</v>
      </c>
      <c r="V569" s="19"/>
      <c r="W569" s="18" t="e">
        <f t="shared" si="198"/>
        <v>#DIV/0!</v>
      </c>
      <c r="X569" s="19"/>
      <c r="Y569" s="18" t="e">
        <f t="shared" si="199"/>
        <v>#DIV/0!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/>
      <c r="D570" s="19"/>
      <c r="E570" s="19"/>
      <c r="F570" s="45" t="e">
        <f t="shared" si="195"/>
        <v>#DIV/0!</v>
      </c>
      <c r="G570" s="31"/>
      <c r="H570" s="45" t="e">
        <f t="shared" si="196"/>
        <v>#DIV/0!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197"/>
        <v>#DIV/0!</v>
      </c>
      <c r="V570" s="19"/>
      <c r="W570" s="18" t="e">
        <f t="shared" si="198"/>
        <v>#DIV/0!</v>
      </c>
      <c r="X570" s="19"/>
      <c r="Y570" s="18" t="e">
        <f t="shared" si="199"/>
        <v>#DIV/0!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/>
      <c r="D571" s="19"/>
      <c r="E571" s="19"/>
      <c r="F571" s="45" t="e">
        <f t="shared" si="195"/>
        <v>#DIV/0!</v>
      </c>
      <c r="G571" s="31"/>
      <c r="H571" s="45" t="e">
        <f t="shared" si="196"/>
        <v>#DIV/0!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197"/>
        <v>#DIV/0!</v>
      </c>
      <c r="V571" s="19"/>
      <c r="W571" s="18" t="e">
        <f t="shared" si="198"/>
        <v>#DIV/0!</v>
      </c>
      <c r="X571" s="19"/>
      <c r="Y571" s="18" t="e">
        <f t="shared" si="199"/>
        <v>#DIV/0!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/>
      <c r="D572" s="19"/>
      <c r="E572" s="19"/>
      <c r="F572" s="45" t="e">
        <f t="shared" si="195"/>
        <v>#DIV/0!</v>
      </c>
      <c r="G572" s="31"/>
      <c r="H572" s="45" t="e">
        <f t="shared" si="196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197"/>
        <v>#DIV/0!</v>
      </c>
      <c r="V572" s="19"/>
      <c r="W572" s="18" t="e">
        <f t="shared" si="198"/>
        <v>#DIV/0!</v>
      </c>
      <c r="X572" s="19"/>
      <c r="Y572" s="18" t="e">
        <f t="shared" si="199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/>
      <c r="D573" s="19"/>
      <c r="E573" s="19"/>
      <c r="F573" s="45" t="e">
        <f t="shared" si="195"/>
        <v>#DIV/0!</v>
      </c>
      <c r="G573" s="31"/>
      <c r="H573" s="45" t="e">
        <f t="shared" si="196"/>
        <v>#DIV/0!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197"/>
        <v>#DIV/0!</v>
      </c>
      <c r="V573" s="19"/>
      <c r="W573" s="18" t="e">
        <f t="shared" si="198"/>
        <v>#DIV/0!</v>
      </c>
      <c r="X573" s="19"/>
      <c r="Y573" s="18" t="e">
        <f t="shared" si="199"/>
        <v>#DIV/0!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/>
      <c r="D574" s="19"/>
      <c r="E574" s="19"/>
      <c r="F574" s="45" t="e">
        <f t="shared" si="195"/>
        <v>#DIV/0!</v>
      </c>
      <c r="G574" s="31"/>
      <c r="H574" s="45" t="e">
        <f t="shared" si="196"/>
        <v>#DIV/0!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197"/>
        <v>#DIV/0!</v>
      </c>
      <c r="V574" s="19"/>
      <c r="W574" s="18" t="e">
        <f t="shared" si="198"/>
        <v>#DIV/0!</v>
      </c>
      <c r="X574" s="19"/>
      <c r="Y574" s="18" t="e">
        <f t="shared" si="199"/>
        <v>#DIV/0!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/>
      <c r="D575" s="19"/>
      <c r="E575" s="19"/>
      <c r="F575" s="45" t="e">
        <f t="shared" si="195"/>
        <v>#DIV/0!</v>
      </c>
      <c r="G575" s="31"/>
      <c r="H575" s="45" t="e">
        <f t="shared" si="196"/>
        <v>#DIV/0!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197"/>
        <v>#DIV/0!</v>
      </c>
      <c r="V575" s="19"/>
      <c r="W575" s="18" t="e">
        <f t="shared" si="198"/>
        <v>#DIV/0!</v>
      </c>
      <c r="X575" s="19"/>
      <c r="Y575" s="18" t="e">
        <f t="shared" si="199"/>
        <v>#DIV/0!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/>
      <c r="D576" s="19"/>
      <c r="E576" s="19"/>
      <c r="F576" s="45" t="e">
        <f t="shared" si="195"/>
        <v>#DIV/0!</v>
      </c>
      <c r="G576" s="31"/>
      <c r="H576" s="45" t="e">
        <f t="shared" si="196"/>
        <v>#DIV/0!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197"/>
        <v>#DIV/0!</v>
      </c>
      <c r="V576" s="19"/>
      <c r="W576" s="18" t="e">
        <f t="shared" si="198"/>
        <v>#DIV/0!</v>
      </c>
      <c r="X576" s="19"/>
      <c r="Y576" s="18" t="e">
        <f t="shared" si="199"/>
        <v>#DIV/0!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/>
      <c r="D577" s="19"/>
      <c r="E577" s="19"/>
      <c r="F577" s="45" t="e">
        <f t="shared" si="195"/>
        <v>#DIV/0!</v>
      </c>
      <c r="G577" s="31"/>
      <c r="H577" s="45" t="e">
        <f t="shared" si="196"/>
        <v>#DIV/0!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197"/>
        <v>#DIV/0!</v>
      </c>
      <c r="V577" s="19"/>
      <c r="W577" s="18" t="e">
        <f t="shared" si="198"/>
        <v>#DIV/0!</v>
      </c>
      <c r="X577" s="19"/>
      <c r="Y577" s="18" t="e">
        <f t="shared" si="199"/>
        <v>#DIV/0!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/>
      <c r="D578" s="19"/>
      <c r="E578" s="19"/>
      <c r="F578" s="45" t="e">
        <f t="shared" si="195"/>
        <v>#DIV/0!</v>
      </c>
      <c r="G578" s="31"/>
      <c r="H578" s="45" t="e">
        <f t="shared" si="196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197"/>
        <v>#DIV/0!</v>
      </c>
      <c r="V578" s="19"/>
      <c r="W578" s="18" t="e">
        <f t="shared" si="198"/>
        <v>#DIV/0!</v>
      </c>
      <c r="X578" s="19"/>
      <c r="Y578" s="18" t="e">
        <f t="shared" si="199"/>
        <v>#DIV/0!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/>
      <c r="D579" s="19"/>
      <c r="E579" s="19"/>
      <c r="F579" s="45" t="e">
        <f t="shared" si="195"/>
        <v>#DIV/0!</v>
      </c>
      <c r="G579" s="31"/>
      <c r="H579" s="45" t="e">
        <f t="shared" si="196"/>
        <v>#DIV/0!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197"/>
        <v>#DIV/0!</v>
      </c>
      <c r="V579" s="19"/>
      <c r="W579" s="18" t="e">
        <f t="shared" si="198"/>
        <v>#DIV/0!</v>
      </c>
      <c r="X579" s="19"/>
      <c r="Y579" s="18" t="e">
        <f t="shared" si="199"/>
        <v>#DIV/0!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/>
      <c r="D580" s="19"/>
      <c r="E580" s="19"/>
      <c r="F580" s="45" t="e">
        <f t="shared" si="195"/>
        <v>#DIV/0!</v>
      </c>
      <c r="G580" s="31"/>
      <c r="H580" s="45" t="e">
        <f t="shared" si="196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197"/>
        <v>#DIV/0!</v>
      </c>
      <c r="V580" s="19"/>
      <c r="W580" s="18" t="e">
        <f t="shared" si="198"/>
        <v>#DIV/0!</v>
      </c>
      <c r="X580" s="19"/>
      <c r="Y580" s="18" t="e">
        <f t="shared" si="199"/>
        <v>#DIV/0!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/>
      <c r="D581" s="19"/>
      <c r="E581" s="19"/>
      <c r="F581" s="45" t="e">
        <f t="shared" si="195"/>
        <v>#DIV/0!</v>
      </c>
      <c r="G581" s="31"/>
      <c r="H581" s="45" t="e">
        <f t="shared" si="196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197"/>
        <v>#DIV/0!</v>
      </c>
      <c r="V581" s="19"/>
      <c r="W581" s="18" t="e">
        <f t="shared" si="198"/>
        <v>#DIV/0!</v>
      </c>
      <c r="X581" s="19"/>
      <c r="Y581" s="18" t="e">
        <f t="shared" si="199"/>
        <v>#DIV/0!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/>
      <c r="D582" s="19"/>
      <c r="E582" s="19"/>
      <c r="F582" s="45" t="e">
        <f t="shared" si="195"/>
        <v>#DIV/0!</v>
      </c>
      <c r="G582" s="31"/>
      <c r="H582" s="45" t="e">
        <f t="shared" si="196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197"/>
        <v>#DIV/0!</v>
      </c>
      <c r="V582" s="19"/>
      <c r="W582" s="18" t="e">
        <f t="shared" si="198"/>
        <v>#DIV/0!</v>
      </c>
      <c r="X582" s="19"/>
      <c r="Y582" s="18" t="e">
        <f t="shared" si="199"/>
        <v>#DIV/0!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/>
      <c r="D583" s="19"/>
      <c r="E583" s="19"/>
      <c r="F583" s="45" t="e">
        <f t="shared" si="195"/>
        <v>#DIV/0!</v>
      </c>
      <c r="G583" s="31"/>
      <c r="H583" s="45" t="e">
        <f t="shared" si="196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197"/>
        <v>#DIV/0!</v>
      </c>
      <c r="V583" s="19"/>
      <c r="W583" s="18" t="e">
        <f t="shared" si="198"/>
        <v>#DIV/0!</v>
      </c>
      <c r="X583" s="19"/>
      <c r="Y583" s="18" t="e">
        <f t="shared" si="199"/>
        <v>#DIV/0!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/>
      <c r="D584" s="19"/>
      <c r="E584" s="19"/>
      <c r="F584" s="45" t="e">
        <f t="shared" si="195"/>
        <v>#DIV/0!</v>
      </c>
      <c r="G584" s="31"/>
      <c r="H584" s="45" t="e">
        <f t="shared" si="196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197"/>
        <v>#DIV/0!</v>
      </c>
      <c r="V584" s="19"/>
      <c r="W584" s="18" t="e">
        <f t="shared" si="198"/>
        <v>#DIV/0!</v>
      </c>
      <c r="X584" s="19"/>
      <c r="Y584" s="18" t="e">
        <f t="shared" si="199"/>
        <v>#DIV/0!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243.4</v>
      </c>
      <c r="D585" s="29">
        <f t="shared" ref="D585:E585" si="200">SUM(D567:D584)</f>
        <v>41</v>
      </c>
      <c r="E585" s="29">
        <f t="shared" si="200"/>
        <v>39</v>
      </c>
      <c r="F585" s="46">
        <f t="shared" si="174"/>
        <v>0.16023007395234182</v>
      </c>
      <c r="G585" s="29">
        <f>SUM(G567:G584)</f>
        <v>0</v>
      </c>
      <c r="H585" s="46">
        <f t="shared" si="196"/>
        <v>0</v>
      </c>
      <c r="I585" s="29">
        <f t="shared" ref="I585:T585" si="201">SUM(I567:I584)</f>
        <v>0</v>
      </c>
      <c r="J585" s="29">
        <f t="shared" si="201"/>
        <v>0</v>
      </c>
      <c r="K585" s="29">
        <f t="shared" si="201"/>
        <v>0</v>
      </c>
      <c r="L585" s="29">
        <f t="shared" si="201"/>
        <v>0</v>
      </c>
      <c r="M585" s="29">
        <f t="shared" si="201"/>
        <v>0</v>
      </c>
      <c r="N585" s="29">
        <f t="shared" si="201"/>
        <v>0</v>
      </c>
      <c r="O585" s="29">
        <f t="shared" si="201"/>
        <v>0</v>
      </c>
      <c r="P585" s="29">
        <f t="shared" si="201"/>
        <v>0</v>
      </c>
      <c r="Q585" s="29">
        <f t="shared" si="201"/>
        <v>0</v>
      </c>
      <c r="R585" s="29">
        <f t="shared" si="201"/>
        <v>0</v>
      </c>
      <c r="S585" s="29">
        <f t="shared" si="201"/>
        <v>0</v>
      </c>
      <c r="T585" s="29">
        <f t="shared" si="201"/>
        <v>0</v>
      </c>
      <c r="U585" s="47" t="e">
        <f t="shared" si="180"/>
        <v>#DIV/0!</v>
      </c>
      <c r="V585" s="29">
        <f>SUM(V567:V584)</f>
        <v>3</v>
      </c>
      <c r="W585" s="88">
        <f>V585/E585*100</f>
        <v>7.6923076923076925</v>
      </c>
      <c r="X585" s="29">
        <f>SUM(X567:X584)</f>
        <v>3</v>
      </c>
      <c r="Y585" s="88">
        <f t="shared" si="193"/>
        <v>7.6923076923076925</v>
      </c>
      <c r="Z585" s="29">
        <f t="shared" ref="Z585:AE585" si="202">SUM(Z567:Z584)</f>
        <v>0</v>
      </c>
      <c r="AA585" s="29">
        <f t="shared" si="202"/>
        <v>0</v>
      </c>
      <c r="AB585" s="29">
        <f t="shared" si="202"/>
        <v>0</v>
      </c>
      <c r="AC585" s="29">
        <f t="shared" si="202"/>
        <v>0</v>
      </c>
      <c r="AD585" s="29">
        <f t="shared" si="202"/>
        <v>0</v>
      </c>
      <c r="AE585" s="29">
        <f t="shared" si="20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/>
      <c r="D587" s="19"/>
      <c r="E587" s="19"/>
      <c r="F587" s="45" t="e">
        <f>E587/C587</f>
        <v>#DIV/0!</v>
      </c>
      <c r="G587" s="31"/>
      <c r="H587" s="45" t="e">
        <f>G587/D587*100</f>
        <v>#DIV/0!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/>
      <c r="W587" s="18" t="e">
        <f>V587/E587*100</f>
        <v>#DIV/0!</v>
      </c>
      <c r="X587" s="19"/>
      <c r="Y587" s="18" t="e">
        <f>X587/E587*100</f>
        <v>#DIV/0!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/>
      <c r="D588" s="19"/>
      <c r="E588" s="19"/>
      <c r="F588" s="45" t="e">
        <f>E588/C588</f>
        <v>#DIV/0!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/>
      <c r="W588" s="18" t="e">
        <f>V588/E588*100</f>
        <v>#DIV/0!</v>
      </c>
      <c r="X588" s="19"/>
      <c r="Y588" s="18" t="e">
        <f>X588/E588*100</f>
        <v>#DIV/0!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>
        <v>241.73000000000002</v>
      </c>
      <c r="D589" s="19">
        <v>22</v>
      </c>
      <c r="E589" s="19">
        <v>18</v>
      </c>
      <c r="F589" s="45">
        <f>E589/C589</f>
        <v>7.4463244115335281E-2</v>
      </c>
      <c r="G589" s="31"/>
      <c r="H589" s="45">
        <f>G589/D589*100</f>
        <v>0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>
        <v>1</v>
      </c>
      <c r="W589" s="18">
        <f>V589/E589*100</f>
        <v>5.5555555555555554</v>
      </c>
      <c r="X589" s="19">
        <v>1</v>
      </c>
      <c r="Y589" s="18">
        <f>X589/E589*100</f>
        <v>5.5555555555555554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/>
      <c r="D590" s="19"/>
      <c r="E590" s="19"/>
      <c r="F590" s="45" t="e">
        <f t="shared" ref="F590:F620" si="203">E590/C590</f>
        <v>#DIV/0!</v>
      </c>
      <c r="G590" s="31"/>
      <c r="H590" s="45" t="e">
        <f t="shared" ref="H590:H592" si="204">G590/D590*100</f>
        <v>#DIV/0!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05">O590/G590*100</f>
        <v>#DIV/0!</v>
      </c>
      <c r="V590" s="19"/>
      <c r="W590" s="18" t="e">
        <f t="shared" ref="W590:W592" si="206">V590/E590*100</f>
        <v>#DIV/0!</v>
      </c>
      <c r="X590" s="19"/>
      <c r="Y590" s="18" t="e">
        <f t="shared" ref="Y590:Y592" si="207">X590/E590*100</f>
        <v>#DIV/0!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/>
      <c r="D591" s="19"/>
      <c r="E591" s="19"/>
      <c r="F591" s="45" t="e">
        <f t="shared" si="203"/>
        <v>#DIV/0!</v>
      </c>
      <c r="G591" s="31"/>
      <c r="H591" s="45" t="e">
        <f t="shared" si="20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05"/>
        <v>#DIV/0!</v>
      </c>
      <c r="V591" s="19"/>
      <c r="W591" s="18" t="e">
        <f t="shared" si="206"/>
        <v>#DIV/0!</v>
      </c>
      <c r="X591" s="19"/>
      <c r="Y591" s="18" t="e">
        <f t="shared" si="207"/>
        <v>#DIV/0!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/>
      <c r="D592" s="19"/>
      <c r="E592" s="19"/>
      <c r="F592" s="45" t="e">
        <f t="shared" si="203"/>
        <v>#DIV/0!</v>
      </c>
      <c r="G592" s="31"/>
      <c r="H592" s="45" t="e">
        <f t="shared" si="204"/>
        <v>#DIV/0!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05"/>
        <v>#DIV/0!</v>
      </c>
      <c r="V592" s="19"/>
      <c r="W592" s="18" t="e">
        <f t="shared" si="206"/>
        <v>#DIV/0!</v>
      </c>
      <c r="X592" s="19"/>
      <c r="Y592" s="18" t="e">
        <f t="shared" si="207"/>
        <v>#DIV/0!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241.73000000000002</v>
      </c>
      <c r="D593" s="29">
        <f t="shared" ref="D593:E593" si="208">SUM(D587:D592)</f>
        <v>22</v>
      </c>
      <c r="E593" s="29">
        <f t="shared" si="208"/>
        <v>18</v>
      </c>
      <c r="F593" s="46">
        <f t="shared" si="203"/>
        <v>7.4463244115335281E-2</v>
      </c>
      <c r="G593" s="29">
        <f>SUM(G587:G592)</f>
        <v>0</v>
      </c>
      <c r="H593" s="46">
        <f t="shared" si="196"/>
        <v>0</v>
      </c>
      <c r="I593" s="29">
        <f t="shared" ref="I593:T593" si="209">SUM(I587:I592)</f>
        <v>0</v>
      </c>
      <c r="J593" s="29">
        <f t="shared" si="209"/>
        <v>0</v>
      </c>
      <c r="K593" s="29">
        <f t="shared" si="209"/>
        <v>0</v>
      </c>
      <c r="L593" s="29">
        <f t="shared" si="209"/>
        <v>0</v>
      </c>
      <c r="M593" s="29">
        <f t="shared" si="209"/>
        <v>0</v>
      </c>
      <c r="N593" s="29">
        <f t="shared" si="209"/>
        <v>0</v>
      </c>
      <c r="O593" s="29">
        <f t="shared" si="209"/>
        <v>0</v>
      </c>
      <c r="P593" s="29">
        <f t="shared" si="209"/>
        <v>0</v>
      </c>
      <c r="Q593" s="29">
        <f t="shared" si="209"/>
        <v>0</v>
      </c>
      <c r="R593" s="29">
        <f t="shared" si="209"/>
        <v>0</v>
      </c>
      <c r="S593" s="29">
        <f t="shared" si="209"/>
        <v>0</v>
      </c>
      <c r="T593" s="29">
        <f t="shared" si="209"/>
        <v>0</v>
      </c>
      <c r="U593" s="47" t="e">
        <f t="shared" si="180"/>
        <v>#DIV/0!</v>
      </c>
      <c r="V593" s="29">
        <f>SUM(V587:V592)</f>
        <v>1</v>
      </c>
      <c r="W593" s="88">
        <f>V593/E593*100</f>
        <v>5.5555555555555554</v>
      </c>
      <c r="X593" s="29">
        <f>SUM(X587:X592)</f>
        <v>1</v>
      </c>
      <c r="Y593" s="88">
        <f t="shared" si="193"/>
        <v>5.5555555555555554</v>
      </c>
      <c r="Z593" s="29">
        <f t="shared" ref="Z593:AE593" si="210">SUM(Z587:Z592)</f>
        <v>0</v>
      </c>
      <c r="AA593" s="29">
        <f t="shared" si="210"/>
        <v>0</v>
      </c>
      <c r="AB593" s="29">
        <f t="shared" si="210"/>
        <v>0</v>
      </c>
      <c r="AC593" s="29">
        <f t="shared" si="210"/>
        <v>0</v>
      </c>
      <c r="AD593" s="29">
        <f t="shared" si="210"/>
        <v>0</v>
      </c>
      <c r="AE593" s="29">
        <f t="shared" si="21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/>
      <c r="D595" s="19"/>
      <c r="E595" s="19"/>
      <c r="F595" s="45" t="e">
        <f t="shared" ref="F595:F618" si="211">E595/C595</f>
        <v>#DIV/0!</v>
      </c>
      <c r="G595" s="31"/>
      <c r="H595" s="45" t="e">
        <f t="shared" ref="H595:H617" si="21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/>
      <c r="W595" s="18" t="e">
        <f t="shared" ref="W595:W619" si="213">V595/E595*100</f>
        <v>#DIV/0!</v>
      </c>
      <c r="X595" s="19"/>
      <c r="Y595" s="18" t="e">
        <f t="shared" ref="Y595:Y618" si="214">X595/E595*100</f>
        <v>#DIV/0!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/>
      <c r="D596" s="19"/>
      <c r="E596" s="19"/>
      <c r="F596" s="45" t="e">
        <f t="shared" si="211"/>
        <v>#DIV/0!</v>
      </c>
      <c r="G596" s="31"/>
      <c r="H596" s="45" t="e">
        <f t="shared" si="21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/>
      <c r="W596" s="18" t="e">
        <f t="shared" si="213"/>
        <v>#DIV/0!</v>
      </c>
      <c r="X596" s="19"/>
      <c r="Y596" s="18" t="e">
        <f t="shared" si="21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/>
      <c r="D597" s="19"/>
      <c r="E597" s="19"/>
      <c r="F597" s="45" t="e">
        <f t="shared" si="211"/>
        <v>#DIV/0!</v>
      </c>
      <c r="G597" s="31"/>
      <c r="H597" s="45" t="e">
        <f t="shared" si="21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15">O597/G597*100</f>
        <v>#DIV/0!</v>
      </c>
      <c r="V597" s="19"/>
      <c r="W597" s="18" t="e">
        <f t="shared" si="213"/>
        <v>#DIV/0!</v>
      </c>
      <c r="X597" s="19"/>
      <c r="Y597" s="18" t="e">
        <f t="shared" si="21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/>
      <c r="D598" s="19"/>
      <c r="E598" s="19"/>
      <c r="F598" s="45" t="e">
        <f t="shared" si="211"/>
        <v>#DIV/0!</v>
      </c>
      <c r="G598" s="31"/>
      <c r="H598" s="45" t="e">
        <f t="shared" si="212"/>
        <v>#DIV/0!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15"/>
        <v>#DIV/0!</v>
      </c>
      <c r="V598" s="19"/>
      <c r="W598" s="18" t="e">
        <f t="shared" si="213"/>
        <v>#DIV/0!</v>
      </c>
      <c r="X598" s="19"/>
      <c r="Y598" s="18" t="e">
        <f t="shared" si="214"/>
        <v>#DIV/0!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/>
      <c r="D599" s="19"/>
      <c r="E599" s="19"/>
      <c r="F599" s="45" t="e">
        <f t="shared" si="211"/>
        <v>#DIV/0!</v>
      </c>
      <c r="G599" s="31"/>
      <c r="H599" s="45" t="e">
        <f t="shared" si="212"/>
        <v>#DIV/0!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15"/>
        <v>#DIV/0!</v>
      </c>
      <c r="V599" s="19"/>
      <c r="W599" s="18" t="e">
        <f t="shared" si="213"/>
        <v>#DIV/0!</v>
      </c>
      <c r="X599" s="19"/>
      <c r="Y599" s="18" t="e">
        <f t="shared" si="214"/>
        <v>#DIV/0!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/>
      <c r="D600" s="19"/>
      <c r="E600" s="19"/>
      <c r="F600" s="45" t="e">
        <f t="shared" si="211"/>
        <v>#DIV/0!</v>
      </c>
      <c r="G600" s="31"/>
      <c r="H600" s="45" t="e">
        <f t="shared" si="21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15"/>
        <v>#DIV/0!</v>
      </c>
      <c r="V600" s="19"/>
      <c r="W600" s="18" t="e">
        <f t="shared" si="213"/>
        <v>#DIV/0!</v>
      </c>
      <c r="X600" s="19"/>
      <c r="Y600" s="18" t="e">
        <f t="shared" si="214"/>
        <v>#DIV/0!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/>
      <c r="D601" s="19"/>
      <c r="E601" s="19"/>
      <c r="F601" s="45" t="e">
        <f t="shared" si="211"/>
        <v>#DIV/0!</v>
      </c>
      <c r="G601" s="31"/>
      <c r="H601" s="45" t="e">
        <f t="shared" si="212"/>
        <v>#DIV/0!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15"/>
        <v>#DIV/0!</v>
      </c>
      <c r="V601" s="19"/>
      <c r="W601" s="18" t="e">
        <f t="shared" si="213"/>
        <v>#DIV/0!</v>
      </c>
      <c r="X601" s="19"/>
      <c r="Y601" s="18" t="e">
        <f t="shared" si="214"/>
        <v>#DIV/0!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/>
      <c r="D602" s="19"/>
      <c r="E602" s="19"/>
      <c r="F602" s="45" t="e">
        <f t="shared" si="211"/>
        <v>#DIV/0!</v>
      </c>
      <c r="G602" s="31"/>
      <c r="H602" s="45" t="e">
        <f t="shared" si="212"/>
        <v>#DIV/0!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15"/>
        <v>#DIV/0!</v>
      </c>
      <c r="V602" s="19"/>
      <c r="W602" s="18" t="e">
        <f t="shared" si="213"/>
        <v>#DIV/0!</v>
      </c>
      <c r="X602" s="19"/>
      <c r="Y602" s="18" t="e">
        <f t="shared" si="214"/>
        <v>#DIV/0!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/>
      <c r="D603" s="19"/>
      <c r="E603" s="19"/>
      <c r="F603" s="45" t="e">
        <f t="shared" si="211"/>
        <v>#DIV/0!</v>
      </c>
      <c r="G603" s="31"/>
      <c r="H603" s="45" t="e">
        <f t="shared" si="212"/>
        <v>#DIV/0!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15"/>
        <v>#DIV/0!</v>
      </c>
      <c r="V603" s="19"/>
      <c r="W603" s="18" t="e">
        <f t="shared" si="213"/>
        <v>#DIV/0!</v>
      </c>
      <c r="X603" s="19"/>
      <c r="Y603" s="18" t="e">
        <f t="shared" si="214"/>
        <v>#DIV/0!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/>
      <c r="D604" s="19"/>
      <c r="E604" s="19"/>
      <c r="F604" s="45" t="e">
        <f t="shared" si="211"/>
        <v>#DIV/0!</v>
      </c>
      <c r="G604" s="31"/>
      <c r="H604" s="45" t="e">
        <f t="shared" si="212"/>
        <v>#DIV/0!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15"/>
        <v>#DIV/0!</v>
      </c>
      <c r="V604" s="19"/>
      <c r="W604" s="18" t="e">
        <f t="shared" si="213"/>
        <v>#DIV/0!</v>
      </c>
      <c r="X604" s="19"/>
      <c r="Y604" s="18" t="e">
        <f t="shared" si="214"/>
        <v>#DIV/0!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/>
      <c r="D605" s="19"/>
      <c r="E605" s="19"/>
      <c r="F605" s="45" t="e">
        <f t="shared" si="211"/>
        <v>#DIV/0!</v>
      </c>
      <c r="G605" s="31"/>
      <c r="H605" s="45" t="e">
        <f t="shared" si="212"/>
        <v>#DIV/0!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15"/>
        <v>#DIV/0!</v>
      </c>
      <c r="V605" s="19"/>
      <c r="W605" s="18" t="e">
        <f t="shared" si="213"/>
        <v>#DIV/0!</v>
      </c>
      <c r="X605" s="19"/>
      <c r="Y605" s="18" t="e">
        <f t="shared" si="214"/>
        <v>#DIV/0!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/>
      <c r="D606" s="19"/>
      <c r="E606" s="19"/>
      <c r="F606" s="45" t="e">
        <f t="shared" si="211"/>
        <v>#DIV/0!</v>
      </c>
      <c r="G606" s="31"/>
      <c r="H606" s="45" t="e">
        <f t="shared" si="212"/>
        <v>#DIV/0!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15"/>
        <v>#DIV/0!</v>
      </c>
      <c r="V606" s="19"/>
      <c r="W606" s="18" t="e">
        <f t="shared" si="213"/>
        <v>#DIV/0!</v>
      </c>
      <c r="X606" s="19"/>
      <c r="Y606" s="18" t="e">
        <f t="shared" si="214"/>
        <v>#DIV/0!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/>
      <c r="D607" s="19"/>
      <c r="E607" s="19"/>
      <c r="F607" s="45" t="e">
        <f t="shared" si="211"/>
        <v>#DIV/0!</v>
      </c>
      <c r="G607" s="31"/>
      <c r="H607" s="45" t="e">
        <f t="shared" si="212"/>
        <v>#DIV/0!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15"/>
        <v>#DIV/0!</v>
      </c>
      <c r="V607" s="19"/>
      <c r="W607" s="18" t="e">
        <f t="shared" si="213"/>
        <v>#DIV/0!</v>
      </c>
      <c r="X607" s="19"/>
      <c r="Y607" s="18" t="e">
        <f t="shared" si="214"/>
        <v>#DIV/0!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>
        <v>94</v>
      </c>
      <c r="E608" s="19">
        <v>56</v>
      </c>
      <c r="F608" s="45">
        <f t="shared" si="211"/>
        <v>0.1023391812865497</v>
      </c>
      <c r="G608" s="31"/>
      <c r="H608" s="45">
        <f t="shared" si="212"/>
        <v>0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15"/>
        <v>#DIV/0!</v>
      </c>
      <c r="V608" s="19">
        <v>5</v>
      </c>
      <c r="W608" s="18">
        <f t="shared" si="213"/>
        <v>8.9285714285714288</v>
      </c>
      <c r="X608" s="19">
        <v>2</v>
      </c>
      <c r="Y608" s="18">
        <f t="shared" si="214"/>
        <v>3.5714285714285712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/>
      <c r="D609" s="19"/>
      <c r="E609" s="19"/>
      <c r="F609" s="45" t="e">
        <f t="shared" si="211"/>
        <v>#DIV/0!</v>
      </c>
      <c r="G609" s="31"/>
      <c r="H609" s="45" t="e">
        <f t="shared" si="21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15"/>
        <v>#DIV/0!</v>
      </c>
      <c r="V609" s="19"/>
      <c r="W609" s="18" t="e">
        <f t="shared" si="213"/>
        <v>#DIV/0!</v>
      </c>
      <c r="X609" s="19"/>
      <c r="Y609" s="18" t="e">
        <f t="shared" si="214"/>
        <v>#DIV/0!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/>
      <c r="D610" s="19"/>
      <c r="E610" s="19"/>
      <c r="F610" s="45" t="e">
        <f t="shared" si="211"/>
        <v>#DIV/0!</v>
      </c>
      <c r="G610" s="31"/>
      <c r="H610" s="45" t="e">
        <f t="shared" si="212"/>
        <v>#DIV/0!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15"/>
        <v>#DIV/0!</v>
      </c>
      <c r="V610" s="19"/>
      <c r="W610" s="18" t="e">
        <f t="shared" si="213"/>
        <v>#DIV/0!</v>
      </c>
      <c r="X610" s="19"/>
      <c r="Y610" s="18" t="e">
        <f t="shared" si="214"/>
        <v>#DIV/0!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/>
      <c r="D611" s="19"/>
      <c r="E611" s="19"/>
      <c r="F611" s="45" t="e">
        <f t="shared" si="211"/>
        <v>#DIV/0!</v>
      </c>
      <c r="G611" s="31"/>
      <c r="H611" s="45" t="e">
        <f t="shared" si="21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15"/>
        <v>#DIV/0!</v>
      </c>
      <c r="V611" s="19"/>
      <c r="W611" s="18" t="e">
        <f t="shared" si="213"/>
        <v>#DIV/0!</v>
      </c>
      <c r="X611" s="19"/>
      <c r="Y611" s="18" t="e">
        <f t="shared" si="21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/>
      <c r="D612" s="19"/>
      <c r="E612" s="19"/>
      <c r="F612" s="45" t="e">
        <f t="shared" si="211"/>
        <v>#DIV/0!</v>
      </c>
      <c r="G612" s="31"/>
      <c r="H612" s="45" t="e">
        <f t="shared" si="21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15"/>
        <v>#DIV/0!</v>
      </c>
      <c r="V612" s="19"/>
      <c r="W612" s="18" t="e">
        <f t="shared" si="213"/>
        <v>#DIV/0!</v>
      </c>
      <c r="X612" s="19"/>
      <c r="Y612" s="18" t="e">
        <f t="shared" si="214"/>
        <v>#DIV/0!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/>
      <c r="D613" s="19"/>
      <c r="E613" s="19"/>
      <c r="F613" s="45" t="e">
        <f t="shared" si="211"/>
        <v>#DIV/0!</v>
      </c>
      <c r="G613" s="31"/>
      <c r="H613" s="45" t="e">
        <f t="shared" si="21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15"/>
        <v>#DIV/0!</v>
      </c>
      <c r="V613" s="19"/>
      <c r="W613" s="18" t="e">
        <f t="shared" si="213"/>
        <v>#DIV/0!</v>
      </c>
      <c r="X613" s="19"/>
      <c r="Y613" s="18" t="e">
        <f t="shared" si="214"/>
        <v>#DIV/0!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/>
      <c r="D614" s="19"/>
      <c r="E614" s="19"/>
      <c r="F614" s="45" t="e">
        <f t="shared" si="211"/>
        <v>#DIV/0!</v>
      </c>
      <c r="G614" s="31"/>
      <c r="H614" s="45" t="e">
        <f t="shared" si="212"/>
        <v>#DIV/0!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15"/>
        <v>#DIV/0!</v>
      </c>
      <c r="V614" s="19"/>
      <c r="W614" s="18" t="e">
        <f t="shared" si="213"/>
        <v>#DIV/0!</v>
      </c>
      <c r="X614" s="19"/>
      <c r="Y614" s="18" t="e">
        <f t="shared" si="214"/>
        <v>#DIV/0!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/>
      <c r="D615" s="19"/>
      <c r="E615" s="19"/>
      <c r="F615" s="45" t="e">
        <f t="shared" si="211"/>
        <v>#DIV/0!</v>
      </c>
      <c r="G615" s="31"/>
      <c r="H615" s="45" t="e">
        <f t="shared" si="212"/>
        <v>#DIV/0!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15"/>
        <v>#DIV/0!</v>
      </c>
      <c r="V615" s="19"/>
      <c r="W615" s="18" t="e">
        <f t="shared" si="213"/>
        <v>#DIV/0!</v>
      </c>
      <c r="X615" s="19"/>
      <c r="Y615" s="18" t="e">
        <f t="shared" si="214"/>
        <v>#DIV/0!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/>
      <c r="D616" s="19"/>
      <c r="E616" s="19"/>
      <c r="F616" s="45" t="e">
        <f t="shared" si="211"/>
        <v>#DIV/0!</v>
      </c>
      <c r="G616" s="31"/>
      <c r="H616" s="45" t="e">
        <f t="shared" si="212"/>
        <v>#DIV/0!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15"/>
        <v>#DIV/0!</v>
      </c>
      <c r="V616" s="19"/>
      <c r="W616" s="18" t="e">
        <f t="shared" si="213"/>
        <v>#DIV/0!</v>
      </c>
      <c r="X616" s="19"/>
      <c r="Y616" s="18" t="e">
        <f t="shared" si="214"/>
        <v>#DIV/0!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/>
      <c r="D617" s="19"/>
      <c r="E617" s="19"/>
      <c r="F617" s="45" t="e">
        <f t="shared" si="211"/>
        <v>#DIV/0!</v>
      </c>
      <c r="G617" s="31"/>
      <c r="H617" s="45" t="e">
        <f t="shared" si="21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15"/>
        <v>#DIV/0!</v>
      </c>
      <c r="V617" s="19"/>
      <c r="W617" s="18" t="e">
        <f t="shared" si="213"/>
        <v>#DIV/0!</v>
      </c>
      <c r="X617" s="19"/>
      <c r="Y617" s="18" t="e">
        <f t="shared" si="214"/>
        <v>#DIV/0!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/>
      <c r="D618" s="19"/>
      <c r="E618" s="19"/>
      <c r="F618" s="45" t="e">
        <f t="shared" si="211"/>
        <v>#DIV/0!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/>
      <c r="W618" s="18" t="e">
        <f t="shared" si="213"/>
        <v>#DIV/0!</v>
      </c>
      <c r="X618" s="19"/>
      <c r="Y618" s="18" t="e">
        <f t="shared" si="214"/>
        <v>#DIV/0!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/>
      <c r="D619" s="19"/>
      <c r="E619" s="19"/>
      <c r="F619" s="45" t="e">
        <f t="shared" si="203"/>
        <v>#DIV/0!</v>
      </c>
      <c r="G619" s="31"/>
      <c r="H619" s="45" t="e">
        <f t="shared" si="196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16">O619/G619*100</f>
        <v>#DIV/0!</v>
      </c>
      <c r="V619" s="19"/>
      <c r="W619" s="18" t="e">
        <f t="shared" si="213"/>
        <v>#DIV/0!</v>
      </c>
      <c r="X619" s="19"/>
      <c r="Y619" s="18" t="e">
        <f t="shared" si="193"/>
        <v>#DIV/0!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547.20000000000005</v>
      </c>
      <c r="D620" s="29">
        <f t="shared" ref="D620:E620" si="217">SUM(D595:D619)</f>
        <v>94</v>
      </c>
      <c r="E620" s="29">
        <f t="shared" si="217"/>
        <v>56</v>
      </c>
      <c r="F620" s="46">
        <f t="shared" si="203"/>
        <v>0.1023391812865497</v>
      </c>
      <c r="G620" s="29">
        <f>SUM(G595:G619)</f>
        <v>0</v>
      </c>
      <c r="H620" s="46">
        <f t="shared" si="196"/>
        <v>0</v>
      </c>
      <c r="I620" s="29">
        <f t="shared" ref="I620:T620" si="218">SUM(I595:I619)</f>
        <v>0</v>
      </c>
      <c r="J620" s="29">
        <f t="shared" si="218"/>
        <v>0</v>
      </c>
      <c r="K620" s="29">
        <f t="shared" si="218"/>
        <v>0</v>
      </c>
      <c r="L620" s="29">
        <f t="shared" si="218"/>
        <v>0</v>
      </c>
      <c r="M620" s="29">
        <f t="shared" si="218"/>
        <v>0</v>
      </c>
      <c r="N620" s="29">
        <f t="shared" si="218"/>
        <v>0</v>
      </c>
      <c r="O620" s="29">
        <f t="shared" si="218"/>
        <v>0</v>
      </c>
      <c r="P620" s="29">
        <f t="shared" si="218"/>
        <v>0</v>
      </c>
      <c r="Q620" s="29">
        <f t="shared" si="218"/>
        <v>0</v>
      </c>
      <c r="R620" s="29">
        <f t="shared" si="218"/>
        <v>0</v>
      </c>
      <c r="S620" s="29">
        <f t="shared" si="218"/>
        <v>0</v>
      </c>
      <c r="T620" s="29">
        <f t="shared" si="218"/>
        <v>0</v>
      </c>
      <c r="U620" s="29" t="e">
        <f>SUM(U595:U619)</f>
        <v>#DIV/0!</v>
      </c>
      <c r="V620" s="29">
        <f>SUM(V595:V619)</f>
        <v>5</v>
      </c>
      <c r="W620" s="88">
        <f>V620/E620*100</f>
        <v>8.9285714285714288</v>
      </c>
      <c r="X620" s="29">
        <f>SUM(X595:X619)</f>
        <v>2</v>
      </c>
      <c r="Y620" s="88">
        <f t="shared" si="193"/>
        <v>3.5714285714285712</v>
      </c>
      <c r="Z620" s="29">
        <f t="shared" ref="Z620:AE620" si="219">SUM(Z595:Z619)</f>
        <v>0</v>
      </c>
      <c r="AA620" s="29">
        <f t="shared" si="219"/>
        <v>0</v>
      </c>
      <c r="AB620" s="29">
        <f t="shared" si="219"/>
        <v>0</v>
      </c>
      <c r="AC620" s="29">
        <f t="shared" si="219"/>
        <v>0</v>
      </c>
      <c r="AD620" s="29">
        <f t="shared" si="219"/>
        <v>0</v>
      </c>
      <c r="AE620" s="29">
        <f t="shared" si="219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/>
      <c r="D622" s="19"/>
      <c r="E622" s="19"/>
      <c r="F622" s="45" t="e">
        <f t="shared" ref="F622:F667" si="220">E622/C622</f>
        <v>#DIV/0!</v>
      </c>
      <c r="G622" s="31"/>
      <c r="H622" s="45" t="e">
        <f t="shared" ref="H622:H667" si="221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22">V622/E622*100</f>
        <v>#DIV/0!</v>
      </c>
      <c r="X622" s="19"/>
      <c r="Y622" s="18" t="e">
        <f t="shared" ref="Y622:Y667" si="223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/>
      <c r="D623" s="19"/>
      <c r="E623" s="19"/>
      <c r="F623" s="45" t="e">
        <f t="shared" si="220"/>
        <v>#DIV/0!</v>
      </c>
      <c r="G623" s="31"/>
      <c r="H623" s="45" t="e">
        <f t="shared" si="221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24">O623/G623*100</f>
        <v>#DIV/0!</v>
      </c>
      <c r="V623" s="19"/>
      <c r="W623" s="18" t="e">
        <f t="shared" si="222"/>
        <v>#DIV/0!</v>
      </c>
      <c r="X623" s="19"/>
      <c r="Y623" s="18" t="e">
        <f t="shared" si="223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/>
      <c r="D624" s="19"/>
      <c r="E624" s="19"/>
      <c r="F624" s="45" t="e">
        <f t="shared" si="220"/>
        <v>#DIV/0!</v>
      </c>
      <c r="G624" s="31"/>
      <c r="H624" s="45" t="e">
        <f t="shared" si="221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24"/>
        <v>#DIV/0!</v>
      </c>
      <c r="V624" s="19"/>
      <c r="W624" s="18" t="e">
        <f t="shared" si="222"/>
        <v>#DIV/0!</v>
      </c>
      <c r="X624" s="19"/>
      <c r="Y624" s="18" t="e">
        <f t="shared" si="223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/>
      <c r="D625" s="19"/>
      <c r="E625" s="19"/>
      <c r="F625" s="45" t="e">
        <f t="shared" si="220"/>
        <v>#DIV/0!</v>
      </c>
      <c r="G625" s="31"/>
      <c r="H625" s="45" t="e">
        <f t="shared" si="221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24"/>
        <v>#DIV/0!</v>
      </c>
      <c r="V625" s="19"/>
      <c r="W625" s="18" t="e">
        <f t="shared" si="222"/>
        <v>#DIV/0!</v>
      </c>
      <c r="X625" s="19"/>
      <c r="Y625" s="18" t="e">
        <f t="shared" si="223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/>
      <c r="D626" s="19"/>
      <c r="E626" s="19"/>
      <c r="F626" s="45" t="e">
        <f t="shared" si="220"/>
        <v>#DIV/0!</v>
      </c>
      <c r="G626" s="31"/>
      <c r="H626" s="45" t="e">
        <f t="shared" si="221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24"/>
        <v>#DIV/0!</v>
      </c>
      <c r="V626" s="19"/>
      <c r="W626" s="18" t="e">
        <f t="shared" si="222"/>
        <v>#DIV/0!</v>
      </c>
      <c r="X626" s="19"/>
      <c r="Y626" s="18" t="e">
        <f t="shared" si="223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/>
      <c r="D627" s="19"/>
      <c r="E627" s="19"/>
      <c r="F627" s="45" t="e">
        <f t="shared" si="220"/>
        <v>#DIV/0!</v>
      </c>
      <c r="G627" s="31"/>
      <c r="H627" s="45" t="e">
        <f t="shared" si="221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24"/>
        <v>#DIV/0!</v>
      </c>
      <c r="V627" s="19"/>
      <c r="W627" s="18" t="e">
        <f t="shared" si="222"/>
        <v>#DIV/0!</v>
      </c>
      <c r="X627" s="19"/>
      <c r="Y627" s="18" t="e">
        <f t="shared" si="223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/>
      <c r="D628" s="19"/>
      <c r="E628" s="19"/>
      <c r="F628" s="45" t="e">
        <f t="shared" si="220"/>
        <v>#DIV/0!</v>
      </c>
      <c r="G628" s="31"/>
      <c r="H628" s="45" t="e">
        <f t="shared" si="221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24"/>
        <v>#DIV/0!</v>
      </c>
      <c r="V628" s="19"/>
      <c r="W628" s="18" t="e">
        <f t="shared" si="222"/>
        <v>#DIV/0!</v>
      </c>
      <c r="X628" s="19"/>
      <c r="Y628" s="18" t="e">
        <f t="shared" si="223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/>
      <c r="D629" s="19"/>
      <c r="E629" s="19"/>
      <c r="F629" s="45" t="e">
        <f t="shared" si="220"/>
        <v>#DIV/0!</v>
      </c>
      <c r="G629" s="31"/>
      <c r="H629" s="45" t="e">
        <f t="shared" si="221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24"/>
        <v>#DIV/0!</v>
      </c>
      <c r="V629" s="19"/>
      <c r="W629" s="18" t="e">
        <f t="shared" si="222"/>
        <v>#DIV/0!</v>
      </c>
      <c r="X629" s="19"/>
      <c r="Y629" s="18" t="e">
        <f t="shared" si="223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/>
      <c r="D630" s="19"/>
      <c r="E630" s="19"/>
      <c r="F630" s="45" t="e">
        <f t="shared" si="220"/>
        <v>#DIV/0!</v>
      </c>
      <c r="G630" s="31"/>
      <c r="H630" s="45" t="e">
        <f t="shared" si="221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24"/>
        <v>#DIV/0!</v>
      </c>
      <c r="V630" s="19"/>
      <c r="W630" s="18" t="e">
        <f t="shared" si="222"/>
        <v>#DIV/0!</v>
      </c>
      <c r="X630" s="19"/>
      <c r="Y630" s="18" t="e">
        <f t="shared" si="223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/>
      <c r="D631" s="19"/>
      <c r="E631" s="19"/>
      <c r="F631" s="45" t="e">
        <f t="shared" si="220"/>
        <v>#DIV/0!</v>
      </c>
      <c r="G631" s="31"/>
      <c r="H631" s="45" t="e">
        <f t="shared" si="221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24"/>
        <v>#DIV/0!</v>
      </c>
      <c r="V631" s="19"/>
      <c r="W631" s="18" t="e">
        <f t="shared" si="222"/>
        <v>#DIV/0!</v>
      </c>
      <c r="X631" s="19"/>
      <c r="Y631" s="18" t="e">
        <f t="shared" si="223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/>
      <c r="D632" s="19"/>
      <c r="E632" s="19"/>
      <c r="F632" s="45" t="e">
        <f t="shared" si="220"/>
        <v>#DIV/0!</v>
      </c>
      <c r="G632" s="31"/>
      <c r="H632" s="45" t="e">
        <f t="shared" si="221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24"/>
        <v>#DIV/0!</v>
      </c>
      <c r="V632" s="19"/>
      <c r="W632" s="18" t="e">
        <f t="shared" si="222"/>
        <v>#DIV/0!</v>
      </c>
      <c r="X632" s="19"/>
      <c r="Y632" s="18" t="e">
        <f t="shared" si="223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/>
      <c r="D633" s="19"/>
      <c r="E633" s="19"/>
      <c r="F633" s="45" t="e">
        <f t="shared" si="220"/>
        <v>#DIV/0!</v>
      </c>
      <c r="G633" s="31"/>
      <c r="H633" s="45" t="e">
        <f t="shared" si="221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24"/>
        <v>#DIV/0!</v>
      </c>
      <c r="V633" s="19"/>
      <c r="W633" s="18" t="e">
        <f t="shared" si="222"/>
        <v>#DIV/0!</v>
      </c>
      <c r="X633" s="19"/>
      <c r="Y633" s="18" t="e">
        <f t="shared" si="223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/>
      <c r="D634" s="19"/>
      <c r="E634" s="19"/>
      <c r="F634" s="45" t="e">
        <f t="shared" si="220"/>
        <v>#DIV/0!</v>
      </c>
      <c r="G634" s="31"/>
      <c r="H634" s="45" t="e">
        <f t="shared" si="221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24"/>
        <v>#DIV/0!</v>
      </c>
      <c r="V634" s="19"/>
      <c r="W634" s="18" t="e">
        <f t="shared" si="222"/>
        <v>#DIV/0!</v>
      </c>
      <c r="X634" s="19"/>
      <c r="Y634" s="18" t="e">
        <f t="shared" si="223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/>
      <c r="D635" s="19"/>
      <c r="E635" s="19"/>
      <c r="F635" s="45" t="e">
        <f t="shared" si="220"/>
        <v>#DIV/0!</v>
      </c>
      <c r="G635" s="31"/>
      <c r="H635" s="45" t="e">
        <f t="shared" si="221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24"/>
        <v>#DIV/0!</v>
      </c>
      <c r="V635" s="19"/>
      <c r="W635" s="18" t="e">
        <f t="shared" si="222"/>
        <v>#DIV/0!</v>
      </c>
      <c r="X635" s="19"/>
      <c r="Y635" s="18" t="e">
        <f t="shared" si="223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/>
      <c r="D636" s="19"/>
      <c r="E636" s="19"/>
      <c r="F636" s="45" t="e">
        <f t="shared" si="220"/>
        <v>#DIV/0!</v>
      </c>
      <c r="G636" s="31"/>
      <c r="H636" s="45" t="e">
        <f t="shared" si="221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24"/>
        <v>#DIV/0!</v>
      </c>
      <c r="V636" s="19"/>
      <c r="W636" s="18" t="e">
        <f t="shared" si="222"/>
        <v>#DIV/0!</v>
      </c>
      <c r="X636" s="19"/>
      <c r="Y636" s="18" t="e">
        <f t="shared" si="223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/>
      <c r="D637" s="19"/>
      <c r="E637" s="19"/>
      <c r="F637" s="45" t="e">
        <f t="shared" si="220"/>
        <v>#DIV/0!</v>
      </c>
      <c r="G637" s="31"/>
      <c r="H637" s="45" t="e">
        <f t="shared" si="221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24"/>
        <v>#DIV/0!</v>
      </c>
      <c r="V637" s="19"/>
      <c r="W637" s="18" t="e">
        <f t="shared" si="222"/>
        <v>#DIV/0!</v>
      </c>
      <c r="X637" s="19"/>
      <c r="Y637" s="18" t="e">
        <f t="shared" si="223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/>
      <c r="D638" s="19"/>
      <c r="E638" s="19"/>
      <c r="F638" s="45" t="e">
        <f t="shared" si="220"/>
        <v>#DIV/0!</v>
      </c>
      <c r="G638" s="31"/>
      <c r="H638" s="45" t="e">
        <f t="shared" si="221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24"/>
        <v>#DIV/0!</v>
      </c>
      <c r="V638" s="19"/>
      <c r="W638" s="18" t="e">
        <f t="shared" si="222"/>
        <v>#DIV/0!</v>
      </c>
      <c r="X638" s="19"/>
      <c r="Y638" s="18" t="e">
        <f t="shared" si="223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/>
      <c r="D639" s="19"/>
      <c r="E639" s="19"/>
      <c r="F639" s="45" t="e">
        <f t="shared" si="220"/>
        <v>#DIV/0!</v>
      </c>
      <c r="G639" s="31"/>
      <c r="H639" s="45" t="e">
        <f t="shared" si="221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24"/>
        <v>#DIV/0!</v>
      </c>
      <c r="V639" s="19"/>
      <c r="W639" s="18" t="e">
        <f t="shared" si="222"/>
        <v>#DIV/0!</v>
      </c>
      <c r="X639" s="19"/>
      <c r="Y639" s="18" t="e">
        <f t="shared" si="223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/>
      <c r="D640" s="19"/>
      <c r="E640" s="19"/>
      <c r="F640" s="45" t="e">
        <f t="shared" si="220"/>
        <v>#DIV/0!</v>
      </c>
      <c r="G640" s="31"/>
      <c r="H640" s="45" t="e">
        <f t="shared" si="221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24"/>
        <v>#DIV/0!</v>
      </c>
      <c r="V640" s="19"/>
      <c r="W640" s="18" t="e">
        <f t="shared" si="222"/>
        <v>#DIV/0!</v>
      </c>
      <c r="X640" s="19"/>
      <c r="Y640" s="18" t="e">
        <f t="shared" si="223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/>
      <c r="D641" s="19"/>
      <c r="E641" s="19"/>
      <c r="F641" s="45" t="e">
        <f t="shared" si="220"/>
        <v>#DIV/0!</v>
      </c>
      <c r="G641" s="31"/>
      <c r="H641" s="45" t="e">
        <f t="shared" si="221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24"/>
        <v>#DIV/0!</v>
      </c>
      <c r="V641" s="19"/>
      <c r="W641" s="18" t="e">
        <f t="shared" si="222"/>
        <v>#DIV/0!</v>
      </c>
      <c r="X641" s="19"/>
      <c r="Y641" s="18" t="e">
        <f t="shared" si="223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/>
      <c r="D642" s="19"/>
      <c r="E642" s="19"/>
      <c r="F642" s="45" t="e">
        <f t="shared" si="220"/>
        <v>#DIV/0!</v>
      </c>
      <c r="G642" s="31"/>
      <c r="H642" s="45" t="e">
        <f t="shared" si="221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24"/>
        <v>#DIV/0!</v>
      </c>
      <c r="V642" s="19"/>
      <c r="W642" s="18" t="e">
        <f t="shared" si="222"/>
        <v>#DIV/0!</v>
      </c>
      <c r="X642" s="19"/>
      <c r="Y642" s="18" t="e">
        <f t="shared" si="223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/>
      <c r="D643" s="19"/>
      <c r="E643" s="19"/>
      <c r="F643" s="45" t="e">
        <f t="shared" si="220"/>
        <v>#DIV/0!</v>
      </c>
      <c r="G643" s="31"/>
      <c r="H643" s="45" t="e">
        <f t="shared" si="221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24"/>
        <v>#DIV/0!</v>
      </c>
      <c r="V643" s="19"/>
      <c r="W643" s="18" t="e">
        <f t="shared" si="222"/>
        <v>#DIV/0!</v>
      </c>
      <c r="X643" s="19"/>
      <c r="Y643" s="18" t="e">
        <f t="shared" si="223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/>
      <c r="D644" s="19"/>
      <c r="E644" s="19"/>
      <c r="F644" s="45" t="e">
        <f t="shared" si="220"/>
        <v>#DIV/0!</v>
      </c>
      <c r="G644" s="31"/>
      <c r="H644" s="45" t="e">
        <f t="shared" si="221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24"/>
        <v>#DIV/0!</v>
      </c>
      <c r="V644" s="19"/>
      <c r="W644" s="18" t="e">
        <f t="shared" si="222"/>
        <v>#DIV/0!</v>
      </c>
      <c r="X644" s="19"/>
      <c r="Y644" s="18" t="e">
        <f t="shared" si="223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/>
      <c r="D645" s="19"/>
      <c r="E645" s="19"/>
      <c r="F645" s="45" t="e">
        <f t="shared" si="220"/>
        <v>#DIV/0!</v>
      </c>
      <c r="G645" s="31"/>
      <c r="H645" s="45" t="e">
        <f t="shared" si="221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24"/>
        <v>#DIV/0!</v>
      </c>
      <c r="V645" s="19"/>
      <c r="W645" s="18" t="e">
        <f t="shared" si="222"/>
        <v>#DIV/0!</v>
      </c>
      <c r="X645" s="19"/>
      <c r="Y645" s="18" t="e">
        <f t="shared" si="223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/>
      <c r="D646" s="19"/>
      <c r="E646" s="19"/>
      <c r="F646" s="45" t="e">
        <f t="shared" si="220"/>
        <v>#DIV/0!</v>
      </c>
      <c r="G646" s="31"/>
      <c r="H646" s="45" t="e">
        <f t="shared" si="221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24"/>
        <v>#DIV/0!</v>
      </c>
      <c r="V646" s="19"/>
      <c r="W646" s="18" t="e">
        <f t="shared" si="222"/>
        <v>#DIV/0!</v>
      </c>
      <c r="X646" s="19"/>
      <c r="Y646" s="18" t="e">
        <f t="shared" si="223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/>
      <c r="D647" s="19"/>
      <c r="E647" s="19"/>
      <c r="F647" s="45" t="e">
        <f t="shared" si="220"/>
        <v>#DIV/0!</v>
      </c>
      <c r="G647" s="31"/>
      <c r="H647" s="45" t="e">
        <f t="shared" si="221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24"/>
        <v>#DIV/0!</v>
      </c>
      <c r="V647" s="19"/>
      <c r="W647" s="18" t="e">
        <f t="shared" si="222"/>
        <v>#DIV/0!</v>
      </c>
      <c r="X647" s="19"/>
      <c r="Y647" s="18" t="e">
        <f t="shared" si="223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/>
      <c r="D648" s="19"/>
      <c r="E648" s="19"/>
      <c r="F648" s="45" t="e">
        <f t="shared" si="220"/>
        <v>#DIV/0!</v>
      </c>
      <c r="G648" s="31"/>
      <c r="H648" s="45" t="e">
        <f t="shared" si="221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24"/>
        <v>#DIV/0!</v>
      </c>
      <c r="V648" s="19"/>
      <c r="W648" s="18" t="e">
        <f t="shared" si="222"/>
        <v>#DIV/0!</v>
      </c>
      <c r="X648" s="19"/>
      <c r="Y648" s="18" t="e">
        <f t="shared" si="223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0</v>
      </c>
      <c r="D649" s="19">
        <f t="shared" ref="D649:E649" si="225">SUM(D622:D648)</f>
        <v>0</v>
      </c>
      <c r="E649" s="19">
        <f t="shared" si="225"/>
        <v>0</v>
      </c>
      <c r="F649" s="45" t="e">
        <f t="shared" si="220"/>
        <v>#DIV/0!</v>
      </c>
      <c r="G649" s="31">
        <f>SUM(G622:G648)</f>
        <v>0</v>
      </c>
      <c r="H649" s="45" t="e">
        <f t="shared" si="221"/>
        <v>#DIV/0!</v>
      </c>
      <c r="I649" s="31">
        <f t="shared" ref="I649:T649" si="226">SUM(I622:I648)</f>
        <v>0</v>
      </c>
      <c r="J649" s="31">
        <f t="shared" si="226"/>
        <v>0</v>
      </c>
      <c r="K649" s="31">
        <f t="shared" si="226"/>
        <v>0</v>
      </c>
      <c r="L649" s="31">
        <f t="shared" si="226"/>
        <v>0</v>
      </c>
      <c r="M649" s="31">
        <f t="shared" si="226"/>
        <v>0</v>
      </c>
      <c r="N649" s="31">
        <f t="shared" si="226"/>
        <v>0</v>
      </c>
      <c r="O649" s="19">
        <f t="shared" si="226"/>
        <v>0</v>
      </c>
      <c r="P649" s="19">
        <f t="shared" si="226"/>
        <v>0</v>
      </c>
      <c r="Q649" s="19">
        <f t="shared" si="226"/>
        <v>0</v>
      </c>
      <c r="R649" s="19">
        <f t="shared" si="226"/>
        <v>0</v>
      </c>
      <c r="S649" s="19">
        <f t="shared" si="226"/>
        <v>0</v>
      </c>
      <c r="T649" s="19">
        <f t="shared" si="226"/>
        <v>0</v>
      </c>
      <c r="U649" s="54" t="e">
        <f t="shared" si="224"/>
        <v>#DIV/0!</v>
      </c>
      <c r="V649" s="19">
        <f>SUM(V622:V648)</f>
        <v>0</v>
      </c>
      <c r="W649" s="18" t="e">
        <f t="shared" si="222"/>
        <v>#DIV/0!</v>
      </c>
      <c r="X649" s="19">
        <f>SUM(X622:X648)</f>
        <v>0</v>
      </c>
      <c r="Y649" s="18" t="e">
        <f t="shared" si="223"/>
        <v>#DIV/0!</v>
      </c>
      <c r="Z649" s="19">
        <f t="shared" ref="Z649:AE649" si="227">SUM(Z622:Z648)</f>
        <v>0</v>
      </c>
      <c r="AA649" s="19">
        <f t="shared" si="227"/>
        <v>0</v>
      </c>
      <c r="AB649" s="19">
        <f t="shared" si="227"/>
        <v>0</v>
      </c>
      <c r="AC649" s="19">
        <f t="shared" si="227"/>
        <v>0</v>
      </c>
      <c r="AD649" s="19">
        <f t="shared" si="227"/>
        <v>0</v>
      </c>
      <c r="AE649" s="19">
        <f t="shared" si="227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/>
      <c r="D651" s="19"/>
      <c r="E651" s="19"/>
      <c r="F651" s="45" t="e">
        <f t="shared" si="220"/>
        <v>#DIV/0!</v>
      </c>
      <c r="G651" s="31"/>
      <c r="H651" s="45" t="e">
        <f t="shared" si="221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/>
      <c r="W651" s="18" t="e">
        <f t="shared" si="222"/>
        <v>#DIV/0!</v>
      </c>
      <c r="X651" s="19"/>
      <c r="Y651" s="18" t="e">
        <f t="shared" si="223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/>
      <c r="D652" s="19"/>
      <c r="E652" s="19"/>
      <c r="F652" s="45" t="e">
        <f t="shared" si="220"/>
        <v>#DIV/0!</v>
      </c>
      <c r="G652" s="31"/>
      <c r="H652" s="45" t="e">
        <f t="shared" si="221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28">O652/G652*100</f>
        <v>#DIV/0!</v>
      </c>
      <c r="V652" s="19"/>
      <c r="W652" s="18" t="e">
        <f t="shared" si="222"/>
        <v>#DIV/0!</v>
      </c>
      <c r="X652" s="19"/>
      <c r="Y652" s="18" t="e">
        <f t="shared" si="223"/>
        <v>#DIV/0!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/>
      <c r="D653" s="19"/>
      <c r="E653" s="19"/>
      <c r="F653" s="45" t="e">
        <f t="shared" si="220"/>
        <v>#DIV/0!</v>
      </c>
      <c r="G653" s="31"/>
      <c r="H653" s="45" t="e">
        <f t="shared" si="221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28"/>
        <v>#DIV/0!</v>
      </c>
      <c r="V653" s="19"/>
      <c r="W653" s="18" t="e">
        <f t="shared" si="222"/>
        <v>#DIV/0!</v>
      </c>
      <c r="X653" s="19"/>
      <c r="Y653" s="18" t="e">
        <f t="shared" si="223"/>
        <v>#DIV/0!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/>
      <c r="D654" s="19"/>
      <c r="E654" s="19"/>
      <c r="F654" s="45" t="e">
        <f t="shared" si="220"/>
        <v>#DIV/0!</v>
      </c>
      <c r="G654" s="31"/>
      <c r="H654" s="45" t="e">
        <f t="shared" si="221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28"/>
        <v>#DIV/0!</v>
      </c>
      <c r="V654" s="19"/>
      <c r="W654" s="18" t="e">
        <f t="shared" si="222"/>
        <v>#DIV/0!</v>
      </c>
      <c r="X654" s="19"/>
      <c r="Y654" s="18" t="e">
        <f t="shared" si="223"/>
        <v>#DIV/0!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/>
      <c r="D655" s="19"/>
      <c r="E655" s="19"/>
      <c r="F655" s="45" t="e">
        <f t="shared" si="220"/>
        <v>#DIV/0!</v>
      </c>
      <c r="G655" s="31"/>
      <c r="H655" s="45" t="e">
        <f t="shared" si="221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28"/>
        <v>#DIV/0!</v>
      </c>
      <c r="V655" s="19"/>
      <c r="W655" s="18" t="e">
        <f t="shared" si="222"/>
        <v>#DIV/0!</v>
      </c>
      <c r="X655" s="19"/>
      <c r="Y655" s="18" t="e">
        <f t="shared" si="223"/>
        <v>#DIV/0!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/>
      <c r="D656" s="19"/>
      <c r="E656" s="19"/>
      <c r="F656" s="45" t="e">
        <f t="shared" si="220"/>
        <v>#DIV/0!</v>
      </c>
      <c r="G656" s="31"/>
      <c r="H656" s="45" t="e">
        <f t="shared" si="221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28"/>
        <v>#DIV/0!</v>
      </c>
      <c r="V656" s="19"/>
      <c r="W656" s="18" t="e">
        <f t="shared" si="222"/>
        <v>#DIV/0!</v>
      </c>
      <c r="X656" s="19"/>
      <c r="Y656" s="18" t="e">
        <f t="shared" si="223"/>
        <v>#DIV/0!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/>
      <c r="D657" s="19"/>
      <c r="E657" s="19"/>
      <c r="F657" s="45" t="e">
        <f t="shared" si="220"/>
        <v>#DIV/0!</v>
      </c>
      <c r="G657" s="31"/>
      <c r="H657" s="45" t="e">
        <f t="shared" si="221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28"/>
        <v>#DIV/0!</v>
      </c>
      <c r="V657" s="19"/>
      <c r="W657" s="18" t="e">
        <f t="shared" si="222"/>
        <v>#DIV/0!</v>
      </c>
      <c r="X657" s="19"/>
      <c r="Y657" s="18" t="e">
        <f t="shared" si="223"/>
        <v>#DIV/0!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/>
      <c r="D658" s="19"/>
      <c r="E658" s="19"/>
      <c r="F658" s="45" t="e">
        <f t="shared" si="220"/>
        <v>#DIV/0!</v>
      </c>
      <c r="G658" s="31"/>
      <c r="H658" s="45" t="e">
        <f t="shared" si="221"/>
        <v>#DIV/0!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28"/>
        <v>#DIV/0!</v>
      </c>
      <c r="V658" s="19"/>
      <c r="W658" s="18" t="e">
        <f t="shared" si="222"/>
        <v>#DIV/0!</v>
      </c>
      <c r="X658" s="19"/>
      <c r="Y658" s="18" t="e">
        <f t="shared" si="223"/>
        <v>#DIV/0!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/>
      <c r="D659" s="19"/>
      <c r="E659" s="19"/>
      <c r="F659" s="45" t="e">
        <f t="shared" si="220"/>
        <v>#DIV/0!</v>
      </c>
      <c r="G659" s="31"/>
      <c r="H659" s="45" t="e">
        <f t="shared" si="221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28"/>
        <v>#DIV/0!</v>
      </c>
      <c r="V659" s="19"/>
      <c r="W659" s="18" t="e">
        <f t="shared" si="222"/>
        <v>#DIV/0!</v>
      </c>
      <c r="X659" s="19"/>
      <c r="Y659" s="18" t="e">
        <f t="shared" si="223"/>
        <v>#DIV/0!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/>
      <c r="D660" s="19"/>
      <c r="E660" s="19"/>
      <c r="F660" s="45" t="e">
        <f t="shared" si="220"/>
        <v>#DIV/0!</v>
      </c>
      <c r="G660" s="31"/>
      <c r="H660" s="45" t="e">
        <f t="shared" si="221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28"/>
        <v>#DIV/0!</v>
      </c>
      <c r="V660" s="19"/>
      <c r="W660" s="18" t="e">
        <f t="shared" si="222"/>
        <v>#DIV/0!</v>
      </c>
      <c r="X660" s="19"/>
      <c r="Y660" s="18" t="e">
        <f t="shared" si="223"/>
        <v>#DIV/0!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/>
      <c r="D661" s="19"/>
      <c r="E661" s="19"/>
      <c r="F661" s="45" t="e">
        <f t="shared" si="220"/>
        <v>#DIV/0!</v>
      </c>
      <c r="G661" s="31"/>
      <c r="H661" s="45" t="e">
        <f t="shared" si="221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28"/>
        <v>#DIV/0!</v>
      </c>
      <c r="V661" s="19"/>
      <c r="W661" s="18" t="e">
        <f t="shared" si="222"/>
        <v>#DIV/0!</v>
      </c>
      <c r="X661" s="19"/>
      <c r="Y661" s="18" t="e">
        <f t="shared" si="223"/>
        <v>#DIV/0!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/>
      <c r="D662" s="19"/>
      <c r="E662" s="19"/>
      <c r="F662" s="45" t="e">
        <f t="shared" si="220"/>
        <v>#DIV/0!</v>
      </c>
      <c r="G662" s="31"/>
      <c r="H662" s="45" t="e">
        <f t="shared" si="221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28"/>
        <v>#DIV/0!</v>
      </c>
      <c r="V662" s="19"/>
      <c r="W662" s="18" t="e">
        <f t="shared" si="222"/>
        <v>#DIV/0!</v>
      </c>
      <c r="X662" s="19"/>
      <c r="Y662" s="18" t="e">
        <f t="shared" si="223"/>
        <v>#DIV/0!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108" t="s">
        <v>594</v>
      </c>
      <c r="C663" s="19"/>
      <c r="D663" s="19"/>
      <c r="E663" s="19"/>
      <c r="F663" s="45" t="e">
        <f t="shared" si="220"/>
        <v>#DIV/0!</v>
      </c>
      <c r="G663" s="31"/>
      <c r="H663" s="45" t="e">
        <f t="shared" si="221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28"/>
        <v>#DIV/0!</v>
      </c>
      <c r="V663" s="19"/>
      <c r="W663" s="18" t="e">
        <f t="shared" si="222"/>
        <v>#DIV/0!</v>
      </c>
      <c r="X663" s="19"/>
      <c r="Y663" s="18" t="e">
        <f t="shared" si="223"/>
        <v>#DIV/0!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/>
      <c r="D664" s="19"/>
      <c r="E664" s="19"/>
      <c r="F664" s="45" t="e">
        <f t="shared" si="220"/>
        <v>#DIV/0!</v>
      </c>
      <c r="G664" s="31"/>
      <c r="H664" s="45" t="e">
        <f t="shared" si="221"/>
        <v>#DIV/0!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28"/>
        <v>#DIV/0!</v>
      </c>
      <c r="V664" s="19"/>
      <c r="W664" s="18" t="e">
        <f t="shared" si="222"/>
        <v>#DIV/0!</v>
      </c>
      <c r="X664" s="19"/>
      <c r="Y664" s="18" t="e">
        <f t="shared" si="223"/>
        <v>#DIV/0!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/>
      <c r="D665" s="19"/>
      <c r="E665" s="19"/>
      <c r="F665" s="45" t="e">
        <f t="shared" si="220"/>
        <v>#DIV/0!</v>
      </c>
      <c r="G665" s="31"/>
      <c r="H665" s="45" t="e">
        <f t="shared" si="221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28"/>
        <v>#DIV/0!</v>
      </c>
      <c r="V665" s="19"/>
      <c r="W665" s="18" t="e">
        <f t="shared" si="222"/>
        <v>#DIV/0!</v>
      </c>
      <c r="X665" s="19"/>
      <c r="Y665" s="18" t="e">
        <f t="shared" si="223"/>
        <v>#DIV/0!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/>
      <c r="D666" s="19"/>
      <c r="E666" s="19"/>
      <c r="F666" s="45" t="e">
        <f t="shared" si="220"/>
        <v>#DIV/0!</v>
      </c>
      <c r="G666" s="19"/>
      <c r="H666" s="45" t="e">
        <f t="shared" si="221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28"/>
        <v>#DIV/0!</v>
      </c>
      <c r="V666" s="19"/>
      <c r="W666" s="18" t="e">
        <f t="shared" si="222"/>
        <v>#DIV/0!</v>
      </c>
      <c r="X666" s="19"/>
      <c r="Y666" s="18" t="e">
        <f t="shared" si="223"/>
        <v>#DIV/0!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0</v>
      </c>
      <c r="D667" s="29">
        <f t="shared" ref="D667:E667" si="229">SUM(D651:D666)</f>
        <v>0</v>
      </c>
      <c r="E667" s="29">
        <f t="shared" si="229"/>
        <v>0</v>
      </c>
      <c r="F667" s="45" t="e">
        <f t="shared" si="220"/>
        <v>#DIV/0!</v>
      </c>
      <c r="G667" s="29">
        <f>SUM(G651:G666)</f>
        <v>0</v>
      </c>
      <c r="H667" s="45" t="e">
        <f t="shared" si="221"/>
        <v>#DIV/0!</v>
      </c>
      <c r="I667" s="29">
        <f t="shared" ref="I667:T667" si="230">SUM(I651:I666)</f>
        <v>0</v>
      </c>
      <c r="J667" s="29">
        <f t="shared" si="230"/>
        <v>0</v>
      </c>
      <c r="K667" s="29">
        <f t="shared" si="230"/>
        <v>0</v>
      </c>
      <c r="L667" s="29">
        <f t="shared" si="230"/>
        <v>0</v>
      </c>
      <c r="M667" s="29">
        <f t="shared" si="230"/>
        <v>0</v>
      </c>
      <c r="N667" s="29">
        <f t="shared" si="230"/>
        <v>0</v>
      </c>
      <c r="O667" s="29">
        <f t="shared" si="230"/>
        <v>0</v>
      </c>
      <c r="P667" s="29">
        <f t="shared" si="230"/>
        <v>0</v>
      </c>
      <c r="Q667" s="29">
        <f t="shared" si="230"/>
        <v>0</v>
      </c>
      <c r="R667" s="29">
        <f t="shared" si="230"/>
        <v>0</v>
      </c>
      <c r="S667" s="29">
        <f t="shared" si="230"/>
        <v>0</v>
      </c>
      <c r="T667" s="29">
        <f t="shared" si="230"/>
        <v>0</v>
      </c>
      <c r="U667" s="54" t="e">
        <f t="shared" si="228"/>
        <v>#DIV/0!</v>
      </c>
      <c r="V667" s="29">
        <f>SUM(V651:V666)</f>
        <v>0</v>
      </c>
      <c r="W667" s="18" t="e">
        <f t="shared" si="222"/>
        <v>#DIV/0!</v>
      </c>
      <c r="X667" s="29">
        <f>SUM(X651:X666)</f>
        <v>0</v>
      </c>
      <c r="Y667" s="18" t="e">
        <f t="shared" si="223"/>
        <v>#DIV/0!</v>
      </c>
      <c r="Z667" s="29">
        <f t="shared" ref="Z667:AE667" si="231">SUM(Z651:Z666)</f>
        <v>0</v>
      </c>
      <c r="AA667" s="29">
        <f t="shared" si="231"/>
        <v>0</v>
      </c>
      <c r="AB667" s="29">
        <f t="shared" si="231"/>
        <v>0</v>
      </c>
      <c r="AC667" s="29">
        <f t="shared" si="231"/>
        <v>0</v>
      </c>
      <c r="AD667" s="29">
        <f t="shared" si="231"/>
        <v>0</v>
      </c>
      <c r="AE667" s="29">
        <f t="shared" si="231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/>
      <c r="D669" s="19"/>
      <c r="E669" s="19"/>
      <c r="F669" s="45" t="e">
        <f t="shared" ref="F669:F674" si="232">E669/C669</f>
        <v>#DIV/0!</v>
      </c>
      <c r="G669" s="31"/>
      <c r="H669" s="45" t="e">
        <f t="shared" ref="H669:H688" si="233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16"/>
        <v>#DIV/0!</v>
      </c>
      <c r="V669" s="19"/>
      <c r="W669" s="18" t="e">
        <f>V669/E669*100</f>
        <v>#DIV/0!</v>
      </c>
      <c r="X669" s="19"/>
      <c r="Y669" s="18" t="e">
        <f t="shared" ref="Y669:Y674" si="234">X669/E669*100</f>
        <v>#DIV/0!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/>
      <c r="D670" s="19"/>
      <c r="E670" s="19"/>
      <c r="F670" s="45" t="e">
        <f t="shared" si="232"/>
        <v>#DIV/0!</v>
      </c>
      <c r="G670" s="31"/>
      <c r="H670" s="45" t="e">
        <f t="shared" si="233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16"/>
        <v>#DIV/0!</v>
      </c>
      <c r="V670" s="19"/>
      <c r="W670" s="18" t="e">
        <f>V670/E670*100</f>
        <v>#DIV/0!</v>
      </c>
      <c r="X670" s="19"/>
      <c r="Y670" s="18" t="e">
        <f t="shared" si="234"/>
        <v>#DIV/0!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/>
      <c r="D671" s="19"/>
      <c r="E671" s="19"/>
      <c r="F671" s="45" t="e">
        <f t="shared" si="232"/>
        <v>#DIV/0!</v>
      </c>
      <c r="G671" s="31"/>
      <c r="H671" s="45" t="e">
        <f t="shared" si="233"/>
        <v>#DIV/0!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16"/>
        <v>#DIV/0!</v>
      </c>
      <c r="V671" s="19"/>
      <c r="W671" s="18" t="e">
        <f>V671/E671*100</f>
        <v>#DIV/0!</v>
      </c>
      <c r="X671" s="19"/>
      <c r="Y671" s="18" t="e">
        <f t="shared" si="234"/>
        <v>#DIV/0!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/>
      <c r="D672" s="19"/>
      <c r="E672" s="19"/>
      <c r="F672" s="45" t="e">
        <f t="shared" si="232"/>
        <v>#DIV/0!</v>
      </c>
      <c r="G672" s="31"/>
      <c r="H672" s="45" t="e">
        <f t="shared" si="233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16"/>
        <v>#DIV/0!</v>
      </c>
      <c r="V672" s="19"/>
      <c r="W672" s="18" t="e">
        <f t="shared" ref="W672:W673" si="235">V672/E672*100</f>
        <v>#DIV/0!</v>
      </c>
      <c r="X672" s="19"/>
      <c r="Y672" s="18" t="e">
        <f t="shared" si="234"/>
        <v>#DIV/0!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/>
      <c r="D673" s="19"/>
      <c r="E673" s="19"/>
      <c r="F673" s="45" t="e">
        <f t="shared" si="232"/>
        <v>#DIV/0!</v>
      </c>
      <c r="G673" s="31"/>
      <c r="H673" s="45" t="e">
        <f t="shared" si="233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16"/>
        <v>#DIV/0!</v>
      </c>
      <c r="V673" s="19"/>
      <c r="W673" s="18" t="e">
        <f t="shared" si="235"/>
        <v>#DIV/0!</v>
      </c>
      <c r="X673" s="19"/>
      <c r="Y673" s="18" t="e">
        <f t="shared" si="234"/>
        <v>#DIV/0!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0</v>
      </c>
      <c r="D674" s="29">
        <f t="shared" ref="D674:E674" si="236">SUM(D669:D673)</f>
        <v>0</v>
      </c>
      <c r="E674" s="29">
        <f t="shared" si="236"/>
        <v>0</v>
      </c>
      <c r="F674" s="46" t="e">
        <f t="shared" si="232"/>
        <v>#DIV/0!</v>
      </c>
      <c r="G674" s="29">
        <f>SUM(G669:G673)</f>
        <v>0</v>
      </c>
      <c r="H674" s="46" t="e">
        <f t="shared" si="233"/>
        <v>#DIV/0!</v>
      </c>
      <c r="I674" s="29">
        <f t="shared" ref="I674:T674" si="237">SUM(I669:I673)</f>
        <v>0</v>
      </c>
      <c r="J674" s="29">
        <f t="shared" si="237"/>
        <v>0</v>
      </c>
      <c r="K674" s="29">
        <f t="shared" si="237"/>
        <v>0</v>
      </c>
      <c r="L674" s="29">
        <f t="shared" si="237"/>
        <v>0</v>
      </c>
      <c r="M674" s="29">
        <f t="shared" si="237"/>
        <v>0</v>
      </c>
      <c r="N674" s="29">
        <f t="shared" si="237"/>
        <v>0</v>
      </c>
      <c r="O674" s="29">
        <f t="shared" si="237"/>
        <v>0</v>
      </c>
      <c r="P674" s="29">
        <f t="shared" si="237"/>
        <v>0</v>
      </c>
      <c r="Q674" s="29">
        <f t="shared" si="237"/>
        <v>0</v>
      </c>
      <c r="R674" s="29">
        <f t="shared" si="237"/>
        <v>0</v>
      </c>
      <c r="S674" s="29">
        <f t="shared" si="237"/>
        <v>0</v>
      </c>
      <c r="T674" s="29">
        <f t="shared" si="237"/>
        <v>0</v>
      </c>
      <c r="U674" s="47" t="e">
        <f t="shared" si="216"/>
        <v>#DIV/0!</v>
      </c>
      <c r="V674" s="29">
        <f>SUM(V669:V673)</f>
        <v>0</v>
      </c>
      <c r="W674" s="88" t="e">
        <f>V674/E674*100</f>
        <v>#DIV/0!</v>
      </c>
      <c r="X674" s="29">
        <f>SUM(X669:X673)</f>
        <v>0</v>
      </c>
      <c r="Y674" s="88" t="e">
        <f t="shared" si="234"/>
        <v>#DIV/0!</v>
      </c>
      <c r="Z674" s="29">
        <f t="shared" ref="Z674:AE674" si="238">SUM(Z669:Z673)</f>
        <v>0</v>
      </c>
      <c r="AA674" s="29">
        <f t="shared" si="238"/>
        <v>0</v>
      </c>
      <c r="AB674" s="29">
        <f t="shared" si="238"/>
        <v>0</v>
      </c>
      <c r="AC674" s="29">
        <f t="shared" si="238"/>
        <v>0</v>
      </c>
      <c r="AD674" s="29">
        <f t="shared" si="238"/>
        <v>0</v>
      </c>
      <c r="AE674" s="29">
        <f t="shared" si="23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/>
      <c r="D676" s="19"/>
      <c r="E676" s="19"/>
      <c r="F676" s="45" t="e">
        <f t="shared" ref="F676:F688" si="239">E676/C676</f>
        <v>#DIV/0!</v>
      </c>
      <c r="G676" s="31"/>
      <c r="H676" s="45" t="e">
        <f t="shared" si="233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16"/>
        <v>#DIV/0!</v>
      </c>
      <c r="V676" s="19"/>
      <c r="W676" s="18" t="e">
        <f>V676/E676*100</f>
        <v>#DIV/0!</v>
      </c>
      <c r="X676" s="19"/>
      <c r="Y676" s="18" t="e">
        <f>X676/E676*100</f>
        <v>#DIV/0!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/>
      <c r="D677" s="19"/>
      <c r="E677" s="19"/>
      <c r="F677" s="45" t="e">
        <f t="shared" si="239"/>
        <v>#DIV/0!</v>
      </c>
      <c r="G677" s="31"/>
      <c r="H677" s="45" t="e">
        <f t="shared" si="233"/>
        <v>#DIV/0!</v>
      </c>
      <c r="I677" s="31"/>
      <c r="J677" s="31"/>
      <c r="K677" s="31"/>
      <c r="L677" s="31"/>
      <c r="M677" s="31"/>
      <c r="N677" s="31"/>
      <c r="O677" s="19">
        <v>64</v>
      </c>
      <c r="P677" s="19"/>
      <c r="Q677" s="19"/>
      <c r="R677" s="19"/>
      <c r="S677" s="19">
        <v>64</v>
      </c>
      <c r="T677" s="19"/>
      <c r="U677" s="54" t="e">
        <f t="shared" si="216"/>
        <v>#DIV/0!</v>
      </c>
      <c r="V677" s="19"/>
      <c r="W677" s="18" t="e">
        <f>V677/E677*100</f>
        <v>#DIV/0!</v>
      </c>
      <c r="X677" s="19"/>
      <c r="Y677" s="18" t="e">
        <f>X677/E677*100</f>
        <v>#DIV/0!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0</v>
      </c>
      <c r="D678" s="29">
        <f t="shared" ref="D678:E678" si="240">SUM(D676:D677)</f>
        <v>0</v>
      </c>
      <c r="E678" s="29">
        <f t="shared" si="240"/>
        <v>0</v>
      </c>
      <c r="F678" s="46" t="e">
        <f t="shared" si="239"/>
        <v>#DIV/0!</v>
      </c>
      <c r="G678" s="29">
        <f>SUM(G676:G677)</f>
        <v>0</v>
      </c>
      <c r="H678" s="88" t="e">
        <f>SUM(H676:H677)</f>
        <v>#DIV/0!</v>
      </c>
      <c r="I678" s="29">
        <f t="shared" ref="I678:T678" si="241">SUM(I676:I677)</f>
        <v>0</v>
      </c>
      <c r="J678" s="29">
        <f t="shared" si="241"/>
        <v>0</v>
      </c>
      <c r="K678" s="29">
        <f t="shared" si="241"/>
        <v>0</v>
      </c>
      <c r="L678" s="29">
        <f t="shared" si="241"/>
        <v>0</v>
      </c>
      <c r="M678" s="29">
        <f t="shared" si="241"/>
        <v>0</v>
      </c>
      <c r="N678" s="29">
        <f t="shared" si="241"/>
        <v>0</v>
      </c>
      <c r="O678" s="29">
        <f t="shared" si="241"/>
        <v>64</v>
      </c>
      <c r="P678" s="29">
        <f t="shared" si="241"/>
        <v>0</v>
      </c>
      <c r="Q678" s="29">
        <f t="shared" si="241"/>
        <v>0</v>
      </c>
      <c r="R678" s="29">
        <f t="shared" si="241"/>
        <v>0</v>
      </c>
      <c r="S678" s="29">
        <f t="shared" si="241"/>
        <v>64</v>
      </c>
      <c r="T678" s="29">
        <f t="shared" si="241"/>
        <v>0</v>
      </c>
      <c r="U678" s="29" t="e">
        <f>SUM(U676:U677)</f>
        <v>#DIV/0!</v>
      </c>
      <c r="V678" s="29">
        <f>SUM(V676:V677)</f>
        <v>0</v>
      </c>
      <c r="W678" s="88" t="e">
        <f>V678/E678*100</f>
        <v>#DIV/0!</v>
      </c>
      <c r="X678" s="29">
        <f>SUM(X676:X677)</f>
        <v>0</v>
      </c>
      <c r="Y678" s="88" t="e">
        <f>X678/E678*100</f>
        <v>#DIV/0!</v>
      </c>
      <c r="Z678" s="29">
        <f t="shared" ref="Z678:AE678" si="242">SUM(Z676:Z677)</f>
        <v>0</v>
      </c>
      <c r="AA678" s="29">
        <f t="shared" si="242"/>
        <v>0</v>
      </c>
      <c r="AB678" s="29">
        <f t="shared" si="242"/>
        <v>0</v>
      </c>
      <c r="AC678" s="29">
        <f t="shared" si="242"/>
        <v>0</v>
      </c>
      <c r="AD678" s="29">
        <f t="shared" si="242"/>
        <v>0</v>
      </c>
      <c r="AE678" s="29">
        <f t="shared" si="24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/>
      <c r="D680" s="19"/>
      <c r="E680" s="19"/>
      <c r="F680" s="45" t="e">
        <f t="shared" si="239"/>
        <v>#DIV/0!</v>
      </c>
      <c r="G680" s="31"/>
      <c r="H680" s="45" t="e">
        <f t="shared" si="233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43">O680/G680*100</f>
        <v>#DIV/0!</v>
      </c>
      <c r="V680" s="19"/>
      <c r="W680" s="18" t="e">
        <f>V680/E680*100</f>
        <v>#DIV/0!</v>
      </c>
      <c r="X680" s="19"/>
      <c r="Y680" s="18" t="e">
        <f>X680/E680*100</f>
        <v>#DIV/0!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/>
      <c r="D681" s="19"/>
      <c r="E681" s="19"/>
      <c r="F681" s="45" t="e">
        <f t="shared" si="239"/>
        <v>#DIV/0!</v>
      </c>
      <c r="G681" s="31"/>
      <c r="H681" s="45" t="e">
        <f t="shared" si="233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43"/>
        <v>#DIV/0!</v>
      </c>
      <c r="V681" s="19"/>
      <c r="W681" s="18" t="e">
        <f t="shared" ref="W681:W686" si="244">V681/E681*100</f>
        <v>#DIV/0!</v>
      </c>
      <c r="X681" s="19"/>
      <c r="Y681" s="18" t="e">
        <f t="shared" ref="Y681:Y688" si="245">X681/E681*100</f>
        <v>#DIV/0!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/>
      <c r="D682" s="19"/>
      <c r="E682" s="19"/>
      <c r="F682" s="45" t="e">
        <f t="shared" si="239"/>
        <v>#DIV/0!</v>
      </c>
      <c r="G682" s="31"/>
      <c r="H682" s="45" t="e">
        <f t="shared" si="233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43"/>
        <v>#DIV/0!</v>
      </c>
      <c r="V682" s="19"/>
      <c r="W682" s="18" t="e">
        <f t="shared" si="244"/>
        <v>#DIV/0!</v>
      </c>
      <c r="X682" s="19"/>
      <c r="Y682" s="18" t="e">
        <f t="shared" si="245"/>
        <v>#DIV/0!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/>
      <c r="D683" s="19"/>
      <c r="E683" s="19"/>
      <c r="F683" s="45" t="e">
        <f t="shared" si="239"/>
        <v>#DIV/0!</v>
      </c>
      <c r="G683" s="31"/>
      <c r="H683" s="45" t="e">
        <f t="shared" si="233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43"/>
        <v>#DIV/0!</v>
      </c>
      <c r="V683" s="19"/>
      <c r="W683" s="18" t="e">
        <f t="shared" si="244"/>
        <v>#DIV/0!</v>
      </c>
      <c r="X683" s="19"/>
      <c r="Y683" s="18" t="e">
        <f t="shared" si="245"/>
        <v>#DIV/0!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/>
      <c r="D684" s="19"/>
      <c r="E684" s="19"/>
      <c r="F684" s="45" t="e">
        <f t="shared" si="239"/>
        <v>#DIV/0!</v>
      </c>
      <c r="G684" s="31"/>
      <c r="H684" s="45" t="e">
        <f t="shared" si="233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43"/>
        <v>#DIV/0!</v>
      </c>
      <c r="V684" s="19"/>
      <c r="W684" s="18" t="e">
        <f t="shared" si="244"/>
        <v>#DIV/0!</v>
      </c>
      <c r="X684" s="19"/>
      <c r="Y684" s="18" t="e">
        <f t="shared" si="24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/>
      <c r="D685" s="19"/>
      <c r="E685" s="19"/>
      <c r="F685" s="45" t="e">
        <f t="shared" si="239"/>
        <v>#DIV/0!</v>
      </c>
      <c r="G685" s="31"/>
      <c r="H685" s="45" t="e">
        <f t="shared" si="233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43"/>
        <v>#DIV/0!</v>
      </c>
      <c r="V685" s="19"/>
      <c r="W685" s="18" t="e">
        <f t="shared" si="244"/>
        <v>#DIV/0!</v>
      </c>
      <c r="X685" s="19"/>
      <c r="Y685" s="18" t="e">
        <f t="shared" si="24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/>
      <c r="D686" s="19"/>
      <c r="E686" s="19"/>
      <c r="F686" s="45" t="e">
        <f t="shared" si="239"/>
        <v>#DIV/0!</v>
      </c>
      <c r="G686" s="31"/>
      <c r="H686" s="45" t="e">
        <f t="shared" si="233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43"/>
        <v>#DIV/0!</v>
      </c>
      <c r="V686" s="19"/>
      <c r="W686" s="18" t="e">
        <f t="shared" si="244"/>
        <v>#DIV/0!</v>
      </c>
      <c r="X686" s="19"/>
      <c r="Y686" s="18" t="e">
        <f t="shared" si="24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0</v>
      </c>
      <c r="D687" s="29">
        <f t="shared" ref="D687:E687" si="246">SUM(D680:D686)</f>
        <v>0</v>
      </c>
      <c r="E687" s="29">
        <f t="shared" si="246"/>
        <v>0</v>
      </c>
      <c r="F687" s="46" t="e">
        <f t="shared" si="239"/>
        <v>#DIV/0!</v>
      </c>
      <c r="G687" s="29">
        <f>SUM(G680:G686)</f>
        <v>0</v>
      </c>
      <c r="H687" s="46" t="e">
        <f t="shared" si="233"/>
        <v>#DIV/0!</v>
      </c>
      <c r="I687" s="29">
        <f t="shared" ref="I687:T687" si="247">SUM(I680:I686)</f>
        <v>0</v>
      </c>
      <c r="J687" s="29">
        <f t="shared" si="247"/>
        <v>0</v>
      </c>
      <c r="K687" s="29">
        <f t="shared" si="247"/>
        <v>0</v>
      </c>
      <c r="L687" s="29">
        <f t="shared" si="247"/>
        <v>0</v>
      </c>
      <c r="M687" s="29">
        <f t="shared" si="247"/>
        <v>0</v>
      </c>
      <c r="N687" s="29">
        <f t="shared" si="247"/>
        <v>0</v>
      </c>
      <c r="O687" s="29">
        <f t="shared" si="247"/>
        <v>0</v>
      </c>
      <c r="P687" s="29">
        <f t="shared" si="247"/>
        <v>0</v>
      </c>
      <c r="Q687" s="29">
        <f t="shared" si="247"/>
        <v>0</v>
      </c>
      <c r="R687" s="29">
        <f t="shared" si="247"/>
        <v>0</v>
      </c>
      <c r="S687" s="29">
        <f t="shared" si="247"/>
        <v>0</v>
      </c>
      <c r="T687" s="29">
        <f t="shared" si="247"/>
        <v>0</v>
      </c>
      <c r="U687" s="47" t="e">
        <f t="shared" si="243"/>
        <v>#DIV/0!</v>
      </c>
      <c r="V687" s="29">
        <f>SUM(V680:V686)</f>
        <v>0</v>
      </c>
      <c r="W687" s="88" t="e">
        <f>V687/E687*100</f>
        <v>#DIV/0!</v>
      </c>
      <c r="X687" s="29">
        <f>SUM(X680:X686)</f>
        <v>0</v>
      </c>
      <c r="Y687" s="88" t="e">
        <f t="shared" si="245"/>
        <v>#DIV/0!</v>
      </c>
      <c r="Z687" s="29">
        <f t="shared" ref="Z687:AE687" si="248">SUM(Z680:Z686)</f>
        <v>0</v>
      </c>
      <c r="AA687" s="29">
        <f t="shared" si="248"/>
        <v>0</v>
      </c>
      <c r="AB687" s="29">
        <f t="shared" si="248"/>
        <v>0</v>
      </c>
      <c r="AC687" s="29">
        <f t="shared" si="248"/>
        <v>0</v>
      </c>
      <c r="AD687" s="29">
        <f t="shared" si="248"/>
        <v>0</v>
      </c>
      <c r="AE687" s="29">
        <f t="shared" si="248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16990.22</v>
      </c>
      <c r="D688" s="102">
        <f t="shared" ref="D688:E688" si="249">D35+D95+D104+D116+D138+D159+D166+D181+D193+D210+D241+D292+D314+D330+D337+D361+D371+D381+D423+D432+D444+D482+D505+D511+D531+D552+D565+D585+D593+D620+D649+D667+D674+D678+D687</f>
        <v>1322</v>
      </c>
      <c r="E688" s="102">
        <f t="shared" si="249"/>
        <v>2101</v>
      </c>
      <c r="F688" s="66">
        <f t="shared" si="239"/>
        <v>0.12365937580561051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>
        <f t="shared" si="233"/>
        <v>0</v>
      </c>
      <c r="I688" s="102">
        <f t="shared" ref="I688:T688" si="250">I35+I95+I104+I116+I138+I159+I166+I181+I193+I210+I241+I292+I314+I330+I337+I361+I371+I381+I423+I432+I444+I482+I505+I511+I531+I552+I565+I585+I593+I620+I649+I667+I674+I678+I687</f>
        <v>0</v>
      </c>
      <c r="J688" s="102">
        <f t="shared" si="250"/>
        <v>0</v>
      </c>
      <c r="K688" s="102">
        <f t="shared" si="250"/>
        <v>0</v>
      </c>
      <c r="L688" s="102">
        <f t="shared" si="250"/>
        <v>0</v>
      </c>
      <c r="M688" s="102">
        <f t="shared" si="250"/>
        <v>0</v>
      </c>
      <c r="N688" s="102">
        <f t="shared" si="250"/>
        <v>0</v>
      </c>
      <c r="O688" s="102">
        <f t="shared" si="250"/>
        <v>64</v>
      </c>
      <c r="P688" s="102">
        <f t="shared" si="250"/>
        <v>0</v>
      </c>
      <c r="Q688" s="102">
        <f t="shared" si="250"/>
        <v>0</v>
      </c>
      <c r="R688" s="102">
        <f t="shared" si="250"/>
        <v>0</v>
      </c>
      <c r="S688" s="102">
        <f t="shared" si="250"/>
        <v>64</v>
      </c>
      <c r="T688" s="102">
        <f t="shared" si="250"/>
        <v>0</v>
      </c>
      <c r="U688" s="65" t="e">
        <f t="shared" si="243"/>
        <v>#DIV/0!</v>
      </c>
      <c r="V688" s="102">
        <f>V35+V95+V104+V116+V138+V159+V166+V181+V193+V210+V241+V292+V314+V330+V337+V361+V371+V381+V423+V432+V444+V482+V505+V511+V531+V552+V565+V585+V593+V620+V649+V667+V674+V678+V687</f>
        <v>170</v>
      </c>
      <c r="W688" s="102">
        <f>V688/E688*100</f>
        <v>8.0913850547358397</v>
      </c>
      <c r="X688" s="102">
        <f>X35+X95+X104+X116+X138+X159+X166+X181+X193+X210+X241+X292+X314+X330+X337+X361+X371+X381+X423+X432+X444+X482+X505+X511+X531+X552+X565+X585+X593+X620+X649+X667+X674+X678+X687</f>
        <v>120</v>
      </c>
      <c r="Y688" s="102">
        <f t="shared" si="245"/>
        <v>5.7115659209900045</v>
      </c>
      <c r="Z688" s="102">
        <f t="shared" ref="Z688:AE688" si="251">Z35+Z95+Z104+Z116+Z138+Z159+Z166+Z181+Z193+Z210+Z241+Z292+Z314+Z330+Z337+Z361+Z371+Z381+Z423+Z432+Z444+Z482+Z505+Z511+Z531+Z552+Z565+Z585+Z593+Z620+Z649+Z667+Z674+Z678+Z687</f>
        <v>0</v>
      </c>
      <c r="AA688" s="102">
        <f t="shared" si="251"/>
        <v>0</v>
      </c>
      <c r="AB688" s="102">
        <f t="shared" si="251"/>
        <v>0</v>
      </c>
      <c r="AC688" s="102">
        <f t="shared" si="251"/>
        <v>0</v>
      </c>
      <c r="AD688" s="102">
        <f t="shared" si="251"/>
        <v>0</v>
      </c>
      <c r="AE688" s="102">
        <f t="shared" si="251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4"/>
  <sheetViews>
    <sheetView zoomScale="80" zoomScaleNormal="80" workbookViewId="0">
      <selection sqref="A1:XFD694"/>
    </sheetView>
  </sheetViews>
  <sheetFormatPr defaultRowHeight="15" x14ac:dyDescent="0.25"/>
  <cols>
    <col min="1" max="1" width="4.140625" style="84" customWidth="1"/>
    <col min="2" max="2" width="44.5703125" style="84" customWidth="1"/>
    <col min="3" max="3" width="12.28515625" style="84" customWidth="1"/>
    <col min="4" max="4" width="11.140625" style="84" customWidth="1"/>
    <col min="5" max="5" width="10.5703125" style="84" customWidth="1"/>
    <col min="6" max="6" width="14.7109375" style="84" customWidth="1"/>
    <col min="7" max="21" width="13" style="84" bestFit="1" customWidth="1"/>
    <col min="22" max="23" width="9" style="84" customWidth="1"/>
    <col min="24" max="24" width="8" style="84" customWidth="1"/>
    <col min="25" max="27" width="9.140625" style="84" customWidth="1"/>
    <col min="28" max="31" width="13" style="84" bestFit="1" customWidth="1"/>
  </cols>
  <sheetData>
    <row r="1" spans="1:31" s="84" customFormat="1" x14ac:dyDescent="0.25">
      <c r="A1" s="55"/>
      <c r="B1" s="56"/>
      <c r="C1" s="57"/>
      <c r="D1" s="57"/>
      <c r="E1" s="57"/>
      <c r="F1" s="57"/>
      <c r="G1" s="58"/>
      <c r="H1" s="58"/>
      <c r="I1" s="58"/>
      <c r="J1" s="58"/>
      <c r="K1" s="58"/>
      <c r="L1" s="58"/>
      <c r="M1" s="59" t="s">
        <v>32</v>
      </c>
      <c r="N1" s="58"/>
      <c r="O1" s="57"/>
      <c r="P1" s="57"/>
      <c r="Q1" s="57"/>
      <c r="R1" s="57"/>
      <c r="S1" s="57"/>
      <c r="T1" s="57"/>
      <c r="U1" s="57"/>
      <c r="V1" s="57"/>
      <c r="W1" s="57"/>
      <c r="X1" s="55"/>
      <c r="Y1" s="55"/>
      <c r="Z1" s="55"/>
      <c r="AA1" s="55"/>
      <c r="AB1" s="55"/>
      <c r="AC1" s="55"/>
      <c r="AD1" s="55"/>
      <c r="AE1" s="55"/>
    </row>
    <row r="2" spans="1:31" s="84" customFormat="1" x14ac:dyDescent="0.25">
      <c r="A2" s="55"/>
      <c r="B2" s="56"/>
      <c r="C2" s="57"/>
      <c r="D2" s="57"/>
      <c r="E2" s="57"/>
      <c r="F2" s="57"/>
      <c r="G2" s="58"/>
      <c r="H2" s="58"/>
      <c r="I2" s="58"/>
      <c r="J2" s="58"/>
      <c r="K2" s="58"/>
      <c r="L2" s="58"/>
      <c r="M2" s="59" t="s">
        <v>770</v>
      </c>
      <c r="N2" s="58"/>
      <c r="O2" s="57"/>
      <c r="P2" s="57"/>
      <c r="Q2" s="57"/>
      <c r="R2" s="57"/>
      <c r="S2" s="57"/>
      <c r="T2" s="57"/>
      <c r="U2" s="57"/>
      <c r="V2" s="57"/>
      <c r="W2" s="57"/>
      <c r="X2" s="55"/>
      <c r="Y2" s="55"/>
      <c r="Z2" s="55"/>
      <c r="AA2" s="55"/>
      <c r="AB2" s="55"/>
      <c r="AC2" s="55"/>
      <c r="AD2" s="55"/>
      <c r="AE2" s="55"/>
    </row>
    <row r="3" spans="1:31" s="84" customFormat="1" x14ac:dyDescent="0.25">
      <c r="A3" s="60"/>
      <c r="B3" s="61" t="s">
        <v>300</v>
      </c>
      <c r="C3" s="57"/>
      <c r="D3" s="57"/>
      <c r="E3" s="57"/>
      <c r="F3" s="57"/>
      <c r="G3" s="58"/>
      <c r="H3" s="58"/>
      <c r="I3" s="58"/>
      <c r="J3" s="58"/>
      <c r="K3" s="58"/>
      <c r="L3" s="58"/>
      <c r="M3" s="58"/>
      <c r="N3" s="58"/>
      <c r="O3" s="57"/>
      <c r="P3" s="57"/>
      <c r="Q3" s="57"/>
      <c r="R3" s="57"/>
      <c r="S3" s="57"/>
      <c r="T3" s="57"/>
      <c r="U3" s="57"/>
      <c r="V3" s="57"/>
      <c r="W3" s="57"/>
      <c r="X3" s="55"/>
      <c r="Y3" s="55"/>
      <c r="Z3" s="55"/>
      <c r="AA3" s="55"/>
      <c r="AB3" s="55"/>
      <c r="AC3" s="55"/>
      <c r="AD3" s="55"/>
      <c r="AE3" s="55"/>
    </row>
    <row r="4" spans="1:31" s="84" customFormat="1" x14ac:dyDescent="0.25">
      <c r="A4" s="60"/>
      <c r="B4" s="61" t="s">
        <v>768</v>
      </c>
      <c r="C4" s="57"/>
      <c r="D4" s="57"/>
      <c r="E4" s="57"/>
      <c r="F4" s="57"/>
      <c r="G4" s="58"/>
      <c r="H4" s="58"/>
      <c r="I4" s="58"/>
      <c r="J4" s="58"/>
      <c r="K4" s="58"/>
      <c r="L4" s="58"/>
      <c r="M4" s="58"/>
      <c r="N4" s="58"/>
      <c r="O4" s="57"/>
      <c r="P4" s="57"/>
      <c r="Q4" s="57"/>
      <c r="R4" s="57"/>
      <c r="S4" s="57"/>
      <c r="T4" s="57"/>
      <c r="U4" s="57"/>
      <c r="V4" s="57"/>
      <c r="W4" s="57"/>
      <c r="X4" s="55"/>
      <c r="Y4" s="55"/>
      <c r="Z4" s="55"/>
      <c r="AA4" s="55"/>
      <c r="AB4" s="55"/>
      <c r="AC4" s="55"/>
      <c r="AD4" s="55"/>
      <c r="AE4" s="55"/>
    </row>
    <row r="5" spans="1:31" s="84" customFormat="1" ht="21.75" customHeight="1" x14ac:dyDescent="0.25">
      <c r="A5" s="126" t="s">
        <v>0</v>
      </c>
      <c r="B5" s="127" t="s">
        <v>33</v>
      </c>
      <c r="C5" s="126" t="s">
        <v>182</v>
      </c>
      <c r="D5" s="126" t="s">
        <v>34</v>
      </c>
      <c r="E5" s="126"/>
      <c r="F5" s="126" t="s">
        <v>35</v>
      </c>
      <c r="G5" s="126" t="s">
        <v>2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 t="s">
        <v>3</v>
      </c>
      <c r="W5" s="126"/>
      <c r="X5" s="126"/>
      <c r="Y5" s="126"/>
      <c r="Z5" s="126"/>
      <c r="AA5" s="126"/>
      <c r="AB5" s="126"/>
      <c r="AC5" s="126"/>
      <c r="AD5" s="126"/>
      <c r="AE5" s="126"/>
    </row>
    <row r="6" spans="1:31" s="84" customFormat="1" ht="59.25" customHeight="1" x14ac:dyDescent="0.25">
      <c r="A6" s="126"/>
      <c r="B6" s="128"/>
      <c r="C6" s="126"/>
      <c r="D6" s="126"/>
      <c r="E6" s="126"/>
      <c r="F6" s="126"/>
      <c r="G6" s="131" t="s">
        <v>36</v>
      </c>
      <c r="H6" s="131"/>
      <c r="I6" s="131"/>
      <c r="J6" s="131"/>
      <c r="K6" s="131"/>
      <c r="L6" s="131"/>
      <c r="M6" s="131"/>
      <c r="N6" s="131"/>
      <c r="O6" s="126" t="s">
        <v>37</v>
      </c>
      <c r="P6" s="126"/>
      <c r="Q6" s="126"/>
      <c r="R6" s="126"/>
      <c r="S6" s="126"/>
      <c r="T6" s="126"/>
      <c r="U6" s="126"/>
      <c r="V6" s="126" t="s">
        <v>38</v>
      </c>
      <c r="W6" s="126"/>
      <c r="X6" s="126" t="s">
        <v>39</v>
      </c>
      <c r="Y6" s="126"/>
      <c r="Z6" s="126"/>
      <c r="AA6" s="126"/>
      <c r="AB6" s="126"/>
      <c r="AC6" s="126"/>
      <c r="AD6" s="126"/>
      <c r="AE6" s="126"/>
    </row>
    <row r="7" spans="1:31" s="84" customFormat="1" x14ac:dyDescent="0.25">
      <c r="A7" s="126"/>
      <c r="B7" s="128"/>
      <c r="C7" s="126"/>
      <c r="D7" s="126" t="s">
        <v>302</v>
      </c>
      <c r="E7" s="126" t="s">
        <v>772</v>
      </c>
      <c r="F7" s="126"/>
      <c r="G7" s="130" t="s">
        <v>9</v>
      </c>
      <c r="H7" s="130" t="s">
        <v>10</v>
      </c>
      <c r="I7" s="130" t="s">
        <v>40</v>
      </c>
      <c r="J7" s="131" t="s">
        <v>41</v>
      </c>
      <c r="K7" s="131"/>
      <c r="L7" s="131"/>
      <c r="M7" s="131"/>
      <c r="N7" s="131"/>
      <c r="O7" s="132" t="s">
        <v>9</v>
      </c>
      <c r="P7" s="126" t="s">
        <v>12</v>
      </c>
      <c r="Q7" s="126"/>
      <c r="R7" s="126"/>
      <c r="S7" s="126"/>
      <c r="T7" s="126"/>
      <c r="U7" s="132" t="s">
        <v>42</v>
      </c>
      <c r="V7" s="132" t="s">
        <v>9</v>
      </c>
      <c r="W7" s="132" t="s">
        <v>10</v>
      </c>
      <c r="X7" s="132" t="s">
        <v>9</v>
      </c>
      <c r="Y7" s="132" t="s">
        <v>10</v>
      </c>
      <c r="Z7" s="132" t="s">
        <v>43</v>
      </c>
      <c r="AA7" s="126" t="s">
        <v>12</v>
      </c>
      <c r="AB7" s="126"/>
      <c r="AC7" s="126"/>
      <c r="AD7" s="126"/>
      <c r="AE7" s="126"/>
    </row>
    <row r="8" spans="1:31" s="84" customFormat="1" x14ac:dyDescent="0.25">
      <c r="A8" s="126"/>
      <c r="B8" s="128"/>
      <c r="C8" s="126"/>
      <c r="D8" s="126"/>
      <c r="E8" s="126"/>
      <c r="F8" s="126"/>
      <c r="G8" s="130"/>
      <c r="H8" s="130"/>
      <c r="I8" s="130"/>
      <c r="J8" s="131" t="s">
        <v>44</v>
      </c>
      <c r="K8" s="131"/>
      <c r="L8" s="131"/>
      <c r="M8" s="131"/>
      <c r="N8" s="130" t="s">
        <v>14</v>
      </c>
      <c r="O8" s="132"/>
      <c r="P8" s="126" t="s">
        <v>12</v>
      </c>
      <c r="Q8" s="126"/>
      <c r="R8" s="126"/>
      <c r="S8" s="126"/>
      <c r="T8" s="132" t="s">
        <v>14</v>
      </c>
      <c r="U8" s="132"/>
      <c r="V8" s="132"/>
      <c r="W8" s="132"/>
      <c r="X8" s="132"/>
      <c r="Y8" s="132"/>
      <c r="Z8" s="132"/>
      <c r="AA8" s="126" t="s">
        <v>13</v>
      </c>
      <c r="AB8" s="126"/>
      <c r="AC8" s="126"/>
      <c r="AD8" s="126"/>
      <c r="AE8" s="132" t="s">
        <v>14</v>
      </c>
    </row>
    <row r="9" spans="1:31" s="84" customFormat="1" x14ac:dyDescent="0.25">
      <c r="A9" s="126"/>
      <c r="B9" s="128"/>
      <c r="C9" s="126"/>
      <c r="D9" s="126"/>
      <c r="E9" s="126"/>
      <c r="F9" s="126"/>
      <c r="G9" s="130"/>
      <c r="H9" s="130"/>
      <c r="I9" s="130"/>
      <c r="J9" s="131" t="s">
        <v>45</v>
      </c>
      <c r="K9" s="131"/>
      <c r="L9" s="131"/>
      <c r="M9" s="131"/>
      <c r="N9" s="130"/>
      <c r="O9" s="132"/>
      <c r="P9" s="126"/>
      <c r="Q9" s="126"/>
      <c r="R9" s="126"/>
      <c r="S9" s="126"/>
      <c r="T9" s="132"/>
      <c r="U9" s="132"/>
      <c r="V9" s="132"/>
      <c r="W9" s="132"/>
      <c r="X9" s="132"/>
      <c r="Y9" s="132"/>
      <c r="Z9" s="132"/>
      <c r="AA9" s="126"/>
      <c r="AB9" s="126"/>
      <c r="AC9" s="126"/>
      <c r="AD9" s="126"/>
      <c r="AE9" s="132"/>
    </row>
    <row r="10" spans="1:31" s="84" customFormat="1" ht="215.25" customHeight="1" x14ac:dyDescent="0.25">
      <c r="A10" s="126"/>
      <c r="B10" s="129"/>
      <c r="C10" s="126"/>
      <c r="D10" s="126"/>
      <c r="E10" s="126"/>
      <c r="F10" s="126"/>
      <c r="G10" s="130"/>
      <c r="H10" s="130"/>
      <c r="I10" s="130"/>
      <c r="J10" s="82" t="s">
        <v>46</v>
      </c>
      <c r="K10" s="82" t="s">
        <v>47</v>
      </c>
      <c r="L10" s="82" t="s">
        <v>48</v>
      </c>
      <c r="M10" s="82" t="s">
        <v>49</v>
      </c>
      <c r="N10" s="130"/>
      <c r="O10" s="132"/>
      <c r="P10" s="81" t="s">
        <v>46</v>
      </c>
      <c r="Q10" s="81" t="s">
        <v>47</v>
      </c>
      <c r="R10" s="81" t="s">
        <v>48</v>
      </c>
      <c r="S10" s="81" t="s">
        <v>49</v>
      </c>
      <c r="T10" s="132"/>
      <c r="U10" s="132"/>
      <c r="V10" s="132"/>
      <c r="W10" s="132"/>
      <c r="X10" s="132"/>
      <c r="Y10" s="132"/>
      <c r="Z10" s="132"/>
      <c r="AA10" s="81" t="s">
        <v>46</v>
      </c>
      <c r="AB10" s="81" t="s">
        <v>47</v>
      </c>
      <c r="AC10" s="81" t="s">
        <v>48</v>
      </c>
      <c r="AD10" s="81" t="s">
        <v>49</v>
      </c>
      <c r="AE10" s="132"/>
    </row>
    <row r="11" spans="1:31" s="84" customFormat="1" x14ac:dyDescent="0.25">
      <c r="A11" s="79"/>
      <c r="B11" s="79">
        <v>2</v>
      </c>
      <c r="C11" s="79">
        <v>3</v>
      </c>
      <c r="D11" s="79">
        <v>4</v>
      </c>
      <c r="E11" s="79">
        <v>5</v>
      </c>
      <c r="F11" s="79">
        <v>6</v>
      </c>
      <c r="G11" s="80">
        <v>7</v>
      </c>
      <c r="H11" s="80">
        <v>8</v>
      </c>
      <c r="I11" s="80">
        <v>9</v>
      </c>
      <c r="J11" s="80">
        <v>10</v>
      </c>
      <c r="K11" s="80">
        <v>11</v>
      </c>
      <c r="L11" s="80">
        <v>12</v>
      </c>
      <c r="M11" s="80">
        <v>13</v>
      </c>
      <c r="N11" s="80">
        <v>14</v>
      </c>
      <c r="O11" s="79">
        <v>15</v>
      </c>
      <c r="P11" s="79">
        <v>16</v>
      </c>
      <c r="Q11" s="79">
        <v>17</v>
      </c>
      <c r="R11" s="79">
        <v>18</v>
      </c>
      <c r="S11" s="79">
        <v>19</v>
      </c>
      <c r="T11" s="79">
        <v>20</v>
      </c>
      <c r="U11" s="79">
        <v>21</v>
      </c>
      <c r="V11" s="79">
        <v>22</v>
      </c>
      <c r="W11" s="79">
        <v>23</v>
      </c>
      <c r="X11" s="79">
        <v>24</v>
      </c>
      <c r="Y11" s="79">
        <v>25</v>
      </c>
      <c r="Z11" s="79">
        <v>26</v>
      </c>
      <c r="AA11" s="79">
        <v>27</v>
      </c>
      <c r="AB11" s="79">
        <v>28</v>
      </c>
      <c r="AC11" s="79">
        <v>29</v>
      </c>
      <c r="AD11" s="79">
        <v>30</v>
      </c>
      <c r="AE11" s="79">
        <v>31</v>
      </c>
    </row>
    <row r="12" spans="1:31" s="84" customFormat="1" x14ac:dyDescent="0.25">
      <c r="A12" s="26">
        <v>1</v>
      </c>
      <c r="B12" s="44" t="s">
        <v>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s="84" customFormat="1" x14ac:dyDescent="0.25">
      <c r="A13" s="79"/>
      <c r="B13" s="85" t="s">
        <v>194</v>
      </c>
      <c r="C13" s="19">
        <v>0</v>
      </c>
      <c r="D13" s="19"/>
      <c r="E13" s="19"/>
      <c r="F13" s="45" t="e">
        <f>E13/C13</f>
        <v>#DIV/0!</v>
      </c>
      <c r="G13" s="19"/>
      <c r="H13" s="45" t="e">
        <f>G13/D13*100</f>
        <v>#DIV/0!</v>
      </c>
      <c r="I13" s="31"/>
      <c r="J13" s="31"/>
      <c r="K13" s="31"/>
      <c r="L13" s="31"/>
      <c r="M13" s="31"/>
      <c r="N13" s="31"/>
      <c r="O13" s="19"/>
      <c r="P13" s="19"/>
      <c r="Q13" s="19"/>
      <c r="R13" s="19"/>
      <c r="S13" s="19"/>
      <c r="T13" s="19"/>
      <c r="U13" s="54" t="e">
        <f>O13/G13*100</f>
        <v>#DIV/0!</v>
      </c>
      <c r="V13" s="19"/>
      <c r="W13" s="45" t="e">
        <f>V13/E13*100</f>
        <v>#DIV/0!</v>
      </c>
      <c r="X13" s="19"/>
      <c r="Y13" s="45" t="e">
        <f t="shared" ref="Y13:Y35" si="0">X13/E13*100</f>
        <v>#DIV/0!</v>
      </c>
      <c r="Z13" s="19"/>
      <c r="AA13" s="19"/>
      <c r="AB13" s="19"/>
      <c r="AC13" s="19"/>
      <c r="AD13" s="19"/>
      <c r="AE13" s="19"/>
    </row>
    <row r="14" spans="1:31" s="84" customFormat="1" x14ac:dyDescent="0.25">
      <c r="A14" s="79"/>
      <c r="B14" s="85" t="s">
        <v>192</v>
      </c>
      <c r="C14" s="19">
        <v>0</v>
      </c>
      <c r="D14" s="19"/>
      <c r="E14" s="19"/>
      <c r="F14" s="45" t="e">
        <f t="shared" ref="F14:F35" si="1">E14/C14</f>
        <v>#DIV/0!</v>
      </c>
      <c r="G14" s="19"/>
      <c r="H14" s="45" t="e">
        <f t="shared" ref="H14:H77" si="2">G14/D14*100</f>
        <v>#DIV/0!</v>
      </c>
      <c r="I14" s="31"/>
      <c r="J14" s="31"/>
      <c r="K14" s="31"/>
      <c r="L14" s="31"/>
      <c r="M14" s="31"/>
      <c r="N14" s="31"/>
      <c r="O14" s="19"/>
      <c r="P14" s="19"/>
      <c r="Q14" s="19"/>
      <c r="R14" s="19"/>
      <c r="S14" s="19"/>
      <c r="T14" s="19"/>
      <c r="U14" s="54" t="e">
        <f t="shared" ref="U14:U77" si="3">O14/G14*100</f>
        <v>#DIV/0!</v>
      </c>
      <c r="V14" s="19"/>
      <c r="W14" s="45" t="e">
        <f t="shared" ref="W14:W34" si="4">V14/E14*100</f>
        <v>#DIV/0!</v>
      </c>
      <c r="X14" s="19"/>
      <c r="Y14" s="45" t="e">
        <f t="shared" si="0"/>
        <v>#DIV/0!</v>
      </c>
      <c r="Z14" s="19"/>
      <c r="AA14" s="19"/>
      <c r="AB14" s="19"/>
      <c r="AC14" s="19"/>
      <c r="AD14" s="19"/>
      <c r="AE14" s="19"/>
    </row>
    <row r="15" spans="1:31" s="84" customFormat="1" x14ac:dyDescent="0.25">
      <c r="A15" s="79"/>
      <c r="B15" s="86" t="s">
        <v>193</v>
      </c>
      <c r="C15" s="19">
        <v>0</v>
      </c>
      <c r="D15" s="19"/>
      <c r="E15" s="19"/>
      <c r="F15" s="45" t="e">
        <f t="shared" si="1"/>
        <v>#DIV/0!</v>
      </c>
      <c r="G15" s="19"/>
      <c r="H15" s="45" t="e">
        <f t="shared" si="2"/>
        <v>#DIV/0!</v>
      </c>
      <c r="I15" s="31"/>
      <c r="J15" s="31"/>
      <c r="K15" s="31"/>
      <c r="L15" s="31"/>
      <c r="M15" s="31"/>
      <c r="N15" s="31"/>
      <c r="O15" s="19"/>
      <c r="P15" s="19"/>
      <c r="Q15" s="19"/>
      <c r="R15" s="19"/>
      <c r="S15" s="19"/>
      <c r="T15" s="19"/>
      <c r="U15" s="54" t="e">
        <f t="shared" si="3"/>
        <v>#DIV/0!</v>
      </c>
      <c r="V15" s="19"/>
      <c r="W15" s="45" t="e">
        <f t="shared" si="4"/>
        <v>#DIV/0!</v>
      </c>
      <c r="X15" s="19"/>
      <c r="Y15" s="45" t="e">
        <f t="shared" si="0"/>
        <v>#DIV/0!</v>
      </c>
      <c r="Z15" s="19"/>
      <c r="AA15" s="19"/>
      <c r="AB15" s="19"/>
      <c r="AC15" s="19"/>
      <c r="AD15" s="19"/>
      <c r="AE15" s="19"/>
    </row>
    <row r="16" spans="1:31" s="84" customFormat="1" x14ac:dyDescent="0.25">
      <c r="A16" s="79"/>
      <c r="B16" s="86" t="s">
        <v>303</v>
      </c>
      <c r="C16" s="79">
        <v>32.799999999999997</v>
      </c>
      <c r="D16" s="79"/>
      <c r="E16" s="79"/>
      <c r="F16" s="45">
        <f t="shared" si="1"/>
        <v>0</v>
      </c>
      <c r="G16" s="79"/>
      <c r="H16" s="45" t="e">
        <f t="shared" si="2"/>
        <v>#DIV/0!</v>
      </c>
      <c r="I16" s="80"/>
      <c r="J16" s="80"/>
      <c r="K16" s="80"/>
      <c r="L16" s="80"/>
      <c r="M16" s="80"/>
      <c r="N16" s="80"/>
      <c r="O16" s="79"/>
      <c r="P16" s="79"/>
      <c r="Q16" s="79"/>
      <c r="R16" s="79"/>
      <c r="S16" s="79"/>
      <c r="T16" s="79"/>
      <c r="U16" s="54" t="e">
        <f t="shared" si="3"/>
        <v>#DIV/0!</v>
      </c>
      <c r="V16" s="31"/>
      <c r="W16" s="45" t="e">
        <f t="shared" si="4"/>
        <v>#DIV/0!</v>
      </c>
      <c r="X16" s="79"/>
      <c r="Y16" s="45" t="e">
        <f t="shared" si="0"/>
        <v>#DIV/0!</v>
      </c>
      <c r="Z16" s="79"/>
      <c r="AA16" s="79"/>
      <c r="AB16" s="79"/>
      <c r="AC16" s="79"/>
      <c r="AD16" s="79"/>
      <c r="AE16" s="79"/>
    </row>
    <row r="17" spans="1:31" s="84" customFormat="1" x14ac:dyDescent="0.25">
      <c r="A17" s="19"/>
      <c r="B17" s="86" t="s">
        <v>195</v>
      </c>
      <c r="C17" s="19">
        <v>143.9</v>
      </c>
      <c r="D17" s="19"/>
      <c r="E17" s="19"/>
      <c r="F17" s="45">
        <f t="shared" si="1"/>
        <v>0</v>
      </c>
      <c r="G17" s="19"/>
      <c r="H17" s="45" t="e">
        <f t="shared" si="2"/>
        <v>#DIV/0!</v>
      </c>
      <c r="I17" s="31"/>
      <c r="J17" s="31"/>
      <c r="K17" s="31"/>
      <c r="L17" s="31"/>
      <c r="M17" s="31"/>
      <c r="N17" s="31"/>
      <c r="O17" s="19"/>
      <c r="P17" s="19"/>
      <c r="Q17" s="19"/>
      <c r="R17" s="19"/>
      <c r="S17" s="19"/>
      <c r="T17" s="19"/>
      <c r="U17" s="54" t="e">
        <f t="shared" si="3"/>
        <v>#DIV/0!</v>
      </c>
      <c r="V17" s="31"/>
      <c r="W17" s="45" t="e">
        <f t="shared" si="4"/>
        <v>#DIV/0!</v>
      </c>
      <c r="X17" s="19"/>
      <c r="Y17" s="45" t="e">
        <f t="shared" si="0"/>
        <v>#DIV/0!</v>
      </c>
      <c r="Z17" s="19"/>
      <c r="AA17" s="19"/>
      <c r="AB17" s="19"/>
      <c r="AC17" s="19"/>
      <c r="AD17" s="19"/>
      <c r="AE17" s="19"/>
    </row>
    <row r="18" spans="1:31" s="84" customFormat="1" x14ac:dyDescent="0.25">
      <c r="A18" s="19"/>
      <c r="B18" s="86" t="s">
        <v>304</v>
      </c>
      <c r="C18" s="19">
        <v>152.1</v>
      </c>
      <c r="D18" s="19"/>
      <c r="E18" s="19"/>
      <c r="F18" s="45">
        <f t="shared" si="1"/>
        <v>0</v>
      </c>
      <c r="G18" s="19"/>
      <c r="H18" s="45" t="e">
        <f t="shared" si="2"/>
        <v>#DIV/0!</v>
      </c>
      <c r="I18" s="31"/>
      <c r="J18" s="31"/>
      <c r="K18" s="31"/>
      <c r="L18" s="31"/>
      <c r="M18" s="31"/>
      <c r="N18" s="31"/>
      <c r="O18" s="19"/>
      <c r="P18" s="19"/>
      <c r="Q18" s="19"/>
      <c r="R18" s="19"/>
      <c r="S18" s="19"/>
      <c r="T18" s="19"/>
      <c r="U18" s="54" t="e">
        <f t="shared" si="3"/>
        <v>#DIV/0!</v>
      </c>
      <c r="V18" s="31"/>
      <c r="W18" s="45" t="e">
        <f t="shared" si="4"/>
        <v>#DIV/0!</v>
      </c>
      <c r="X18" s="19"/>
      <c r="Y18" s="45" t="e">
        <f t="shared" si="0"/>
        <v>#DIV/0!</v>
      </c>
      <c r="Z18" s="19"/>
      <c r="AA18" s="19"/>
      <c r="AB18" s="19"/>
      <c r="AC18" s="19"/>
      <c r="AD18" s="19"/>
      <c r="AE18" s="19"/>
    </row>
    <row r="19" spans="1:31" s="84" customFormat="1" x14ac:dyDescent="0.25">
      <c r="A19" s="19"/>
      <c r="B19" s="86" t="s">
        <v>305</v>
      </c>
      <c r="C19" s="19">
        <v>40.1</v>
      </c>
      <c r="D19" s="19"/>
      <c r="E19" s="19"/>
      <c r="F19" s="45">
        <f t="shared" si="1"/>
        <v>0</v>
      </c>
      <c r="G19" s="19"/>
      <c r="H19" s="45" t="e">
        <f t="shared" si="2"/>
        <v>#DIV/0!</v>
      </c>
      <c r="I19" s="31"/>
      <c r="J19" s="31"/>
      <c r="K19" s="31"/>
      <c r="L19" s="31"/>
      <c r="M19" s="31"/>
      <c r="N19" s="31"/>
      <c r="O19" s="19"/>
      <c r="P19" s="19"/>
      <c r="Q19" s="19"/>
      <c r="R19" s="19"/>
      <c r="S19" s="19"/>
      <c r="T19" s="19"/>
      <c r="U19" s="54" t="e">
        <f t="shared" si="3"/>
        <v>#DIV/0!</v>
      </c>
      <c r="V19" s="31"/>
      <c r="W19" s="45" t="e">
        <f t="shared" si="4"/>
        <v>#DIV/0!</v>
      </c>
      <c r="X19" s="19"/>
      <c r="Y19" s="45" t="e">
        <f t="shared" si="0"/>
        <v>#DIV/0!</v>
      </c>
      <c r="Z19" s="19"/>
      <c r="AA19" s="19"/>
      <c r="AB19" s="19"/>
      <c r="AC19" s="19"/>
      <c r="AD19" s="19"/>
      <c r="AE19" s="19"/>
    </row>
    <row r="20" spans="1:31" s="84" customFormat="1" x14ac:dyDescent="0.25">
      <c r="A20" s="19"/>
      <c r="B20" s="86" t="s">
        <v>196</v>
      </c>
      <c r="C20" s="19">
        <v>0</v>
      </c>
      <c r="D20" s="19"/>
      <c r="E20" s="19"/>
      <c r="F20" s="45" t="e">
        <f t="shared" si="1"/>
        <v>#DIV/0!</v>
      </c>
      <c r="G20" s="19"/>
      <c r="H20" s="45" t="e">
        <f t="shared" si="2"/>
        <v>#DIV/0!</v>
      </c>
      <c r="I20" s="31"/>
      <c r="J20" s="31"/>
      <c r="K20" s="31"/>
      <c r="L20" s="31"/>
      <c r="M20" s="31"/>
      <c r="N20" s="31"/>
      <c r="O20" s="19"/>
      <c r="P20" s="19"/>
      <c r="Q20" s="19"/>
      <c r="R20" s="19"/>
      <c r="S20" s="19"/>
      <c r="T20" s="19"/>
      <c r="U20" s="54" t="e">
        <f t="shared" si="3"/>
        <v>#DIV/0!</v>
      </c>
      <c r="V20" s="31"/>
      <c r="W20" s="45" t="e">
        <f t="shared" si="4"/>
        <v>#DIV/0!</v>
      </c>
      <c r="X20" s="19"/>
      <c r="Y20" s="45" t="e">
        <f t="shared" si="0"/>
        <v>#DIV/0!</v>
      </c>
      <c r="Z20" s="19"/>
      <c r="AA20" s="19"/>
      <c r="AB20" s="19"/>
      <c r="AC20" s="19"/>
      <c r="AD20" s="19"/>
      <c r="AE20" s="19"/>
    </row>
    <row r="21" spans="1:31" s="84" customFormat="1" x14ac:dyDescent="0.25">
      <c r="A21" s="19"/>
      <c r="B21" s="86" t="s">
        <v>306</v>
      </c>
      <c r="C21" s="19">
        <v>84.5</v>
      </c>
      <c r="D21" s="19"/>
      <c r="E21" s="19"/>
      <c r="F21" s="45">
        <f t="shared" si="1"/>
        <v>0</v>
      </c>
      <c r="G21" s="19"/>
      <c r="H21" s="45" t="e">
        <f t="shared" si="2"/>
        <v>#DIV/0!</v>
      </c>
      <c r="I21" s="31"/>
      <c r="J21" s="31"/>
      <c r="K21" s="31"/>
      <c r="L21" s="31"/>
      <c r="M21" s="31"/>
      <c r="N21" s="31"/>
      <c r="O21" s="19"/>
      <c r="P21" s="19"/>
      <c r="Q21" s="19"/>
      <c r="R21" s="19"/>
      <c r="S21" s="19"/>
      <c r="T21" s="19"/>
      <c r="U21" s="54" t="e">
        <f t="shared" si="3"/>
        <v>#DIV/0!</v>
      </c>
      <c r="V21" s="31"/>
      <c r="W21" s="45" t="e">
        <f t="shared" si="4"/>
        <v>#DIV/0!</v>
      </c>
      <c r="X21" s="19"/>
      <c r="Y21" s="45" t="e">
        <f t="shared" si="0"/>
        <v>#DIV/0!</v>
      </c>
      <c r="Z21" s="19"/>
      <c r="AA21" s="19"/>
      <c r="AB21" s="19"/>
      <c r="AC21" s="19"/>
      <c r="AD21" s="19"/>
      <c r="AE21" s="19"/>
    </row>
    <row r="22" spans="1:31" s="84" customFormat="1" x14ac:dyDescent="0.25">
      <c r="A22" s="19"/>
      <c r="B22" s="86" t="s">
        <v>307</v>
      </c>
      <c r="C22" s="19">
        <v>1750</v>
      </c>
      <c r="D22" s="19"/>
      <c r="E22" s="19">
        <v>200</v>
      </c>
      <c r="F22" s="45">
        <f t="shared" si="1"/>
        <v>0.11428571428571428</v>
      </c>
      <c r="G22" s="19"/>
      <c r="H22" s="45" t="e">
        <f t="shared" si="2"/>
        <v>#DIV/0!</v>
      </c>
      <c r="I22" s="31"/>
      <c r="J22" s="31"/>
      <c r="K22" s="31"/>
      <c r="L22" s="31"/>
      <c r="M22" s="31"/>
      <c r="N22" s="31"/>
      <c r="O22" s="19"/>
      <c r="P22" s="19"/>
      <c r="Q22" s="19"/>
      <c r="R22" s="19"/>
      <c r="S22" s="19"/>
      <c r="T22" s="19"/>
      <c r="U22" s="54" t="e">
        <f t="shared" si="3"/>
        <v>#DIV/0!</v>
      </c>
      <c r="V22" s="31"/>
      <c r="W22" s="45">
        <f t="shared" si="4"/>
        <v>0</v>
      </c>
      <c r="X22" s="19">
        <v>10</v>
      </c>
      <c r="Y22" s="45">
        <f t="shared" si="0"/>
        <v>5</v>
      </c>
      <c r="Z22" s="19"/>
      <c r="AA22" s="19"/>
      <c r="AB22" s="19"/>
      <c r="AC22" s="19"/>
      <c r="AD22" s="19"/>
      <c r="AE22" s="19"/>
    </row>
    <row r="23" spans="1:31" s="84" customFormat="1" x14ac:dyDescent="0.25">
      <c r="A23" s="19"/>
      <c r="B23" s="86" t="s">
        <v>197</v>
      </c>
      <c r="C23" s="19">
        <v>306.29999999999995</v>
      </c>
      <c r="D23" s="19"/>
      <c r="E23" s="19"/>
      <c r="F23" s="45">
        <f t="shared" si="1"/>
        <v>0</v>
      </c>
      <c r="G23" s="19"/>
      <c r="H23" s="45" t="e">
        <f t="shared" si="2"/>
        <v>#DIV/0!</v>
      </c>
      <c r="I23" s="31"/>
      <c r="J23" s="31"/>
      <c r="K23" s="31"/>
      <c r="L23" s="31"/>
      <c r="M23" s="31"/>
      <c r="N23" s="31"/>
      <c r="O23" s="19"/>
      <c r="P23" s="19"/>
      <c r="Q23" s="19"/>
      <c r="R23" s="19"/>
      <c r="S23" s="19"/>
      <c r="T23" s="19"/>
      <c r="U23" s="54" t="e">
        <f t="shared" si="3"/>
        <v>#DIV/0!</v>
      </c>
      <c r="V23" s="31"/>
      <c r="W23" s="45" t="e">
        <f t="shared" si="4"/>
        <v>#DIV/0!</v>
      </c>
      <c r="X23" s="19"/>
      <c r="Y23" s="45" t="e">
        <f t="shared" si="0"/>
        <v>#DIV/0!</v>
      </c>
      <c r="Z23" s="19"/>
      <c r="AA23" s="19"/>
      <c r="AB23" s="19"/>
      <c r="AC23" s="19"/>
      <c r="AD23" s="19"/>
      <c r="AE23" s="19"/>
    </row>
    <row r="24" spans="1:31" s="84" customFormat="1" x14ac:dyDescent="0.25">
      <c r="A24" s="19"/>
      <c r="B24" s="86" t="s">
        <v>308</v>
      </c>
      <c r="C24" s="19">
        <v>0</v>
      </c>
      <c r="D24" s="19"/>
      <c r="E24" s="19"/>
      <c r="F24" s="45" t="e">
        <f t="shared" si="1"/>
        <v>#DIV/0!</v>
      </c>
      <c r="G24" s="19"/>
      <c r="H24" s="45" t="e">
        <f t="shared" si="2"/>
        <v>#DIV/0!</v>
      </c>
      <c r="I24" s="31"/>
      <c r="J24" s="31"/>
      <c r="K24" s="31"/>
      <c r="L24" s="31"/>
      <c r="M24" s="31"/>
      <c r="N24" s="31"/>
      <c r="O24" s="19"/>
      <c r="P24" s="19"/>
      <c r="Q24" s="19"/>
      <c r="R24" s="19"/>
      <c r="S24" s="19"/>
      <c r="T24" s="19"/>
      <c r="U24" s="54" t="e">
        <f t="shared" si="3"/>
        <v>#DIV/0!</v>
      </c>
      <c r="V24" s="31"/>
      <c r="W24" s="45" t="e">
        <f t="shared" si="4"/>
        <v>#DIV/0!</v>
      </c>
      <c r="X24" s="19"/>
      <c r="Y24" s="45" t="e">
        <f t="shared" si="0"/>
        <v>#DIV/0!</v>
      </c>
      <c r="Z24" s="19"/>
      <c r="AA24" s="19"/>
      <c r="AB24" s="19"/>
      <c r="AC24" s="19"/>
      <c r="AD24" s="19"/>
      <c r="AE24" s="19"/>
    </row>
    <row r="25" spans="1:31" s="84" customFormat="1" x14ac:dyDescent="0.25">
      <c r="A25" s="19"/>
      <c r="B25" s="86" t="s">
        <v>309</v>
      </c>
      <c r="C25" s="19">
        <v>1043.4000000000001</v>
      </c>
      <c r="D25" s="19"/>
      <c r="E25" s="19"/>
      <c r="F25" s="45">
        <f t="shared" si="1"/>
        <v>0</v>
      </c>
      <c r="G25" s="19"/>
      <c r="H25" s="45" t="e">
        <f t="shared" si="2"/>
        <v>#DIV/0!</v>
      </c>
      <c r="I25" s="31"/>
      <c r="J25" s="31"/>
      <c r="K25" s="31"/>
      <c r="L25" s="31"/>
      <c r="M25" s="31"/>
      <c r="N25" s="31"/>
      <c r="O25" s="19"/>
      <c r="P25" s="19"/>
      <c r="Q25" s="19"/>
      <c r="R25" s="19"/>
      <c r="S25" s="19"/>
      <c r="T25" s="19"/>
      <c r="U25" s="54" t="e">
        <f t="shared" si="3"/>
        <v>#DIV/0!</v>
      </c>
      <c r="V25" s="31"/>
      <c r="W25" s="45" t="e">
        <f t="shared" si="4"/>
        <v>#DIV/0!</v>
      </c>
      <c r="X25" s="19"/>
      <c r="Y25" s="45" t="e">
        <f t="shared" si="0"/>
        <v>#DIV/0!</v>
      </c>
      <c r="Z25" s="19"/>
      <c r="AA25" s="19"/>
      <c r="AB25" s="19"/>
      <c r="AC25" s="19"/>
      <c r="AD25" s="19"/>
      <c r="AE25" s="19"/>
    </row>
    <row r="26" spans="1:31" s="84" customFormat="1" x14ac:dyDescent="0.25">
      <c r="A26" s="19"/>
      <c r="B26" s="86" t="s">
        <v>310</v>
      </c>
      <c r="C26" s="19">
        <v>225.10000000000002</v>
      </c>
      <c r="D26" s="19"/>
      <c r="E26" s="19"/>
      <c r="F26" s="45">
        <f t="shared" si="1"/>
        <v>0</v>
      </c>
      <c r="G26" s="19"/>
      <c r="H26" s="45" t="e">
        <f t="shared" si="2"/>
        <v>#DIV/0!</v>
      </c>
      <c r="I26" s="31"/>
      <c r="J26" s="31"/>
      <c r="K26" s="31"/>
      <c r="L26" s="31"/>
      <c r="M26" s="31"/>
      <c r="N26" s="31"/>
      <c r="O26" s="19"/>
      <c r="P26" s="19"/>
      <c r="Q26" s="19"/>
      <c r="R26" s="19"/>
      <c r="S26" s="19"/>
      <c r="T26" s="19"/>
      <c r="U26" s="54" t="e">
        <f t="shared" si="3"/>
        <v>#DIV/0!</v>
      </c>
      <c r="V26" s="31"/>
      <c r="W26" s="45" t="e">
        <f t="shared" si="4"/>
        <v>#DIV/0!</v>
      </c>
      <c r="X26" s="19"/>
      <c r="Y26" s="45" t="e">
        <f t="shared" si="0"/>
        <v>#DIV/0!</v>
      </c>
      <c r="Z26" s="19"/>
      <c r="AA26" s="19"/>
      <c r="AB26" s="19"/>
      <c r="AC26" s="19"/>
      <c r="AD26" s="19"/>
      <c r="AE26" s="19"/>
    </row>
    <row r="27" spans="1:31" s="84" customFormat="1" x14ac:dyDescent="0.25">
      <c r="A27" s="19"/>
      <c r="B27" s="87" t="s">
        <v>311</v>
      </c>
      <c r="C27" s="19">
        <v>575.90099999999995</v>
      </c>
      <c r="D27" s="19"/>
      <c r="E27" s="19"/>
      <c r="F27" s="45">
        <f t="shared" si="1"/>
        <v>0</v>
      </c>
      <c r="G27" s="19"/>
      <c r="H27" s="45" t="e">
        <f t="shared" si="2"/>
        <v>#DIV/0!</v>
      </c>
      <c r="I27" s="31"/>
      <c r="J27" s="31"/>
      <c r="K27" s="31"/>
      <c r="L27" s="31"/>
      <c r="M27" s="31"/>
      <c r="N27" s="31"/>
      <c r="O27" s="19"/>
      <c r="P27" s="19"/>
      <c r="Q27" s="19"/>
      <c r="R27" s="19"/>
      <c r="S27" s="19"/>
      <c r="T27" s="19"/>
      <c r="U27" s="54" t="e">
        <f t="shared" si="3"/>
        <v>#DIV/0!</v>
      </c>
      <c r="V27" s="31"/>
      <c r="W27" s="45" t="e">
        <f t="shared" si="4"/>
        <v>#DIV/0!</v>
      </c>
      <c r="X27" s="19"/>
      <c r="Y27" s="45" t="e">
        <f t="shared" si="0"/>
        <v>#DIV/0!</v>
      </c>
      <c r="Z27" s="19"/>
      <c r="AA27" s="19"/>
      <c r="AB27" s="19"/>
      <c r="AC27" s="19"/>
      <c r="AD27" s="19"/>
      <c r="AE27" s="19"/>
    </row>
    <row r="28" spans="1:31" s="84" customFormat="1" x14ac:dyDescent="0.25">
      <c r="A28" s="19"/>
      <c r="B28" s="87" t="s">
        <v>312</v>
      </c>
      <c r="C28" s="19">
        <v>186.411</v>
      </c>
      <c r="D28" s="19"/>
      <c r="E28" s="19"/>
      <c r="F28" s="45">
        <f t="shared" si="1"/>
        <v>0</v>
      </c>
      <c r="G28" s="19"/>
      <c r="H28" s="45" t="e">
        <f t="shared" si="2"/>
        <v>#DIV/0!</v>
      </c>
      <c r="I28" s="31"/>
      <c r="J28" s="31"/>
      <c r="K28" s="31"/>
      <c r="L28" s="31"/>
      <c r="M28" s="31"/>
      <c r="N28" s="31"/>
      <c r="O28" s="19"/>
      <c r="P28" s="19"/>
      <c r="Q28" s="19"/>
      <c r="R28" s="19"/>
      <c r="S28" s="19"/>
      <c r="T28" s="19"/>
      <c r="U28" s="54" t="e">
        <f t="shared" si="3"/>
        <v>#DIV/0!</v>
      </c>
      <c r="V28" s="31"/>
      <c r="W28" s="45" t="e">
        <f t="shared" si="4"/>
        <v>#DIV/0!</v>
      </c>
      <c r="X28" s="19"/>
      <c r="Y28" s="45" t="e">
        <f t="shared" si="0"/>
        <v>#DIV/0!</v>
      </c>
      <c r="Z28" s="19"/>
      <c r="AA28" s="19"/>
      <c r="AB28" s="19"/>
      <c r="AC28" s="19"/>
      <c r="AD28" s="19"/>
      <c r="AE28" s="19"/>
    </row>
    <row r="29" spans="1:31" s="84" customFormat="1" x14ac:dyDescent="0.25">
      <c r="A29" s="19"/>
      <c r="B29" s="87" t="s">
        <v>313</v>
      </c>
      <c r="C29" s="19">
        <v>168.971</v>
      </c>
      <c r="D29" s="19"/>
      <c r="E29" s="19"/>
      <c r="F29" s="45">
        <f t="shared" si="1"/>
        <v>0</v>
      </c>
      <c r="G29" s="19"/>
      <c r="H29" s="45" t="e">
        <f t="shared" si="2"/>
        <v>#DIV/0!</v>
      </c>
      <c r="I29" s="31"/>
      <c r="J29" s="31"/>
      <c r="K29" s="31"/>
      <c r="L29" s="31"/>
      <c r="M29" s="31"/>
      <c r="N29" s="31"/>
      <c r="O29" s="19"/>
      <c r="P29" s="19"/>
      <c r="Q29" s="19"/>
      <c r="R29" s="19"/>
      <c r="S29" s="19"/>
      <c r="T29" s="19"/>
      <c r="U29" s="54" t="e">
        <f t="shared" si="3"/>
        <v>#DIV/0!</v>
      </c>
      <c r="V29" s="31"/>
      <c r="W29" s="45" t="e">
        <f t="shared" si="4"/>
        <v>#DIV/0!</v>
      </c>
      <c r="X29" s="19"/>
      <c r="Y29" s="45" t="e">
        <f t="shared" si="0"/>
        <v>#DIV/0!</v>
      </c>
      <c r="Z29" s="19"/>
      <c r="AA29" s="19"/>
      <c r="AB29" s="19"/>
      <c r="AC29" s="19"/>
      <c r="AD29" s="19"/>
      <c r="AE29" s="19"/>
    </row>
    <row r="30" spans="1:31" s="84" customFormat="1" x14ac:dyDescent="0.25">
      <c r="A30" s="19"/>
      <c r="B30" s="87" t="s">
        <v>314</v>
      </c>
      <c r="C30" s="19">
        <v>0</v>
      </c>
      <c r="D30" s="19"/>
      <c r="E30" s="19"/>
      <c r="F30" s="45" t="e">
        <f t="shared" si="1"/>
        <v>#DIV/0!</v>
      </c>
      <c r="G30" s="19"/>
      <c r="H30" s="45" t="e">
        <f t="shared" si="2"/>
        <v>#DIV/0!</v>
      </c>
      <c r="I30" s="31"/>
      <c r="J30" s="31"/>
      <c r="K30" s="31"/>
      <c r="L30" s="31"/>
      <c r="M30" s="31"/>
      <c r="N30" s="31"/>
      <c r="O30" s="19"/>
      <c r="P30" s="19"/>
      <c r="Q30" s="19"/>
      <c r="R30" s="19"/>
      <c r="S30" s="19"/>
      <c r="T30" s="19"/>
      <c r="U30" s="54" t="e">
        <f t="shared" si="3"/>
        <v>#DIV/0!</v>
      </c>
      <c r="V30" s="31"/>
      <c r="W30" s="45" t="e">
        <f t="shared" si="4"/>
        <v>#DIV/0!</v>
      </c>
      <c r="X30" s="19"/>
      <c r="Y30" s="45" t="e">
        <f t="shared" si="0"/>
        <v>#DIV/0!</v>
      </c>
      <c r="Z30" s="19"/>
      <c r="AA30" s="19"/>
      <c r="AB30" s="19"/>
      <c r="AC30" s="19"/>
      <c r="AD30" s="19"/>
      <c r="AE30" s="19"/>
    </row>
    <row r="31" spans="1:31" s="84" customFormat="1" x14ac:dyDescent="0.25">
      <c r="A31" s="21"/>
      <c r="B31" s="87" t="s">
        <v>315</v>
      </c>
      <c r="C31" s="19">
        <v>293.64300000000003</v>
      </c>
      <c r="D31" s="19"/>
      <c r="E31" s="19"/>
      <c r="F31" s="45">
        <f t="shared" si="1"/>
        <v>0</v>
      </c>
      <c r="G31" s="19"/>
      <c r="H31" s="45" t="e">
        <f t="shared" si="2"/>
        <v>#DIV/0!</v>
      </c>
      <c r="I31" s="31"/>
      <c r="J31" s="31"/>
      <c r="K31" s="31"/>
      <c r="L31" s="31"/>
      <c r="M31" s="31"/>
      <c r="N31" s="31"/>
      <c r="O31" s="19"/>
      <c r="P31" s="19"/>
      <c r="Q31" s="19"/>
      <c r="R31" s="19"/>
      <c r="S31" s="19"/>
      <c r="T31" s="19"/>
      <c r="U31" s="54" t="e">
        <f t="shared" si="3"/>
        <v>#DIV/0!</v>
      </c>
      <c r="V31" s="19"/>
      <c r="W31" s="45" t="e">
        <f t="shared" si="4"/>
        <v>#DIV/0!</v>
      </c>
      <c r="X31" s="19"/>
      <c r="Y31" s="45" t="e">
        <f t="shared" si="0"/>
        <v>#DIV/0!</v>
      </c>
      <c r="Z31" s="19"/>
      <c r="AA31" s="19"/>
      <c r="AB31" s="19"/>
      <c r="AC31" s="19"/>
      <c r="AD31" s="19"/>
      <c r="AE31" s="19"/>
    </row>
    <row r="32" spans="1:31" s="84" customFormat="1" x14ac:dyDescent="0.25">
      <c r="A32" s="21"/>
      <c r="B32" s="87" t="s">
        <v>316</v>
      </c>
      <c r="C32" s="19">
        <v>46.582000000000001</v>
      </c>
      <c r="D32" s="19"/>
      <c r="E32" s="19"/>
      <c r="F32" s="45">
        <f t="shared" si="1"/>
        <v>0</v>
      </c>
      <c r="G32" s="19"/>
      <c r="H32" s="45" t="e">
        <f t="shared" si="2"/>
        <v>#DIV/0!</v>
      </c>
      <c r="I32" s="31"/>
      <c r="J32" s="31"/>
      <c r="K32" s="31"/>
      <c r="L32" s="31"/>
      <c r="M32" s="31"/>
      <c r="N32" s="31"/>
      <c r="O32" s="19"/>
      <c r="P32" s="19"/>
      <c r="Q32" s="19"/>
      <c r="R32" s="19"/>
      <c r="S32" s="19"/>
      <c r="T32" s="19"/>
      <c r="U32" s="54" t="e">
        <f t="shared" si="3"/>
        <v>#DIV/0!</v>
      </c>
      <c r="V32" s="19"/>
      <c r="W32" s="45" t="e">
        <f t="shared" si="4"/>
        <v>#DIV/0!</v>
      </c>
      <c r="X32" s="19"/>
      <c r="Y32" s="45" t="e">
        <f t="shared" si="0"/>
        <v>#DIV/0!</v>
      </c>
      <c r="Z32" s="19"/>
      <c r="AA32" s="19"/>
      <c r="AB32" s="19"/>
      <c r="AC32" s="19"/>
      <c r="AD32" s="19"/>
      <c r="AE32" s="19"/>
    </row>
    <row r="33" spans="1:31" s="84" customFormat="1" x14ac:dyDescent="0.25">
      <c r="A33" s="21"/>
      <c r="B33" s="87" t="s">
        <v>317</v>
      </c>
      <c r="C33" s="19">
        <v>1534.1260000000002</v>
      </c>
      <c r="D33" s="19"/>
      <c r="E33" s="19"/>
      <c r="F33" s="45">
        <f t="shared" si="1"/>
        <v>0</v>
      </c>
      <c r="G33" s="19"/>
      <c r="H33" s="45" t="e">
        <f t="shared" si="2"/>
        <v>#DIV/0!</v>
      </c>
      <c r="I33" s="31"/>
      <c r="J33" s="31"/>
      <c r="K33" s="31"/>
      <c r="L33" s="31"/>
      <c r="M33" s="31"/>
      <c r="N33" s="31"/>
      <c r="O33" s="19"/>
      <c r="P33" s="19"/>
      <c r="Q33" s="19"/>
      <c r="R33" s="19"/>
      <c r="S33" s="19"/>
      <c r="T33" s="19"/>
      <c r="U33" s="54" t="e">
        <f t="shared" si="3"/>
        <v>#DIV/0!</v>
      </c>
      <c r="V33" s="19"/>
      <c r="W33" s="45" t="e">
        <f t="shared" si="4"/>
        <v>#DIV/0!</v>
      </c>
      <c r="X33" s="19"/>
      <c r="Y33" s="45" t="e">
        <f t="shared" si="0"/>
        <v>#DIV/0!</v>
      </c>
      <c r="Z33" s="19"/>
      <c r="AA33" s="19"/>
      <c r="AB33" s="19"/>
      <c r="AC33" s="19"/>
      <c r="AD33" s="19"/>
      <c r="AE33" s="19"/>
    </row>
    <row r="34" spans="1:31" s="84" customFormat="1" x14ac:dyDescent="0.25">
      <c r="A34" s="19"/>
      <c r="B34" s="87" t="s">
        <v>318</v>
      </c>
      <c r="C34" s="31">
        <v>31.908999999999999</v>
      </c>
      <c r="D34" s="31"/>
      <c r="E34" s="31"/>
      <c r="F34" s="45">
        <f t="shared" si="1"/>
        <v>0</v>
      </c>
      <c r="G34" s="31"/>
      <c r="H34" s="45" t="e">
        <f t="shared" si="2"/>
        <v>#DIV/0!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54" t="e">
        <f t="shared" si="3"/>
        <v>#DIV/0!</v>
      </c>
      <c r="V34" s="31"/>
      <c r="W34" s="45" t="e">
        <f t="shared" si="4"/>
        <v>#DIV/0!</v>
      </c>
      <c r="X34" s="31"/>
      <c r="Y34" s="45" t="e">
        <f t="shared" si="0"/>
        <v>#DIV/0!</v>
      </c>
      <c r="Z34" s="31"/>
      <c r="AA34" s="31"/>
      <c r="AB34" s="31"/>
      <c r="AC34" s="31"/>
      <c r="AD34" s="31"/>
      <c r="AE34" s="31"/>
    </row>
    <row r="35" spans="1:31" s="84" customFormat="1" x14ac:dyDescent="0.25">
      <c r="A35" s="133" t="s">
        <v>51</v>
      </c>
      <c r="B35" s="134"/>
      <c r="C35" s="29">
        <f>SUM(C13:C34)</f>
        <v>6615.7430000000004</v>
      </c>
      <c r="D35" s="29">
        <f>SUM(D13:D34)</f>
        <v>0</v>
      </c>
      <c r="E35" s="29">
        <f>SUM(E13:E34)</f>
        <v>200</v>
      </c>
      <c r="F35" s="46">
        <f t="shared" si="1"/>
        <v>3.0230920396998491E-2</v>
      </c>
      <c r="G35" s="29">
        <f>SUM(G13:G34)</f>
        <v>0</v>
      </c>
      <c r="H35" s="46" t="e">
        <f t="shared" si="2"/>
        <v>#DIV/0!</v>
      </c>
      <c r="I35" s="29">
        <f t="shared" ref="I35:T35" si="5">SUM(I13:I34)</f>
        <v>0</v>
      </c>
      <c r="J35" s="29">
        <f t="shared" si="5"/>
        <v>0</v>
      </c>
      <c r="K35" s="29">
        <f t="shared" si="5"/>
        <v>0</v>
      </c>
      <c r="L35" s="29">
        <f t="shared" si="5"/>
        <v>0</v>
      </c>
      <c r="M35" s="29">
        <f t="shared" si="5"/>
        <v>0</v>
      </c>
      <c r="N35" s="29">
        <f t="shared" si="5"/>
        <v>0</v>
      </c>
      <c r="O35" s="29">
        <f t="shared" si="5"/>
        <v>0</v>
      </c>
      <c r="P35" s="29">
        <f t="shared" si="5"/>
        <v>0</v>
      </c>
      <c r="Q35" s="29">
        <f t="shared" si="5"/>
        <v>0</v>
      </c>
      <c r="R35" s="29">
        <f t="shared" si="5"/>
        <v>0</v>
      </c>
      <c r="S35" s="29">
        <f t="shared" si="5"/>
        <v>0</v>
      </c>
      <c r="T35" s="29">
        <f t="shared" si="5"/>
        <v>0</v>
      </c>
      <c r="U35" s="47" t="e">
        <f t="shared" si="3"/>
        <v>#DIV/0!</v>
      </c>
      <c r="V35" s="29">
        <f>SUM(V13:V34)</f>
        <v>0</v>
      </c>
      <c r="W35" s="88">
        <f>V35/E35*100</f>
        <v>0</v>
      </c>
      <c r="X35" s="29">
        <f>SUM(X13:X34)</f>
        <v>10</v>
      </c>
      <c r="Y35" s="46">
        <f t="shared" si="0"/>
        <v>5</v>
      </c>
      <c r="Z35" s="29">
        <f t="shared" ref="Z35:AA35" si="6">SUM(Z13:Z34)</f>
        <v>0</v>
      </c>
      <c r="AA35" s="29">
        <f t="shared" si="6"/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s="84" customFormat="1" x14ac:dyDescent="0.25">
      <c r="A36" s="29">
        <v>2</v>
      </c>
      <c r="B36" s="28" t="s">
        <v>50</v>
      </c>
      <c r="C36" s="28"/>
      <c r="D36" s="28"/>
      <c r="E36" s="28"/>
      <c r="F36" s="45"/>
      <c r="G36" s="28"/>
      <c r="H36" s="45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54"/>
      <c r="V36" s="28"/>
      <c r="W36" s="48"/>
      <c r="X36" s="28"/>
      <c r="Y36" s="48"/>
      <c r="Z36" s="28"/>
      <c r="AA36" s="28"/>
      <c r="AB36" s="28"/>
      <c r="AC36" s="28"/>
      <c r="AD36" s="28"/>
      <c r="AE36" s="28"/>
    </row>
    <row r="37" spans="1:31" s="84" customFormat="1" x14ac:dyDescent="0.25">
      <c r="A37" s="21"/>
      <c r="B37" s="86" t="s">
        <v>319</v>
      </c>
      <c r="C37" s="19"/>
      <c r="D37" s="19"/>
      <c r="E37" s="19"/>
      <c r="F37" s="45" t="e">
        <f t="shared" ref="F37:F94" si="7">E37/C37</f>
        <v>#DIV/0!</v>
      </c>
      <c r="G37" s="19"/>
      <c r="H37" s="45" t="e">
        <f t="shared" si="2"/>
        <v>#DIV/0!</v>
      </c>
      <c r="I37" s="31"/>
      <c r="J37" s="31"/>
      <c r="K37" s="31"/>
      <c r="L37" s="31"/>
      <c r="M37" s="31"/>
      <c r="N37" s="31"/>
      <c r="O37" s="19"/>
      <c r="P37" s="19"/>
      <c r="Q37" s="19"/>
      <c r="R37" s="19"/>
      <c r="S37" s="19"/>
      <c r="T37" s="19"/>
      <c r="U37" s="54" t="e">
        <f t="shared" si="3"/>
        <v>#DIV/0!</v>
      </c>
      <c r="V37" s="19"/>
      <c r="W37" s="18" t="e">
        <f t="shared" ref="W37:W94" si="8">V37/E37*100</f>
        <v>#DIV/0!</v>
      </c>
      <c r="X37" s="19"/>
      <c r="Y37" s="18" t="e">
        <f t="shared" ref="Y37:Y94" si="9">X37/E37*100</f>
        <v>#DIV/0!</v>
      </c>
      <c r="Z37" s="19"/>
      <c r="AA37" s="19"/>
      <c r="AB37" s="19"/>
      <c r="AC37" s="19"/>
      <c r="AD37" s="19"/>
      <c r="AE37" s="19"/>
    </row>
    <row r="38" spans="1:31" s="84" customFormat="1" x14ac:dyDescent="0.25">
      <c r="A38" s="21"/>
      <c r="B38" s="86" t="s">
        <v>320</v>
      </c>
      <c r="C38" s="19"/>
      <c r="D38" s="19"/>
      <c r="E38" s="19"/>
      <c r="F38" s="45" t="e">
        <f t="shared" si="7"/>
        <v>#DIV/0!</v>
      </c>
      <c r="G38" s="19"/>
      <c r="H38" s="45" t="e">
        <f t="shared" si="2"/>
        <v>#DIV/0!</v>
      </c>
      <c r="I38" s="31"/>
      <c r="J38" s="31"/>
      <c r="K38" s="31"/>
      <c r="L38" s="31"/>
      <c r="M38" s="31"/>
      <c r="N38" s="31"/>
      <c r="O38" s="19"/>
      <c r="P38" s="19"/>
      <c r="Q38" s="19"/>
      <c r="R38" s="19"/>
      <c r="S38" s="19"/>
      <c r="T38" s="19"/>
      <c r="U38" s="54" t="e">
        <f t="shared" si="3"/>
        <v>#DIV/0!</v>
      </c>
      <c r="V38" s="19"/>
      <c r="W38" s="18" t="e">
        <f t="shared" si="8"/>
        <v>#DIV/0!</v>
      </c>
      <c r="X38" s="19"/>
      <c r="Y38" s="18" t="e">
        <f t="shared" si="9"/>
        <v>#DIV/0!</v>
      </c>
      <c r="Z38" s="19"/>
      <c r="AA38" s="19"/>
      <c r="AB38" s="19"/>
      <c r="AC38" s="19"/>
      <c r="AD38" s="19"/>
      <c r="AE38" s="19"/>
    </row>
    <row r="39" spans="1:31" s="84" customFormat="1" x14ac:dyDescent="0.25">
      <c r="A39" s="21"/>
      <c r="B39" s="86" t="s">
        <v>321</v>
      </c>
      <c r="C39" s="19"/>
      <c r="D39" s="19"/>
      <c r="E39" s="19"/>
      <c r="F39" s="45" t="e">
        <f t="shared" si="7"/>
        <v>#DIV/0!</v>
      </c>
      <c r="G39" s="19"/>
      <c r="H39" s="45" t="e">
        <f t="shared" si="2"/>
        <v>#DIV/0!</v>
      </c>
      <c r="I39" s="31"/>
      <c r="J39" s="31"/>
      <c r="K39" s="31"/>
      <c r="L39" s="31"/>
      <c r="M39" s="31"/>
      <c r="N39" s="31"/>
      <c r="O39" s="19"/>
      <c r="P39" s="19"/>
      <c r="Q39" s="19"/>
      <c r="R39" s="19"/>
      <c r="S39" s="19"/>
      <c r="T39" s="19"/>
      <c r="U39" s="54" t="e">
        <f t="shared" si="3"/>
        <v>#DIV/0!</v>
      </c>
      <c r="V39" s="19"/>
      <c r="W39" s="18" t="e">
        <f t="shared" si="8"/>
        <v>#DIV/0!</v>
      </c>
      <c r="X39" s="19"/>
      <c r="Y39" s="18" t="e">
        <f t="shared" si="9"/>
        <v>#DIV/0!</v>
      </c>
      <c r="Z39" s="19"/>
      <c r="AA39" s="19"/>
      <c r="AB39" s="19"/>
      <c r="AC39" s="19"/>
      <c r="AD39" s="19"/>
      <c r="AE39" s="19"/>
    </row>
    <row r="40" spans="1:31" s="84" customFormat="1" x14ac:dyDescent="0.25">
      <c r="A40" s="21"/>
      <c r="B40" s="86" t="s">
        <v>322</v>
      </c>
      <c r="C40" s="19"/>
      <c r="D40" s="19"/>
      <c r="E40" s="19"/>
      <c r="F40" s="45" t="e">
        <f t="shared" si="7"/>
        <v>#DIV/0!</v>
      </c>
      <c r="G40" s="19"/>
      <c r="H40" s="45" t="e">
        <f t="shared" si="2"/>
        <v>#DIV/0!</v>
      </c>
      <c r="I40" s="31"/>
      <c r="J40" s="31"/>
      <c r="K40" s="31"/>
      <c r="L40" s="31"/>
      <c r="M40" s="31"/>
      <c r="N40" s="31"/>
      <c r="O40" s="19"/>
      <c r="P40" s="19"/>
      <c r="Q40" s="19"/>
      <c r="R40" s="19"/>
      <c r="S40" s="19"/>
      <c r="T40" s="19"/>
      <c r="U40" s="54" t="e">
        <f t="shared" si="3"/>
        <v>#DIV/0!</v>
      </c>
      <c r="V40" s="19"/>
      <c r="W40" s="18" t="e">
        <f t="shared" si="8"/>
        <v>#DIV/0!</v>
      </c>
      <c r="X40" s="19"/>
      <c r="Y40" s="18" t="e">
        <f t="shared" si="9"/>
        <v>#DIV/0!</v>
      </c>
      <c r="Z40" s="19"/>
      <c r="AA40" s="19"/>
      <c r="AB40" s="19"/>
      <c r="AC40" s="19"/>
      <c r="AD40" s="19"/>
      <c r="AE40" s="19"/>
    </row>
    <row r="41" spans="1:31" s="84" customFormat="1" x14ac:dyDescent="0.25">
      <c r="A41" s="21"/>
      <c r="B41" s="86" t="s">
        <v>198</v>
      </c>
      <c r="C41" s="19"/>
      <c r="D41" s="19"/>
      <c r="E41" s="19"/>
      <c r="F41" s="45" t="e">
        <f t="shared" si="7"/>
        <v>#DIV/0!</v>
      </c>
      <c r="G41" s="19"/>
      <c r="H41" s="45" t="e">
        <f t="shared" si="2"/>
        <v>#DIV/0!</v>
      </c>
      <c r="I41" s="31"/>
      <c r="J41" s="31"/>
      <c r="K41" s="31"/>
      <c r="L41" s="31"/>
      <c r="M41" s="31"/>
      <c r="N41" s="31"/>
      <c r="O41" s="19"/>
      <c r="P41" s="19"/>
      <c r="Q41" s="19"/>
      <c r="R41" s="19"/>
      <c r="S41" s="19"/>
      <c r="T41" s="19"/>
      <c r="U41" s="54" t="e">
        <f t="shared" si="3"/>
        <v>#DIV/0!</v>
      </c>
      <c r="V41" s="19"/>
      <c r="W41" s="18" t="e">
        <f t="shared" si="8"/>
        <v>#DIV/0!</v>
      </c>
      <c r="X41" s="19"/>
      <c r="Y41" s="18" t="e">
        <f t="shared" si="9"/>
        <v>#DIV/0!</v>
      </c>
      <c r="Z41" s="19"/>
      <c r="AA41" s="19"/>
      <c r="AB41" s="19"/>
      <c r="AC41" s="19"/>
      <c r="AD41" s="19"/>
      <c r="AE41" s="19"/>
    </row>
    <row r="42" spans="1:31" s="84" customFormat="1" x14ac:dyDescent="0.25">
      <c r="A42" s="21"/>
      <c r="B42" s="86" t="s">
        <v>323</v>
      </c>
      <c r="C42" s="19"/>
      <c r="D42" s="19"/>
      <c r="E42" s="19"/>
      <c r="F42" s="45" t="e">
        <f t="shared" si="7"/>
        <v>#DIV/0!</v>
      </c>
      <c r="G42" s="19"/>
      <c r="H42" s="45" t="e">
        <f t="shared" si="2"/>
        <v>#DIV/0!</v>
      </c>
      <c r="I42" s="31"/>
      <c r="J42" s="31"/>
      <c r="K42" s="31"/>
      <c r="L42" s="31"/>
      <c r="M42" s="31"/>
      <c r="N42" s="31"/>
      <c r="O42" s="19"/>
      <c r="P42" s="19"/>
      <c r="Q42" s="19"/>
      <c r="R42" s="19"/>
      <c r="S42" s="19"/>
      <c r="T42" s="19"/>
      <c r="U42" s="54" t="e">
        <f t="shared" si="3"/>
        <v>#DIV/0!</v>
      </c>
      <c r="V42" s="19"/>
      <c r="W42" s="18" t="e">
        <f t="shared" si="8"/>
        <v>#DIV/0!</v>
      </c>
      <c r="X42" s="19"/>
      <c r="Y42" s="18" t="e">
        <f t="shared" si="9"/>
        <v>#DIV/0!</v>
      </c>
      <c r="Z42" s="19"/>
      <c r="AA42" s="19"/>
      <c r="AB42" s="19"/>
      <c r="AC42" s="19"/>
      <c r="AD42" s="19"/>
      <c r="AE42" s="19"/>
    </row>
    <row r="43" spans="1:31" s="84" customFormat="1" x14ac:dyDescent="0.25">
      <c r="A43" s="21"/>
      <c r="B43" s="86" t="s">
        <v>324</v>
      </c>
      <c r="C43" s="19"/>
      <c r="D43" s="19"/>
      <c r="E43" s="19"/>
      <c r="F43" s="45" t="e">
        <f t="shared" si="7"/>
        <v>#DIV/0!</v>
      </c>
      <c r="G43" s="19"/>
      <c r="H43" s="45" t="e">
        <f t="shared" si="2"/>
        <v>#DIV/0!</v>
      </c>
      <c r="I43" s="31"/>
      <c r="J43" s="31"/>
      <c r="K43" s="31"/>
      <c r="L43" s="31"/>
      <c r="M43" s="31"/>
      <c r="N43" s="31"/>
      <c r="O43" s="19"/>
      <c r="P43" s="19"/>
      <c r="Q43" s="19"/>
      <c r="R43" s="19"/>
      <c r="S43" s="19"/>
      <c r="T43" s="19"/>
      <c r="U43" s="54" t="e">
        <f t="shared" si="3"/>
        <v>#DIV/0!</v>
      </c>
      <c r="V43" s="19"/>
      <c r="W43" s="18" t="e">
        <f t="shared" si="8"/>
        <v>#DIV/0!</v>
      </c>
      <c r="X43" s="19"/>
      <c r="Y43" s="18" t="e">
        <f t="shared" si="9"/>
        <v>#DIV/0!</v>
      </c>
      <c r="Z43" s="19"/>
      <c r="AA43" s="19"/>
      <c r="AB43" s="19"/>
      <c r="AC43" s="19"/>
      <c r="AD43" s="19"/>
      <c r="AE43" s="19"/>
    </row>
    <row r="44" spans="1:31" s="84" customFormat="1" x14ac:dyDescent="0.25">
      <c r="A44" s="21"/>
      <c r="B44" s="86" t="s">
        <v>325</v>
      </c>
      <c r="C44" s="19"/>
      <c r="D44" s="19"/>
      <c r="E44" s="19"/>
      <c r="F44" s="45" t="e">
        <f t="shared" si="7"/>
        <v>#DIV/0!</v>
      </c>
      <c r="G44" s="19"/>
      <c r="H44" s="45" t="e">
        <f t="shared" si="2"/>
        <v>#DIV/0!</v>
      </c>
      <c r="I44" s="31"/>
      <c r="J44" s="31"/>
      <c r="K44" s="31"/>
      <c r="L44" s="31"/>
      <c r="M44" s="31"/>
      <c r="N44" s="31"/>
      <c r="O44" s="19"/>
      <c r="P44" s="19"/>
      <c r="Q44" s="19"/>
      <c r="R44" s="19"/>
      <c r="S44" s="19"/>
      <c r="T44" s="19"/>
      <c r="U44" s="54" t="e">
        <f t="shared" si="3"/>
        <v>#DIV/0!</v>
      </c>
      <c r="V44" s="19"/>
      <c r="W44" s="18" t="e">
        <f t="shared" si="8"/>
        <v>#DIV/0!</v>
      </c>
      <c r="X44" s="19"/>
      <c r="Y44" s="18" t="e">
        <f t="shared" si="9"/>
        <v>#DIV/0!</v>
      </c>
      <c r="Z44" s="19"/>
      <c r="AA44" s="19"/>
      <c r="AB44" s="19"/>
      <c r="AC44" s="19"/>
      <c r="AD44" s="19"/>
      <c r="AE44" s="19"/>
    </row>
    <row r="45" spans="1:31" s="84" customFormat="1" x14ac:dyDescent="0.25">
      <c r="A45" s="21"/>
      <c r="B45" s="86" t="s">
        <v>326</v>
      </c>
      <c r="C45" s="19"/>
      <c r="D45" s="19"/>
      <c r="E45" s="19"/>
      <c r="F45" s="45" t="e">
        <f t="shared" si="7"/>
        <v>#DIV/0!</v>
      </c>
      <c r="G45" s="19"/>
      <c r="H45" s="45" t="e">
        <f t="shared" si="2"/>
        <v>#DIV/0!</v>
      </c>
      <c r="I45" s="31"/>
      <c r="J45" s="31"/>
      <c r="K45" s="31"/>
      <c r="L45" s="31"/>
      <c r="M45" s="31"/>
      <c r="N45" s="31"/>
      <c r="O45" s="19"/>
      <c r="P45" s="19"/>
      <c r="Q45" s="19"/>
      <c r="R45" s="19"/>
      <c r="S45" s="19"/>
      <c r="T45" s="19"/>
      <c r="U45" s="54" t="e">
        <f t="shared" si="3"/>
        <v>#DIV/0!</v>
      </c>
      <c r="V45" s="19"/>
      <c r="W45" s="18" t="e">
        <f t="shared" si="8"/>
        <v>#DIV/0!</v>
      </c>
      <c r="X45" s="19"/>
      <c r="Y45" s="18" t="e">
        <f t="shared" si="9"/>
        <v>#DIV/0!</v>
      </c>
      <c r="Z45" s="19"/>
      <c r="AA45" s="19"/>
      <c r="AB45" s="19"/>
      <c r="AC45" s="19"/>
      <c r="AD45" s="19"/>
      <c r="AE45" s="19"/>
    </row>
    <row r="46" spans="1:31" s="84" customFormat="1" x14ac:dyDescent="0.25">
      <c r="A46" s="21"/>
      <c r="B46" s="86" t="s">
        <v>199</v>
      </c>
      <c r="C46" s="19"/>
      <c r="D46" s="19"/>
      <c r="E46" s="19"/>
      <c r="F46" s="45" t="e">
        <f t="shared" si="7"/>
        <v>#DIV/0!</v>
      </c>
      <c r="G46" s="19"/>
      <c r="H46" s="45" t="e">
        <f t="shared" si="2"/>
        <v>#DIV/0!</v>
      </c>
      <c r="I46" s="31"/>
      <c r="J46" s="31"/>
      <c r="K46" s="31"/>
      <c r="L46" s="31"/>
      <c r="M46" s="31"/>
      <c r="N46" s="31"/>
      <c r="O46" s="19"/>
      <c r="P46" s="19"/>
      <c r="Q46" s="19"/>
      <c r="R46" s="19"/>
      <c r="S46" s="19"/>
      <c r="T46" s="19"/>
      <c r="U46" s="54" t="e">
        <f t="shared" si="3"/>
        <v>#DIV/0!</v>
      </c>
      <c r="V46" s="19"/>
      <c r="W46" s="18" t="e">
        <f t="shared" si="8"/>
        <v>#DIV/0!</v>
      </c>
      <c r="X46" s="19"/>
      <c r="Y46" s="18" t="e">
        <f t="shared" si="9"/>
        <v>#DIV/0!</v>
      </c>
      <c r="Z46" s="19"/>
      <c r="AA46" s="19"/>
      <c r="AB46" s="19"/>
      <c r="AC46" s="19"/>
      <c r="AD46" s="19"/>
      <c r="AE46" s="19"/>
    </row>
    <row r="47" spans="1:31" s="84" customFormat="1" x14ac:dyDescent="0.25">
      <c r="A47" s="21"/>
      <c r="B47" s="86" t="s">
        <v>200</v>
      </c>
      <c r="C47" s="19"/>
      <c r="D47" s="19"/>
      <c r="E47" s="19"/>
      <c r="F47" s="45" t="e">
        <f t="shared" si="7"/>
        <v>#DIV/0!</v>
      </c>
      <c r="G47" s="19"/>
      <c r="H47" s="45" t="e">
        <f t="shared" si="2"/>
        <v>#DIV/0!</v>
      </c>
      <c r="I47" s="31"/>
      <c r="J47" s="31"/>
      <c r="K47" s="31"/>
      <c r="L47" s="31"/>
      <c r="M47" s="31"/>
      <c r="N47" s="31"/>
      <c r="O47" s="19"/>
      <c r="P47" s="19"/>
      <c r="Q47" s="19"/>
      <c r="R47" s="19"/>
      <c r="S47" s="19"/>
      <c r="T47" s="19"/>
      <c r="U47" s="54" t="e">
        <f t="shared" si="3"/>
        <v>#DIV/0!</v>
      </c>
      <c r="V47" s="19"/>
      <c r="W47" s="18" t="e">
        <f t="shared" si="8"/>
        <v>#DIV/0!</v>
      </c>
      <c r="X47" s="19"/>
      <c r="Y47" s="18" t="e">
        <f t="shared" si="9"/>
        <v>#DIV/0!</v>
      </c>
      <c r="Z47" s="19"/>
      <c r="AA47" s="19"/>
      <c r="AB47" s="19"/>
      <c r="AC47" s="19"/>
      <c r="AD47" s="19"/>
      <c r="AE47" s="19"/>
    </row>
    <row r="48" spans="1:31" s="84" customFormat="1" x14ac:dyDescent="0.25">
      <c r="A48" s="21"/>
      <c r="B48" s="86" t="s">
        <v>83</v>
      </c>
      <c r="C48" s="19"/>
      <c r="D48" s="19"/>
      <c r="E48" s="19"/>
      <c r="F48" s="45" t="e">
        <f t="shared" si="7"/>
        <v>#DIV/0!</v>
      </c>
      <c r="G48" s="19"/>
      <c r="H48" s="45" t="e">
        <f t="shared" si="2"/>
        <v>#DIV/0!</v>
      </c>
      <c r="I48" s="31"/>
      <c r="J48" s="31"/>
      <c r="K48" s="31"/>
      <c r="L48" s="31"/>
      <c r="M48" s="31"/>
      <c r="N48" s="31"/>
      <c r="O48" s="19"/>
      <c r="P48" s="19"/>
      <c r="Q48" s="19"/>
      <c r="R48" s="19"/>
      <c r="S48" s="19"/>
      <c r="T48" s="19"/>
      <c r="U48" s="54" t="e">
        <f t="shared" si="3"/>
        <v>#DIV/0!</v>
      </c>
      <c r="V48" s="19"/>
      <c r="W48" s="18" t="e">
        <f t="shared" si="8"/>
        <v>#DIV/0!</v>
      </c>
      <c r="X48" s="19"/>
      <c r="Y48" s="18" t="e">
        <f t="shared" si="9"/>
        <v>#DIV/0!</v>
      </c>
      <c r="Z48" s="19"/>
      <c r="AA48" s="19"/>
      <c r="AB48" s="19"/>
      <c r="AC48" s="19"/>
      <c r="AD48" s="19"/>
      <c r="AE48" s="19"/>
    </row>
    <row r="49" spans="1:31" s="84" customFormat="1" x14ac:dyDescent="0.25">
      <c r="A49" s="21"/>
      <c r="B49" s="86" t="s">
        <v>84</v>
      </c>
      <c r="C49" s="19"/>
      <c r="D49" s="19"/>
      <c r="E49" s="19"/>
      <c r="F49" s="45" t="e">
        <f t="shared" si="7"/>
        <v>#DIV/0!</v>
      </c>
      <c r="G49" s="19"/>
      <c r="H49" s="45" t="e">
        <f t="shared" si="2"/>
        <v>#DIV/0!</v>
      </c>
      <c r="I49" s="31"/>
      <c r="J49" s="31"/>
      <c r="K49" s="31"/>
      <c r="L49" s="31"/>
      <c r="M49" s="31"/>
      <c r="N49" s="31"/>
      <c r="O49" s="19"/>
      <c r="P49" s="19"/>
      <c r="Q49" s="19"/>
      <c r="R49" s="19"/>
      <c r="S49" s="19"/>
      <c r="T49" s="19"/>
      <c r="U49" s="54" t="e">
        <f t="shared" si="3"/>
        <v>#DIV/0!</v>
      </c>
      <c r="V49" s="19"/>
      <c r="W49" s="18" t="e">
        <f t="shared" si="8"/>
        <v>#DIV/0!</v>
      </c>
      <c r="X49" s="19"/>
      <c r="Y49" s="18" t="e">
        <f t="shared" si="9"/>
        <v>#DIV/0!</v>
      </c>
      <c r="Z49" s="19"/>
      <c r="AA49" s="19"/>
      <c r="AB49" s="19"/>
      <c r="AC49" s="19"/>
      <c r="AD49" s="19"/>
      <c r="AE49" s="19"/>
    </row>
    <row r="50" spans="1:31" s="84" customFormat="1" x14ac:dyDescent="0.25">
      <c r="A50" s="21"/>
      <c r="B50" s="86" t="s">
        <v>327</v>
      </c>
      <c r="C50" s="19"/>
      <c r="D50" s="19"/>
      <c r="E50" s="19"/>
      <c r="F50" s="45" t="e">
        <f t="shared" si="7"/>
        <v>#DIV/0!</v>
      </c>
      <c r="G50" s="19"/>
      <c r="H50" s="45" t="e">
        <f t="shared" si="2"/>
        <v>#DIV/0!</v>
      </c>
      <c r="I50" s="31"/>
      <c r="J50" s="31"/>
      <c r="K50" s="31"/>
      <c r="L50" s="31"/>
      <c r="M50" s="31"/>
      <c r="N50" s="31"/>
      <c r="O50" s="19"/>
      <c r="P50" s="19"/>
      <c r="Q50" s="19"/>
      <c r="R50" s="19"/>
      <c r="S50" s="19"/>
      <c r="T50" s="19"/>
      <c r="U50" s="54" t="e">
        <f t="shared" si="3"/>
        <v>#DIV/0!</v>
      </c>
      <c r="V50" s="19"/>
      <c r="W50" s="18" t="e">
        <f t="shared" si="8"/>
        <v>#DIV/0!</v>
      </c>
      <c r="X50" s="19"/>
      <c r="Y50" s="18" t="e">
        <f t="shared" si="9"/>
        <v>#DIV/0!</v>
      </c>
      <c r="Z50" s="19"/>
      <c r="AA50" s="19"/>
      <c r="AB50" s="19"/>
      <c r="AC50" s="19"/>
      <c r="AD50" s="19"/>
      <c r="AE50" s="19"/>
    </row>
    <row r="51" spans="1:31" s="84" customFormat="1" x14ac:dyDescent="0.25">
      <c r="A51" s="21"/>
      <c r="B51" s="86" t="s">
        <v>328</v>
      </c>
      <c r="C51" s="19"/>
      <c r="D51" s="19"/>
      <c r="E51" s="19"/>
      <c r="F51" s="45" t="e">
        <f t="shared" si="7"/>
        <v>#DIV/0!</v>
      </c>
      <c r="G51" s="19"/>
      <c r="H51" s="45" t="e">
        <f t="shared" si="2"/>
        <v>#DIV/0!</v>
      </c>
      <c r="I51" s="31"/>
      <c r="J51" s="31"/>
      <c r="K51" s="31"/>
      <c r="L51" s="31"/>
      <c r="M51" s="31"/>
      <c r="N51" s="31"/>
      <c r="O51" s="19"/>
      <c r="P51" s="19"/>
      <c r="Q51" s="19"/>
      <c r="R51" s="19"/>
      <c r="S51" s="19"/>
      <c r="T51" s="19"/>
      <c r="U51" s="54" t="e">
        <f t="shared" si="3"/>
        <v>#DIV/0!</v>
      </c>
      <c r="V51" s="19"/>
      <c r="W51" s="18" t="e">
        <f t="shared" si="8"/>
        <v>#DIV/0!</v>
      </c>
      <c r="X51" s="19"/>
      <c r="Y51" s="18" t="e">
        <f t="shared" si="9"/>
        <v>#DIV/0!</v>
      </c>
      <c r="Z51" s="19"/>
      <c r="AA51" s="19"/>
      <c r="AB51" s="19"/>
      <c r="AC51" s="19"/>
      <c r="AD51" s="19"/>
      <c r="AE51" s="19"/>
    </row>
    <row r="52" spans="1:31" s="84" customFormat="1" x14ac:dyDescent="0.25">
      <c r="A52" s="21"/>
      <c r="B52" s="86" t="s">
        <v>329</v>
      </c>
      <c r="C52" s="19"/>
      <c r="D52" s="19"/>
      <c r="E52" s="19"/>
      <c r="F52" s="45" t="e">
        <f t="shared" si="7"/>
        <v>#DIV/0!</v>
      </c>
      <c r="G52" s="19"/>
      <c r="H52" s="45" t="e">
        <f t="shared" si="2"/>
        <v>#DIV/0!</v>
      </c>
      <c r="I52" s="31"/>
      <c r="J52" s="31"/>
      <c r="K52" s="31"/>
      <c r="L52" s="31"/>
      <c r="M52" s="31"/>
      <c r="N52" s="31"/>
      <c r="O52" s="19"/>
      <c r="P52" s="19"/>
      <c r="Q52" s="19"/>
      <c r="R52" s="19"/>
      <c r="S52" s="19"/>
      <c r="T52" s="19"/>
      <c r="U52" s="54" t="e">
        <f t="shared" si="3"/>
        <v>#DIV/0!</v>
      </c>
      <c r="V52" s="19"/>
      <c r="W52" s="18" t="e">
        <f t="shared" si="8"/>
        <v>#DIV/0!</v>
      </c>
      <c r="X52" s="19"/>
      <c r="Y52" s="18" t="e">
        <f t="shared" si="9"/>
        <v>#DIV/0!</v>
      </c>
      <c r="Z52" s="19"/>
      <c r="AA52" s="19"/>
      <c r="AB52" s="19"/>
      <c r="AC52" s="19"/>
      <c r="AD52" s="19"/>
      <c r="AE52" s="19"/>
    </row>
    <row r="53" spans="1:31" s="84" customFormat="1" x14ac:dyDescent="0.25">
      <c r="A53" s="21"/>
      <c r="B53" s="86" t="s">
        <v>330</v>
      </c>
      <c r="C53" s="19"/>
      <c r="D53" s="19"/>
      <c r="E53" s="19"/>
      <c r="F53" s="45" t="e">
        <f t="shared" si="7"/>
        <v>#DIV/0!</v>
      </c>
      <c r="G53" s="19"/>
      <c r="H53" s="45" t="e">
        <f t="shared" si="2"/>
        <v>#DIV/0!</v>
      </c>
      <c r="I53" s="31"/>
      <c r="J53" s="31"/>
      <c r="K53" s="31"/>
      <c r="L53" s="31"/>
      <c r="M53" s="31"/>
      <c r="N53" s="31"/>
      <c r="O53" s="19"/>
      <c r="P53" s="19"/>
      <c r="Q53" s="19"/>
      <c r="R53" s="19"/>
      <c r="S53" s="19"/>
      <c r="T53" s="19"/>
      <c r="U53" s="54" t="e">
        <f t="shared" si="3"/>
        <v>#DIV/0!</v>
      </c>
      <c r="V53" s="19"/>
      <c r="W53" s="18" t="e">
        <f t="shared" si="8"/>
        <v>#DIV/0!</v>
      </c>
      <c r="X53" s="19"/>
      <c r="Y53" s="18" t="e">
        <f t="shared" si="9"/>
        <v>#DIV/0!</v>
      </c>
      <c r="Z53" s="19"/>
      <c r="AA53" s="19"/>
      <c r="AB53" s="19"/>
      <c r="AC53" s="19"/>
      <c r="AD53" s="19"/>
      <c r="AE53" s="19"/>
    </row>
    <row r="54" spans="1:31" s="84" customFormat="1" x14ac:dyDescent="0.25">
      <c r="A54" s="21"/>
      <c r="B54" s="86" t="s">
        <v>103</v>
      </c>
      <c r="C54" s="19"/>
      <c r="D54" s="19"/>
      <c r="E54" s="19"/>
      <c r="F54" s="45" t="e">
        <f t="shared" si="7"/>
        <v>#DIV/0!</v>
      </c>
      <c r="G54" s="19"/>
      <c r="H54" s="45" t="e">
        <f t="shared" si="2"/>
        <v>#DIV/0!</v>
      </c>
      <c r="I54" s="31"/>
      <c r="J54" s="31"/>
      <c r="K54" s="31"/>
      <c r="L54" s="31"/>
      <c r="M54" s="31"/>
      <c r="N54" s="31"/>
      <c r="O54" s="19"/>
      <c r="P54" s="19"/>
      <c r="Q54" s="19"/>
      <c r="R54" s="19"/>
      <c r="S54" s="19"/>
      <c r="T54" s="19"/>
      <c r="U54" s="54" t="e">
        <f t="shared" si="3"/>
        <v>#DIV/0!</v>
      </c>
      <c r="V54" s="19"/>
      <c r="W54" s="18" t="e">
        <f t="shared" si="8"/>
        <v>#DIV/0!</v>
      </c>
      <c r="X54" s="19"/>
      <c r="Y54" s="18" t="e">
        <f t="shared" si="9"/>
        <v>#DIV/0!</v>
      </c>
      <c r="Z54" s="19"/>
      <c r="AA54" s="19"/>
      <c r="AB54" s="19"/>
      <c r="AC54" s="19"/>
      <c r="AD54" s="19"/>
      <c r="AE54" s="19"/>
    </row>
    <row r="55" spans="1:31" s="84" customFormat="1" x14ac:dyDescent="0.25">
      <c r="A55" s="21"/>
      <c r="B55" s="86" t="s">
        <v>331</v>
      </c>
      <c r="C55" s="19"/>
      <c r="D55" s="19"/>
      <c r="E55" s="19"/>
      <c r="F55" s="45" t="e">
        <f t="shared" si="7"/>
        <v>#DIV/0!</v>
      </c>
      <c r="G55" s="19"/>
      <c r="H55" s="45" t="e">
        <f t="shared" si="2"/>
        <v>#DIV/0!</v>
      </c>
      <c r="I55" s="31"/>
      <c r="J55" s="31"/>
      <c r="K55" s="31"/>
      <c r="L55" s="31"/>
      <c r="M55" s="31"/>
      <c r="N55" s="31"/>
      <c r="O55" s="19"/>
      <c r="P55" s="19"/>
      <c r="Q55" s="19"/>
      <c r="R55" s="19"/>
      <c r="S55" s="19"/>
      <c r="T55" s="19"/>
      <c r="U55" s="54" t="e">
        <f t="shared" si="3"/>
        <v>#DIV/0!</v>
      </c>
      <c r="V55" s="19"/>
      <c r="W55" s="18" t="e">
        <f t="shared" si="8"/>
        <v>#DIV/0!</v>
      </c>
      <c r="X55" s="19"/>
      <c r="Y55" s="18" t="e">
        <f t="shared" si="9"/>
        <v>#DIV/0!</v>
      </c>
      <c r="Z55" s="19"/>
      <c r="AA55" s="19"/>
      <c r="AB55" s="19"/>
      <c r="AC55" s="19"/>
      <c r="AD55" s="19"/>
      <c r="AE55" s="19"/>
    </row>
    <row r="56" spans="1:31" s="84" customFormat="1" x14ac:dyDescent="0.25">
      <c r="A56" s="21"/>
      <c r="B56" s="86" t="s">
        <v>332</v>
      </c>
      <c r="C56" s="19"/>
      <c r="D56" s="19"/>
      <c r="E56" s="19"/>
      <c r="F56" s="45" t="e">
        <f t="shared" si="7"/>
        <v>#DIV/0!</v>
      </c>
      <c r="G56" s="19"/>
      <c r="H56" s="45" t="e">
        <f t="shared" si="2"/>
        <v>#DIV/0!</v>
      </c>
      <c r="I56" s="31"/>
      <c r="J56" s="31"/>
      <c r="K56" s="31"/>
      <c r="L56" s="31"/>
      <c r="M56" s="31"/>
      <c r="N56" s="31"/>
      <c r="O56" s="19"/>
      <c r="P56" s="19"/>
      <c r="Q56" s="19"/>
      <c r="R56" s="19"/>
      <c r="S56" s="19"/>
      <c r="T56" s="19"/>
      <c r="U56" s="54" t="e">
        <f t="shared" si="3"/>
        <v>#DIV/0!</v>
      </c>
      <c r="V56" s="19"/>
      <c r="W56" s="18" t="e">
        <f t="shared" si="8"/>
        <v>#DIV/0!</v>
      </c>
      <c r="X56" s="19"/>
      <c r="Y56" s="18" t="e">
        <f t="shared" si="9"/>
        <v>#DIV/0!</v>
      </c>
      <c r="Z56" s="19"/>
      <c r="AA56" s="19"/>
      <c r="AB56" s="19"/>
      <c r="AC56" s="19"/>
      <c r="AD56" s="19"/>
      <c r="AE56" s="19"/>
    </row>
    <row r="57" spans="1:31" s="84" customFormat="1" x14ac:dyDescent="0.25">
      <c r="A57" s="21"/>
      <c r="B57" s="86" t="s">
        <v>333</v>
      </c>
      <c r="C57" s="19"/>
      <c r="D57" s="19"/>
      <c r="E57" s="19"/>
      <c r="F57" s="45" t="e">
        <f t="shared" si="7"/>
        <v>#DIV/0!</v>
      </c>
      <c r="G57" s="19"/>
      <c r="H57" s="45" t="e">
        <f t="shared" si="2"/>
        <v>#DIV/0!</v>
      </c>
      <c r="I57" s="31"/>
      <c r="J57" s="31"/>
      <c r="K57" s="31"/>
      <c r="L57" s="31"/>
      <c r="M57" s="31"/>
      <c r="N57" s="31"/>
      <c r="O57" s="19"/>
      <c r="P57" s="19"/>
      <c r="Q57" s="19"/>
      <c r="R57" s="19"/>
      <c r="S57" s="19"/>
      <c r="T57" s="19"/>
      <c r="U57" s="54" t="e">
        <f t="shared" si="3"/>
        <v>#DIV/0!</v>
      </c>
      <c r="V57" s="19"/>
      <c r="W57" s="18" t="e">
        <f t="shared" si="8"/>
        <v>#DIV/0!</v>
      </c>
      <c r="X57" s="19"/>
      <c r="Y57" s="18" t="e">
        <f t="shared" si="9"/>
        <v>#DIV/0!</v>
      </c>
      <c r="Z57" s="19"/>
      <c r="AA57" s="19"/>
      <c r="AB57" s="19"/>
      <c r="AC57" s="19"/>
      <c r="AD57" s="19"/>
      <c r="AE57" s="19"/>
    </row>
    <row r="58" spans="1:31" s="84" customFormat="1" x14ac:dyDescent="0.25">
      <c r="A58" s="21"/>
      <c r="B58" s="86" t="s">
        <v>334</v>
      </c>
      <c r="C58" s="19"/>
      <c r="D58" s="19"/>
      <c r="E58" s="19"/>
      <c r="F58" s="45" t="e">
        <f t="shared" si="7"/>
        <v>#DIV/0!</v>
      </c>
      <c r="G58" s="19"/>
      <c r="H58" s="45" t="e">
        <f t="shared" si="2"/>
        <v>#DIV/0!</v>
      </c>
      <c r="I58" s="31"/>
      <c r="J58" s="31"/>
      <c r="K58" s="31"/>
      <c r="L58" s="31"/>
      <c r="M58" s="31"/>
      <c r="N58" s="31"/>
      <c r="O58" s="19"/>
      <c r="P58" s="19"/>
      <c r="Q58" s="19"/>
      <c r="R58" s="19"/>
      <c r="S58" s="19"/>
      <c r="T58" s="19"/>
      <c r="U58" s="54" t="e">
        <f t="shared" si="3"/>
        <v>#DIV/0!</v>
      </c>
      <c r="V58" s="19"/>
      <c r="W58" s="18" t="e">
        <f t="shared" si="8"/>
        <v>#DIV/0!</v>
      </c>
      <c r="X58" s="19"/>
      <c r="Y58" s="18" t="e">
        <f t="shared" si="9"/>
        <v>#DIV/0!</v>
      </c>
      <c r="Z58" s="19"/>
      <c r="AA58" s="19"/>
      <c r="AB58" s="19"/>
      <c r="AC58" s="19"/>
      <c r="AD58" s="19"/>
      <c r="AE58" s="19"/>
    </row>
    <row r="59" spans="1:31" s="84" customFormat="1" x14ac:dyDescent="0.25">
      <c r="A59" s="21"/>
      <c r="B59" s="86" t="s">
        <v>335</v>
      </c>
      <c r="C59" s="19"/>
      <c r="D59" s="19"/>
      <c r="E59" s="19"/>
      <c r="F59" s="45" t="e">
        <f t="shared" si="7"/>
        <v>#DIV/0!</v>
      </c>
      <c r="G59" s="19"/>
      <c r="H59" s="45" t="e">
        <f t="shared" si="2"/>
        <v>#DIV/0!</v>
      </c>
      <c r="I59" s="31"/>
      <c r="J59" s="31"/>
      <c r="K59" s="31"/>
      <c r="L59" s="31"/>
      <c r="M59" s="31"/>
      <c r="N59" s="31"/>
      <c r="O59" s="19"/>
      <c r="P59" s="19"/>
      <c r="Q59" s="19"/>
      <c r="R59" s="19"/>
      <c r="S59" s="19"/>
      <c r="T59" s="19"/>
      <c r="U59" s="54" t="e">
        <f t="shared" si="3"/>
        <v>#DIV/0!</v>
      </c>
      <c r="V59" s="19"/>
      <c r="W59" s="18" t="e">
        <f t="shared" si="8"/>
        <v>#DIV/0!</v>
      </c>
      <c r="X59" s="19"/>
      <c r="Y59" s="18" t="e">
        <f t="shared" si="9"/>
        <v>#DIV/0!</v>
      </c>
      <c r="Z59" s="19"/>
      <c r="AA59" s="19"/>
      <c r="AB59" s="19"/>
      <c r="AC59" s="19"/>
      <c r="AD59" s="19"/>
      <c r="AE59" s="19"/>
    </row>
    <row r="60" spans="1:31" s="84" customFormat="1" x14ac:dyDescent="0.25">
      <c r="A60" s="21"/>
      <c r="B60" s="86" t="s">
        <v>336</v>
      </c>
      <c r="C60" s="19"/>
      <c r="D60" s="19"/>
      <c r="E60" s="19"/>
      <c r="F60" s="45" t="e">
        <f t="shared" si="7"/>
        <v>#DIV/0!</v>
      </c>
      <c r="G60" s="19"/>
      <c r="H60" s="45" t="e">
        <f t="shared" si="2"/>
        <v>#DIV/0!</v>
      </c>
      <c r="I60" s="31"/>
      <c r="J60" s="31"/>
      <c r="K60" s="31"/>
      <c r="L60" s="31"/>
      <c r="M60" s="31"/>
      <c r="N60" s="31"/>
      <c r="O60" s="19"/>
      <c r="P60" s="19"/>
      <c r="Q60" s="19"/>
      <c r="R60" s="19"/>
      <c r="S60" s="19"/>
      <c r="T60" s="19"/>
      <c r="U60" s="54" t="e">
        <f t="shared" si="3"/>
        <v>#DIV/0!</v>
      </c>
      <c r="V60" s="19"/>
      <c r="W60" s="18" t="e">
        <f t="shared" si="8"/>
        <v>#DIV/0!</v>
      </c>
      <c r="X60" s="19"/>
      <c r="Y60" s="18" t="e">
        <f t="shared" si="9"/>
        <v>#DIV/0!</v>
      </c>
      <c r="Z60" s="19"/>
      <c r="AA60" s="19"/>
      <c r="AB60" s="19"/>
      <c r="AC60" s="19"/>
      <c r="AD60" s="19"/>
      <c r="AE60" s="19"/>
    </row>
    <row r="61" spans="1:31" s="84" customFormat="1" x14ac:dyDescent="0.25">
      <c r="A61" s="21"/>
      <c r="B61" s="85" t="s">
        <v>201</v>
      </c>
      <c r="C61" s="19"/>
      <c r="D61" s="19"/>
      <c r="E61" s="19"/>
      <c r="F61" s="45" t="e">
        <f t="shared" si="7"/>
        <v>#DIV/0!</v>
      </c>
      <c r="G61" s="19"/>
      <c r="H61" s="45" t="e">
        <f t="shared" si="2"/>
        <v>#DIV/0!</v>
      </c>
      <c r="I61" s="31"/>
      <c r="J61" s="31"/>
      <c r="K61" s="31"/>
      <c r="L61" s="31"/>
      <c r="M61" s="31"/>
      <c r="N61" s="31"/>
      <c r="O61" s="19"/>
      <c r="P61" s="19"/>
      <c r="Q61" s="19"/>
      <c r="R61" s="19"/>
      <c r="S61" s="19"/>
      <c r="T61" s="19"/>
      <c r="U61" s="54" t="e">
        <f t="shared" si="3"/>
        <v>#DIV/0!</v>
      </c>
      <c r="V61" s="19"/>
      <c r="W61" s="18" t="e">
        <f t="shared" si="8"/>
        <v>#DIV/0!</v>
      </c>
      <c r="X61" s="19"/>
      <c r="Y61" s="18" t="e">
        <f t="shared" si="9"/>
        <v>#DIV/0!</v>
      </c>
      <c r="Z61" s="19"/>
      <c r="AA61" s="19"/>
      <c r="AB61" s="19"/>
      <c r="AC61" s="19"/>
      <c r="AD61" s="19"/>
      <c r="AE61" s="19"/>
    </row>
    <row r="62" spans="1:31" s="84" customFormat="1" x14ac:dyDescent="0.25">
      <c r="A62" s="21"/>
      <c r="B62" s="86" t="s">
        <v>104</v>
      </c>
      <c r="C62" s="19"/>
      <c r="D62" s="19"/>
      <c r="E62" s="19"/>
      <c r="F62" s="45" t="e">
        <f t="shared" si="7"/>
        <v>#DIV/0!</v>
      </c>
      <c r="G62" s="19"/>
      <c r="H62" s="45" t="e">
        <f t="shared" si="2"/>
        <v>#DIV/0!</v>
      </c>
      <c r="I62" s="31"/>
      <c r="J62" s="31"/>
      <c r="K62" s="31"/>
      <c r="L62" s="31"/>
      <c r="M62" s="31"/>
      <c r="N62" s="31"/>
      <c r="O62" s="19"/>
      <c r="P62" s="19"/>
      <c r="Q62" s="19"/>
      <c r="R62" s="19"/>
      <c r="S62" s="19"/>
      <c r="T62" s="19"/>
      <c r="U62" s="54" t="e">
        <f t="shared" si="3"/>
        <v>#DIV/0!</v>
      </c>
      <c r="V62" s="19"/>
      <c r="W62" s="18" t="e">
        <f t="shared" si="8"/>
        <v>#DIV/0!</v>
      </c>
      <c r="X62" s="19"/>
      <c r="Y62" s="18" t="e">
        <f t="shared" si="9"/>
        <v>#DIV/0!</v>
      </c>
      <c r="Z62" s="19"/>
      <c r="AA62" s="19"/>
      <c r="AB62" s="19"/>
      <c r="AC62" s="19"/>
      <c r="AD62" s="19"/>
      <c r="AE62" s="19"/>
    </row>
    <row r="63" spans="1:31" s="84" customFormat="1" x14ac:dyDescent="0.25">
      <c r="A63" s="21"/>
      <c r="B63" s="86" t="s">
        <v>105</v>
      </c>
      <c r="C63" s="19"/>
      <c r="D63" s="19"/>
      <c r="E63" s="19"/>
      <c r="F63" s="45" t="e">
        <f t="shared" si="7"/>
        <v>#DIV/0!</v>
      </c>
      <c r="G63" s="19"/>
      <c r="H63" s="45" t="e">
        <f t="shared" si="2"/>
        <v>#DIV/0!</v>
      </c>
      <c r="I63" s="31"/>
      <c r="J63" s="31"/>
      <c r="K63" s="31"/>
      <c r="L63" s="31"/>
      <c r="M63" s="31"/>
      <c r="N63" s="31"/>
      <c r="O63" s="19"/>
      <c r="P63" s="19"/>
      <c r="Q63" s="19"/>
      <c r="R63" s="19"/>
      <c r="S63" s="19"/>
      <c r="T63" s="19"/>
      <c r="U63" s="54" t="e">
        <f t="shared" si="3"/>
        <v>#DIV/0!</v>
      </c>
      <c r="V63" s="19"/>
      <c r="W63" s="18" t="e">
        <f t="shared" si="8"/>
        <v>#DIV/0!</v>
      </c>
      <c r="X63" s="19"/>
      <c r="Y63" s="18" t="e">
        <f t="shared" si="9"/>
        <v>#DIV/0!</v>
      </c>
      <c r="Z63" s="19"/>
      <c r="AA63" s="19"/>
      <c r="AB63" s="19"/>
      <c r="AC63" s="19"/>
      <c r="AD63" s="19"/>
      <c r="AE63" s="19"/>
    </row>
    <row r="64" spans="1:31" s="84" customFormat="1" x14ac:dyDescent="0.25">
      <c r="A64" s="21"/>
      <c r="B64" s="89" t="s">
        <v>106</v>
      </c>
      <c r="C64" s="19"/>
      <c r="D64" s="19"/>
      <c r="E64" s="19"/>
      <c r="F64" s="45" t="e">
        <f t="shared" si="7"/>
        <v>#DIV/0!</v>
      </c>
      <c r="G64" s="19"/>
      <c r="H64" s="45" t="e">
        <f t="shared" si="2"/>
        <v>#DIV/0!</v>
      </c>
      <c r="I64" s="31"/>
      <c r="J64" s="31"/>
      <c r="K64" s="31"/>
      <c r="L64" s="31"/>
      <c r="M64" s="31"/>
      <c r="N64" s="31"/>
      <c r="O64" s="19"/>
      <c r="P64" s="19"/>
      <c r="Q64" s="19"/>
      <c r="R64" s="19"/>
      <c r="S64" s="19"/>
      <c r="T64" s="19"/>
      <c r="U64" s="54" t="e">
        <f t="shared" si="3"/>
        <v>#DIV/0!</v>
      </c>
      <c r="V64" s="19"/>
      <c r="W64" s="18" t="e">
        <f t="shared" si="8"/>
        <v>#DIV/0!</v>
      </c>
      <c r="X64" s="19"/>
      <c r="Y64" s="18" t="e">
        <f t="shared" si="9"/>
        <v>#DIV/0!</v>
      </c>
      <c r="Z64" s="19"/>
      <c r="AA64" s="19"/>
      <c r="AB64" s="19"/>
      <c r="AC64" s="19"/>
      <c r="AD64" s="19"/>
      <c r="AE64" s="19"/>
    </row>
    <row r="65" spans="1:31" s="84" customFormat="1" x14ac:dyDescent="0.25">
      <c r="A65" s="21"/>
      <c r="B65" s="86" t="s">
        <v>183</v>
      </c>
      <c r="C65" s="19"/>
      <c r="D65" s="19"/>
      <c r="E65" s="19"/>
      <c r="F65" s="45" t="e">
        <f t="shared" si="7"/>
        <v>#DIV/0!</v>
      </c>
      <c r="G65" s="19"/>
      <c r="H65" s="45" t="e">
        <f t="shared" si="2"/>
        <v>#DIV/0!</v>
      </c>
      <c r="I65" s="31"/>
      <c r="J65" s="31"/>
      <c r="K65" s="31"/>
      <c r="L65" s="31"/>
      <c r="M65" s="31"/>
      <c r="N65" s="31"/>
      <c r="O65" s="19"/>
      <c r="P65" s="19"/>
      <c r="Q65" s="19"/>
      <c r="R65" s="19"/>
      <c r="S65" s="19"/>
      <c r="T65" s="19"/>
      <c r="U65" s="54" t="e">
        <f t="shared" si="3"/>
        <v>#DIV/0!</v>
      </c>
      <c r="V65" s="19"/>
      <c r="W65" s="18" t="e">
        <f t="shared" si="8"/>
        <v>#DIV/0!</v>
      </c>
      <c r="X65" s="19"/>
      <c r="Y65" s="18" t="e">
        <f t="shared" si="9"/>
        <v>#DIV/0!</v>
      </c>
      <c r="Z65" s="19"/>
      <c r="AA65" s="19"/>
      <c r="AB65" s="19"/>
      <c r="AC65" s="19"/>
      <c r="AD65" s="19"/>
      <c r="AE65" s="19"/>
    </row>
    <row r="66" spans="1:31" s="84" customFormat="1" x14ac:dyDescent="0.25">
      <c r="A66" s="21"/>
      <c r="B66" s="90" t="s">
        <v>202</v>
      </c>
      <c r="C66" s="19"/>
      <c r="D66" s="19"/>
      <c r="E66" s="19"/>
      <c r="F66" s="45" t="e">
        <f t="shared" si="7"/>
        <v>#DIV/0!</v>
      </c>
      <c r="G66" s="19"/>
      <c r="H66" s="45" t="e">
        <f t="shared" si="2"/>
        <v>#DIV/0!</v>
      </c>
      <c r="I66" s="31"/>
      <c r="J66" s="31"/>
      <c r="K66" s="31"/>
      <c r="L66" s="31"/>
      <c r="M66" s="31"/>
      <c r="N66" s="31"/>
      <c r="O66" s="19"/>
      <c r="P66" s="19"/>
      <c r="Q66" s="19"/>
      <c r="R66" s="19"/>
      <c r="S66" s="19"/>
      <c r="T66" s="19"/>
      <c r="U66" s="54" t="e">
        <f t="shared" si="3"/>
        <v>#DIV/0!</v>
      </c>
      <c r="V66" s="19"/>
      <c r="W66" s="18" t="e">
        <f t="shared" si="8"/>
        <v>#DIV/0!</v>
      </c>
      <c r="X66" s="19"/>
      <c r="Y66" s="18" t="e">
        <f t="shared" si="9"/>
        <v>#DIV/0!</v>
      </c>
      <c r="Z66" s="19"/>
      <c r="AA66" s="19"/>
      <c r="AB66" s="19"/>
      <c r="AC66" s="19"/>
      <c r="AD66" s="19"/>
      <c r="AE66" s="19"/>
    </row>
    <row r="67" spans="1:31" s="84" customFormat="1" x14ac:dyDescent="0.25">
      <c r="A67" s="21"/>
      <c r="B67" s="86" t="s">
        <v>107</v>
      </c>
      <c r="C67" s="19"/>
      <c r="D67" s="19"/>
      <c r="E67" s="19"/>
      <c r="F67" s="45" t="e">
        <f t="shared" si="7"/>
        <v>#DIV/0!</v>
      </c>
      <c r="G67" s="19"/>
      <c r="H67" s="45" t="e">
        <f t="shared" si="2"/>
        <v>#DIV/0!</v>
      </c>
      <c r="I67" s="31"/>
      <c r="J67" s="31"/>
      <c r="K67" s="31"/>
      <c r="L67" s="31"/>
      <c r="M67" s="31"/>
      <c r="N67" s="31"/>
      <c r="O67" s="19"/>
      <c r="P67" s="19"/>
      <c r="Q67" s="19"/>
      <c r="R67" s="19"/>
      <c r="S67" s="19"/>
      <c r="T67" s="19"/>
      <c r="U67" s="54" t="e">
        <f t="shared" si="3"/>
        <v>#DIV/0!</v>
      </c>
      <c r="V67" s="19"/>
      <c r="W67" s="18" t="e">
        <f t="shared" si="8"/>
        <v>#DIV/0!</v>
      </c>
      <c r="X67" s="19"/>
      <c r="Y67" s="18" t="e">
        <f t="shared" si="9"/>
        <v>#DIV/0!</v>
      </c>
      <c r="Z67" s="19"/>
      <c r="AA67" s="19"/>
      <c r="AB67" s="19"/>
      <c r="AC67" s="19"/>
      <c r="AD67" s="19"/>
      <c r="AE67" s="19"/>
    </row>
    <row r="68" spans="1:31" s="84" customFormat="1" x14ac:dyDescent="0.25">
      <c r="A68" s="21"/>
      <c r="B68" s="86" t="s">
        <v>203</v>
      </c>
      <c r="C68" s="19"/>
      <c r="D68" s="19"/>
      <c r="E68" s="19"/>
      <c r="F68" s="45" t="e">
        <f t="shared" si="7"/>
        <v>#DIV/0!</v>
      </c>
      <c r="G68" s="19"/>
      <c r="H68" s="45" t="e">
        <f t="shared" si="2"/>
        <v>#DIV/0!</v>
      </c>
      <c r="I68" s="31"/>
      <c r="J68" s="31"/>
      <c r="K68" s="31"/>
      <c r="L68" s="31"/>
      <c r="M68" s="31"/>
      <c r="N68" s="31"/>
      <c r="O68" s="19"/>
      <c r="P68" s="19"/>
      <c r="Q68" s="19"/>
      <c r="R68" s="19"/>
      <c r="S68" s="19"/>
      <c r="T68" s="19"/>
      <c r="U68" s="54" t="e">
        <f t="shared" si="3"/>
        <v>#DIV/0!</v>
      </c>
      <c r="V68" s="19"/>
      <c r="W68" s="18" t="e">
        <f t="shared" si="8"/>
        <v>#DIV/0!</v>
      </c>
      <c r="X68" s="19"/>
      <c r="Y68" s="18" t="e">
        <f t="shared" si="9"/>
        <v>#DIV/0!</v>
      </c>
      <c r="Z68" s="19"/>
      <c r="AA68" s="19"/>
      <c r="AB68" s="19"/>
      <c r="AC68" s="19"/>
      <c r="AD68" s="19"/>
      <c r="AE68" s="19"/>
    </row>
    <row r="69" spans="1:31" s="84" customFormat="1" x14ac:dyDescent="0.25">
      <c r="A69" s="21"/>
      <c r="B69" s="86" t="s">
        <v>204</v>
      </c>
      <c r="C69" s="19"/>
      <c r="D69" s="19"/>
      <c r="E69" s="19"/>
      <c r="F69" s="45" t="e">
        <f t="shared" si="7"/>
        <v>#DIV/0!</v>
      </c>
      <c r="G69" s="19"/>
      <c r="H69" s="45" t="e">
        <f t="shared" si="2"/>
        <v>#DIV/0!</v>
      </c>
      <c r="I69" s="31"/>
      <c r="J69" s="31"/>
      <c r="K69" s="31"/>
      <c r="L69" s="31"/>
      <c r="M69" s="31"/>
      <c r="N69" s="31"/>
      <c r="O69" s="19"/>
      <c r="P69" s="19"/>
      <c r="Q69" s="19"/>
      <c r="R69" s="19"/>
      <c r="S69" s="19"/>
      <c r="T69" s="19"/>
      <c r="U69" s="54" t="e">
        <f t="shared" si="3"/>
        <v>#DIV/0!</v>
      </c>
      <c r="V69" s="19"/>
      <c r="W69" s="18" t="e">
        <f t="shared" si="8"/>
        <v>#DIV/0!</v>
      </c>
      <c r="X69" s="19"/>
      <c r="Y69" s="18" t="e">
        <f t="shared" si="9"/>
        <v>#DIV/0!</v>
      </c>
      <c r="Z69" s="19"/>
      <c r="AA69" s="19"/>
      <c r="AB69" s="19"/>
      <c r="AC69" s="19"/>
      <c r="AD69" s="19"/>
      <c r="AE69" s="19"/>
    </row>
    <row r="70" spans="1:31" s="84" customFormat="1" x14ac:dyDescent="0.25">
      <c r="A70" s="21"/>
      <c r="B70" s="86" t="s">
        <v>108</v>
      </c>
      <c r="C70" s="19"/>
      <c r="D70" s="19"/>
      <c r="E70" s="19"/>
      <c r="F70" s="45" t="e">
        <f t="shared" si="7"/>
        <v>#DIV/0!</v>
      </c>
      <c r="G70" s="19"/>
      <c r="H70" s="45" t="e">
        <f t="shared" si="2"/>
        <v>#DIV/0!</v>
      </c>
      <c r="I70" s="31"/>
      <c r="J70" s="31"/>
      <c r="K70" s="31"/>
      <c r="L70" s="31"/>
      <c r="M70" s="31"/>
      <c r="N70" s="31"/>
      <c r="O70" s="19"/>
      <c r="P70" s="19"/>
      <c r="Q70" s="19"/>
      <c r="R70" s="19"/>
      <c r="S70" s="19"/>
      <c r="T70" s="19"/>
      <c r="U70" s="54" t="e">
        <f t="shared" si="3"/>
        <v>#DIV/0!</v>
      </c>
      <c r="V70" s="19"/>
      <c r="W70" s="18" t="e">
        <f t="shared" si="8"/>
        <v>#DIV/0!</v>
      </c>
      <c r="X70" s="19"/>
      <c r="Y70" s="18" t="e">
        <f t="shared" si="9"/>
        <v>#DIV/0!</v>
      </c>
      <c r="Z70" s="19"/>
      <c r="AA70" s="19"/>
      <c r="AB70" s="19"/>
      <c r="AC70" s="19"/>
      <c r="AD70" s="19"/>
      <c r="AE70" s="19"/>
    </row>
    <row r="71" spans="1:31" s="84" customFormat="1" x14ac:dyDescent="0.25">
      <c r="A71" s="21"/>
      <c r="B71" s="86" t="s">
        <v>87</v>
      </c>
      <c r="C71" s="19"/>
      <c r="D71" s="19"/>
      <c r="E71" s="19"/>
      <c r="F71" s="45" t="e">
        <f t="shared" si="7"/>
        <v>#DIV/0!</v>
      </c>
      <c r="G71" s="19"/>
      <c r="H71" s="45" t="e">
        <f t="shared" si="2"/>
        <v>#DIV/0!</v>
      </c>
      <c r="I71" s="31"/>
      <c r="J71" s="31"/>
      <c r="K71" s="31"/>
      <c r="L71" s="31"/>
      <c r="M71" s="31"/>
      <c r="N71" s="31"/>
      <c r="O71" s="19"/>
      <c r="P71" s="19"/>
      <c r="Q71" s="19"/>
      <c r="R71" s="19"/>
      <c r="S71" s="19"/>
      <c r="T71" s="19"/>
      <c r="U71" s="54" t="e">
        <f t="shared" si="3"/>
        <v>#DIV/0!</v>
      </c>
      <c r="V71" s="19"/>
      <c r="W71" s="18" t="e">
        <f t="shared" si="8"/>
        <v>#DIV/0!</v>
      </c>
      <c r="X71" s="19"/>
      <c r="Y71" s="18" t="e">
        <f t="shared" si="9"/>
        <v>#DIV/0!</v>
      </c>
      <c r="Z71" s="19"/>
      <c r="AA71" s="19"/>
      <c r="AB71" s="19"/>
      <c r="AC71" s="19"/>
      <c r="AD71" s="19"/>
      <c r="AE71" s="19"/>
    </row>
    <row r="72" spans="1:31" s="84" customFormat="1" x14ac:dyDescent="0.25">
      <c r="A72" s="21"/>
      <c r="B72" s="86" t="s">
        <v>79</v>
      </c>
      <c r="C72" s="19"/>
      <c r="D72" s="19"/>
      <c r="E72" s="19"/>
      <c r="F72" s="45" t="e">
        <f t="shared" si="7"/>
        <v>#DIV/0!</v>
      </c>
      <c r="G72" s="19"/>
      <c r="H72" s="45" t="e">
        <f t="shared" si="2"/>
        <v>#DIV/0!</v>
      </c>
      <c r="I72" s="31"/>
      <c r="J72" s="31"/>
      <c r="K72" s="31"/>
      <c r="L72" s="31"/>
      <c r="M72" s="31"/>
      <c r="N72" s="31"/>
      <c r="O72" s="19"/>
      <c r="P72" s="19"/>
      <c r="Q72" s="19"/>
      <c r="R72" s="19"/>
      <c r="S72" s="19"/>
      <c r="T72" s="19"/>
      <c r="U72" s="54" t="e">
        <f t="shared" si="3"/>
        <v>#DIV/0!</v>
      </c>
      <c r="V72" s="19"/>
      <c r="W72" s="18" t="e">
        <f t="shared" si="8"/>
        <v>#DIV/0!</v>
      </c>
      <c r="X72" s="19"/>
      <c r="Y72" s="18" t="e">
        <f t="shared" si="9"/>
        <v>#DIV/0!</v>
      </c>
      <c r="Z72" s="19"/>
      <c r="AA72" s="19"/>
      <c r="AB72" s="19"/>
      <c r="AC72" s="19"/>
      <c r="AD72" s="19"/>
      <c r="AE72" s="19"/>
    </row>
    <row r="73" spans="1:31" s="84" customFormat="1" x14ac:dyDescent="0.25">
      <c r="A73" s="21"/>
      <c r="B73" s="86" t="s">
        <v>337</v>
      </c>
      <c r="C73" s="19"/>
      <c r="D73" s="19"/>
      <c r="E73" s="19"/>
      <c r="F73" s="45" t="e">
        <f t="shared" si="7"/>
        <v>#DIV/0!</v>
      </c>
      <c r="G73" s="19"/>
      <c r="H73" s="45" t="e">
        <f t="shared" si="2"/>
        <v>#DIV/0!</v>
      </c>
      <c r="I73" s="31"/>
      <c r="J73" s="31"/>
      <c r="K73" s="31"/>
      <c r="L73" s="31"/>
      <c r="M73" s="31"/>
      <c r="N73" s="31"/>
      <c r="O73" s="19"/>
      <c r="P73" s="19"/>
      <c r="Q73" s="19"/>
      <c r="R73" s="19"/>
      <c r="S73" s="19"/>
      <c r="T73" s="19"/>
      <c r="U73" s="54" t="e">
        <f t="shared" si="3"/>
        <v>#DIV/0!</v>
      </c>
      <c r="V73" s="19"/>
      <c r="W73" s="18" t="e">
        <f t="shared" si="8"/>
        <v>#DIV/0!</v>
      </c>
      <c r="X73" s="19"/>
      <c r="Y73" s="18" t="e">
        <f t="shared" si="9"/>
        <v>#DIV/0!</v>
      </c>
      <c r="Z73" s="19"/>
      <c r="AA73" s="19"/>
      <c r="AB73" s="19"/>
      <c r="AC73" s="19"/>
      <c r="AD73" s="19"/>
      <c r="AE73" s="19"/>
    </row>
    <row r="74" spans="1:31" s="84" customFormat="1" x14ac:dyDescent="0.25">
      <c r="A74" s="21"/>
      <c r="B74" s="86" t="s">
        <v>85</v>
      </c>
      <c r="C74" s="19"/>
      <c r="D74" s="19"/>
      <c r="E74" s="19"/>
      <c r="F74" s="45" t="e">
        <f t="shared" si="7"/>
        <v>#DIV/0!</v>
      </c>
      <c r="G74" s="19"/>
      <c r="H74" s="45" t="e">
        <f t="shared" si="2"/>
        <v>#DIV/0!</v>
      </c>
      <c r="I74" s="31"/>
      <c r="J74" s="31"/>
      <c r="K74" s="31"/>
      <c r="L74" s="31"/>
      <c r="M74" s="31"/>
      <c r="N74" s="31"/>
      <c r="O74" s="19"/>
      <c r="P74" s="19"/>
      <c r="Q74" s="19"/>
      <c r="R74" s="19"/>
      <c r="S74" s="19"/>
      <c r="T74" s="19"/>
      <c r="U74" s="54" t="e">
        <f t="shared" si="3"/>
        <v>#DIV/0!</v>
      </c>
      <c r="V74" s="19"/>
      <c r="W74" s="18" t="e">
        <f t="shared" si="8"/>
        <v>#DIV/0!</v>
      </c>
      <c r="X74" s="19"/>
      <c r="Y74" s="18" t="e">
        <f t="shared" si="9"/>
        <v>#DIV/0!</v>
      </c>
      <c r="Z74" s="19"/>
      <c r="AA74" s="19"/>
      <c r="AB74" s="19"/>
      <c r="AC74" s="19"/>
      <c r="AD74" s="19"/>
      <c r="AE74" s="19"/>
    </row>
    <row r="75" spans="1:31" s="84" customFormat="1" x14ac:dyDescent="0.25">
      <c r="A75" s="21"/>
      <c r="B75" s="86" t="s">
        <v>205</v>
      </c>
      <c r="C75" s="19"/>
      <c r="D75" s="19"/>
      <c r="E75" s="19"/>
      <c r="F75" s="45" t="e">
        <f t="shared" si="7"/>
        <v>#DIV/0!</v>
      </c>
      <c r="G75" s="19"/>
      <c r="H75" s="45" t="e">
        <f t="shared" si="2"/>
        <v>#DIV/0!</v>
      </c>
      <c r="I75" s="31"/>
      <c r="J75" s="31"/>
      <c r="K75" s="31"/>
      <c r="L75" s="31"/>
      <c r="M75" s="31"/>
      <c r="N75" s="31"/>
      <c r="O75" s="19"/>
      <c r="P75" s="19"/>
      <c r="Q75" s="19"/>
      <c r="R75" s="19"/>
      <c r="S75" s="19"/>
      <c r="T75" s="19"/>
      <c r="U75" s="54" t="e">
        <f t="shared" si="3"/>
        <v>#DIV/0!</v>
      </c>
      <c r="V75" s="19"/>
      <c r="W75" s="18" t="e">
        <f t="shared" si="8"/>
        <v>#DIV/0!</v>
      </c>
      <c r="X75" s="19"/>
      <c r="Y75" s="18" t="e">
        <f t="shared" si="9"/>
        <v>#DIV/0!</v>
      </c>
      <c r="Z75" s="19"/>
      <c r="AA75" s="19"/>
      <c r="AB75" s="19"/>
      <c r="AC75" s="19"/>
      <c r="AD75" s="19"/>
      <c r="AE75" s="19"/>
    </row>
    <row r="76" spans="1:31" s="84" customFormat="1" x14ac:dyDescent="0.25">
      <c r="A76" s="21"/>
      <c r="B76" s="86" t="s">
        <v>86</v>
      </c>
      <c r="C76" s="19"/>
      <c r="D76" s="19"/>
      <c r="E76" s="19"/>
      <c r="F76" s="45" t="e">
        <f t="shared" si="7"/>
        <v>#DIV/0!</v>
      </c>
      <c r="G76" s="19"/>
      <c r="H76" s="45" t="e">
        <f t="shared" si="2"/>
        <v>#DIV/0!</v>
      </c>
      <c r="I76" s="31"/>
      <c r="J76" s="31"/>
      <c r="K76" s="31"/>
      <c r="L76" s="31"/>
      <c r="M76" s="31"/>
      <c r="N76" s="31"/>
      <c r="O76" s="19"/>
      <c r="P76" s="19"/>
      <c r="Q76" s="19"/>
      <c r="R76" s="19"/>
      <c r="S76" s="19"/>
      <c r="T76" s="19"/>
      <c r="U76" s="54" t="e">
        <f t="shared" si="3"/>
        <v>#DIV/0!</v>
      </c>
      <c r="V76" s="19"/>
      <c r="W76" s="18" t="e">
        <f t="shared" si="8"/>
        <v>#DIV/0!</v>
      </c>
      <c r="X76" s="19"/>
      <c r="Y76" s="18" t="e">
        <f t="shared" si="9"/>
        <v>#DIV/0!</v>
      </c>
      <c r="Z76" s="19"/>
      <c r="AA76" s="19"/>
      <c r="AB76" s="19"/>
      <c r="AC76" s="19"/>
      <c r="AD76" s="19"/>
      <c r="AE76" s="19"/>
    </row>
    <row r="77" spans="1:31" s="84" customFormat="1" x14ac:dyDescent="0.25">
      <c r="A77" s="21"/>
      <c r="B77" s="86" t="s">
        <v>206</v>
      </c>
      <c r="C77" s="19"/>
      <c r="D77" s="19"/>
      <c r="E77" s="19"/>
      <c r="F77" s="45" t="e">
        <f t="shared" si="7"/>
        <v>#DIV/0!</v>
      </c>
      <c r="G77" s="19"/>
      <c r="H77" s="45" t="e">
        <f t="shared" si="2"/>
        <v>#DIV/0!</v>
      </c>
      <c r="I77" s="31"/>
      <c r="J77" s="31"/>
      <c r="K77" s="31"/>
      <c r="L77" s="31"/>
      <c r="M77" s="31"/>
      <c r="N77" s="31"/>
      <c r="O77" s="19"/>
      <c r="P77" s="19"/>
      <c r="Q77" s="19"/>
      <c r="R77" s="19"/>
      <c r="S77" s="19"/>
      <c r="T77" s="19"/>
      <c r="U77" s="54" t="e">
        <f t="shared" si="3"/>
        <v>#DIV/0!</v>
      </c>
      <c r="V77" s="19"/>
      <c r="W77" s="18" t="e">
        <f t="shared" si="8"/>
        <v>#DIV/0!</v>
      </c>
      <c r="X77" s="19"/>
      <c r="Y77" s="18" t="e">
        <f t="shared" si="9"/>
        <v>#DIV/0!</v>
      </c>
      <c r="Z77" s="19"/>
      <c r="AA77" s="19"/>
      <c r="AB77" s="19"/>
      <c r="AC77" s="19"/>
      <c r="AD77" s="19"/>
      <c r="AE77" s="19"/>
    </row>
    <row r="78" spans="1:31" s="84" customFormat="1" x14ac:dyDescent="0.25">
      <c r="A78" s="21"/>
      <c r="B78" s="86" t="s">
        <v>207</v>
      </c>
      <c r="C78" s="19"/>
      <c r="D78" s="19"/>
      <c r="E78" s="19"/>
      <c r="F78" s="45" t="e">
        <f t="shared" si="7"/>
        <v>#DIV/0!</v>
      </c>
      <c r="G78" s="19"/>
      <c r="H78" s="45" t="e">
        <f t="shared" ref="H78:H95" si="10">G78/D78*100</f>
        <v>#DIV/0!</v>
      </c>
      <c r="I78" s="31"/>
      <c r="J78" s="31"/>
      <c r="K78" s="31"/>
      <c r="L78" s="31"/>
      <c r="M78" s="31"/>
      <c r="N78" s="31"/>
      <c r="O78" s="19"/>
      <c r="P78" s="19"/>
      <c r="Q78" s="19"/>
      <c r="R78" s="19"/>
      <c r="S78" s="19"/>
      <c r="T78" s="19"/>
      <c r="U78" s="54" t="e">
        <f t="shared" ref="U78:U95" si="11">O78/G78*100</f>
        <v>#DIV/0!</v>
      </c>
      <c r="V78" s="19"/>
      <c r="W78" s="18" t="e">
        <f t="shared" si="8"/>
        <v>#DIV/0!</v>
      </c>
      <c r="X78" s="19"/>
      <c r="Y78" s="18" t="e">
        <f t="shared" si="9"/>
        <v>#DIV/0!</v>
      </c>
      <c r="Z78" s="19"/>
      <c r="AA78" s="19"/>
      <c r="AB78" s="19"/>
      <c r="AC78" s="19"/>
      <c r="AD78" s="19"/>
      <c r="AE78" s="19"/>
    </row>
    <row r="79" spans="1:31" s="84" customFormat="1" x14ac:dyDescent="0.25">
      <c r="A79" s="21"/>
      <c r="B79" s="86" t="s">
        <v>338</v>
      </c>
      <c r="C79" s="19"/>
      <c r="D79" s="19"/>
      <c r="E79" s="19"/>
      <c r="F79" s="45" t="e">
        <f t="shared" si="7"/>
        <v>#DIV/0!</v>
      </c>
      <c r="G79" s="19"/>
      <c r="H79" s="45" t="e">
        <f t="shared" si="10"/>
        <v>#DIV/0!</v>
      </c>
      <c r="I79" s="31"/>
      <c r="J79" s="31"/>
      <c r="K79" s="31"/>
      <c r="L79" s="31"/>
      <c r="M79" s="31"/>
      <c r="N79" s="31"/>
      <c r="O79" s="19"/>
      <c r="P79" s="19"/>
      <c r="Q79" s="19"/>
      <c r="R79" s="19"/>
      <c r="S79" s="19"/>
      <c r="T79" s="19"/>
      <c r="U79" s="54" t="e">
        <f t="shared" si="11"/>
        <v>#DIV/0!</v>
      </c>
      <c r="V79" s="19"/>
      <c r="W79" s="18" t="e">
        <f t="shared" si="8"/>
        <v>#DIV/0!</v>
      </c>
      <c r="X79" s="19"/>
      <c r="Y79" s="18" t="e">
        <f t="shared" si="9"/>
        <v>#DIV/0!</v>
      </c>
      <c r="Z79" s="19"/>
      <c r="AA79" s="19"/>
      <c r="AB79" s="19"/>
      <c r="AC79" s="19"/>
      <c r="AD79" s="19"/>
      <c r="AE79" s="19"/>
    </row>
    <row r="80" spans="1:31" s="84" customFormat="1" x14ac:dyDescent="0.25">
      <c r="A80" s="21"/>
      <c r="B80" s="86" t="s">
        <v>208</v>
      </c>
      <c r="C80" s="19"/>
      <c r="D80" s="19"/>
      <c r="E80" s="19"/>
      <c r="F80" s="45" t="e">
        <f t="shared" si="7"/>
        <v>#DIV/0!</v>
      </c>
      <c r="G80" s="19"/>
      <c r="H80" s="45" t="e">
        <f t="shared" si="10"/>
        <v>#DIV/0!</v>
      </c>
      <c r="I80" s="31"/>
      <c r="J80" s="31"/>
      <c r="K80" s="31"/>
      <c r="L80" s="31"/>
      <c r="M80" s="31"/>
      <c r="N80" s="31"/>
      <c r="O80" s="19"/>
      <c r="P80" s="19"/>
      <c r="Q80" s="19"/>
      <c r="R80" s="19"/>
      <c r="S80" s="19"/>
      <c r="T80" s="19"/>
      <c r="U80" s="54" t="e">
        <f t="shared" si="11"/>
        <v>#DIV/0!</v>
      </c>
      <c r="V80" s="19"/>
      <c r="W80" s="18" t="e">
        <f t="shared" si="8"/>
        <v>#DIV/0!</v>
      </c>
      <c r="X80" s="19"/>
      <c r="Y80" s="18" t="e">
        <f t="shared" si="9"/>
        <v>#DIV/0!</v>
      </c>
      <c r="Z80" s="19"/>
      <c r="AA80" s="19"/>
      <c r="AB80" s="19"/>
      <c r="AC80" s="19"/>
      <c r="AD80" s="19"/>
      <c r="AE80" s="19"/>
    </row>
    <row r="81" spans="1:31" s="84" customFormat="1" x14ac:dyDescent="0.25">
      <c r="A81" s="21"/>
      <c r="B81" s="86" t="s">
        <v>209</v>
      </c>
      <c r="C81" s="19"/>
      <c r="D81" s="19"/>
      <c r="E81" s="19"/>
      <c r="F81" s="45" t="e">
        <f t="shared" si="7"/>
        <v>#DIV/0!</v>
      </c>
      <c r="G81" s="19"/>
      <c r="H81" s="45" t="e">
        <f t="shared" si="10"/>
        <v>#DIV/0!</v>
      </c>
      <c r="I81" s="31"/>
      <c r="J81" s="31"/>
      <c r="K81" s="31"/>
      <c r="L81" s="31"/>
      <c r="M81" s="31"/>
      <c r="N81" s="31"/>
      <c r="O81" s="19"/>
      <c r="P81" s="19"/>
      <c r="Q81" s="19"/>
      <c r="R81" s="19"/>
      <c r="S81" s="19"/>
      <c r="T81" s="19"/>
      <c r="U81" s="54" t="e">
        <f t="shared" si="11"/>
        <v>#DIV/0!</v>
      </c>
      <c r="V81" s="19"/>
      <c r="W81" s="18" t="e">
        <f t="shared" si="8"/>
        <v>#DIV/0!</v>
      </c>
      <c r="X81" s="19"/>
      <c r="Y81" s="18" t="e">
        <f t="shared" si="9"/>
        <v>#DIV/0!</v>
      </c>
      <c r="Z81" s="19"/>
      <c r="AA81" s="19"/>
      <c r="AB81" s="19"/>
      <c r="AC81" s="19"/>
      <c r="AD81" s="19"/>
      <c r="AE81" s="19"/>
    </row>
    <row r="82" spans="1:31" s="84" customFormat="1" x14ac:dyDescent="0.25">
      <c r="A82" s="21"/>
      <c r="B82" s="86" t="s">
        <v>109</v>
      </c>
      <c r="C82" s="19"/>
      <c r="D82" s="19"/>
      <c r="E82" s="19"/>
      <c r="F82" s="45" t="e">
        <f t="shared" si="7"/>
        <v>#DIV/0!</v>
      </c>
      <c r="G82" s="19"/>
      <c r="H82" s="45" t="e">
        <f t="shared" si="10"/>
        <v>#DIV/0!</v>
      </c>
      <c r="I82" s="31"/>
      <c r="J82" s="31"/>
      <c r="K82" s="31"/>
      <c r="L82" s="31"/>
      <c r="M82" s="31"/>
      <c r="N82" s="31"/>
      <c r="O82" s="19"/>
      <c r="P82" s="19"/>
      <c r="Q82" s="19"/>
      <c r="R82" s="19"/>
      <c r="S82" s="19"/>
      <c r="T82" s="19"/>
      <c r="U82" s="54" t="e">
        <f t="shared" si="11"/>
        <v>#DIV/0!</v>
      </c>
      <c r="V82" s="19"/>
      <c r="W82" s="18" t="e">
        <f t="shared" si="8"/>
        <v>#DIV/0!</v>
      </c>
      <c r="X82" s="19"/>
      <c r="Y82" s="18" t="e">
        <f t="shared" si="9"/>
        <v>#DIV/0!</v>
      </c>
      <c r="Z82" s="19"/>
      <c r="AA82" s="19"/>
      <c r="AB82" s="19"/>
      <c r="AC82" s="19"/>
      <c r="AD82" s="19"/>
      <c r="AE82" s="19"/>
    </row>
    <row r="83" spans="1:31" s="84" customFormat="1" x14ac:dyDescent="0.25">
      <c r="A83" s="21"/>
      <c r="B83" s="86" t="s">
        <v>177</v>
      </c>
      <c r="C83" s="19"/>
      <c r="D83" s="19"/>
      <c r="E83" s="19"/>
      <c r="F83" s="45" t="e">
        <f t="shared" si="7"/>
        <v>#DIV/0!</v>
      </c>
      <c r="G83" s="19"/>
      <c r="H83" s="45" t="e">
        <f t="shared" si="10"/>
        <v>#DIV/0!</v>
      </c>
      <c r="I83" s="31"/>
      <c r="J83" s="31"/>
      <c r="K83" s="31"/>
      <c r="L83" s="31"/>
      <c r="M83" s="31"/>
      <c r="N83" s="31"/>
      <c r="O83" s="19"/>
      <c r="P83" s="19"/>
      <c r="Q83" s="19"/>
      <c r="R83" s="19"/>
      <c r="S83" s="19"/>
      <c r="T83" s="19"/>
      <c r="U83" s="54" t="e">
        <f t="shared" si="11"/>
        <v>#DIV/0!</v>
      </c>
      <c r="V83" s="19"/>
      <c r="W83" s="18" t="e">
        <f t="shared" si="8"/>
        <v>#DIV/0!</v>
      </c>
      <c r="X83" s="19"/>
      <c r="Y83" s="18" t="e">
        <f t="shared" si="9"/>
        <v>#DIV/0!</v>
      </c>
      <c r="Z83" s="19"/>
      <c r="AA83" s="19"/>
      <c r="AB83" s="19"/>
      <c r="AC83" s="19"/>
      <c r="AD83" s="19"/>
      <c r="AE83" s="19"/>
    </row>
    <row r="84" spans="1:31" s="84" customFormat="1" x14ac:dyDescent="0.25">
      <c r="A84" s="21"/>
      <c r="B84" s="86" t="s">
        <v>110</v>
      </c>
      <c r="C84" s="19"/>
      <c r="D84" s="19"/>
      <c r="E84" s="19"/>
      <c r="F84" s="45" t="e">
        <f t="shared" si="7"/>
        <v>#DIV/0!</v>
      </c>
      <c r="G84" s="19"/>
      <c r="H84" s="45" t="e">
        <f t="shared" si="10"/>
        <v>#DIV/0!</v>
      </c>
      <c r="I84" s="31"/>
      <c r="J84" s="31"/>
      <c r="K84" s="31"/>
      <c r="L84" s="31"/>
      <c r="M84" s="31"/>
      <c r="N84" s="31"/>
      <c r="O84" s="19"/>
      <c r="P84" s="19"/>
      <c r="Q84" s="19"/>
      <c r="R84" s="19"/>
      <c r="S84" s="19"/>
      <c r="T84" s="19"/>
      <c r="U84" s="54" t="e">
        <f t="shared" si="11"/>
        <v>#DIV/0!</v>
      </c>
      <c r="V84" s="19"/>
      <c r="W84" s="18" t="e">
        <f t="shared" si="8"/>
        <v>#DIV/0!</v>
      </c>
      <c r="X84" s="19"/>
      <c r="Y84" s="18" t="e">
        <f t="shared" si="9"/>
        <v>#DIV/0!</v>
      </c>
      <c r="Z84" s="19"/>
      <c r="AA84" s="19"/>
      <c r="AB84" s="19"/>
      <c r="AC84" s="19"/>
      <c r="AD84" s="19"/>
      <c r="AE84" s="19"/>
    </row>
    <row r="85" spans="1:31" s="84" customFormat="1" x14ac:dyDescent="0.25">
      <c r="A85" s="21"/>
      <c r="B85" s="87" t="s">
        <v>339</v>
      </c>
      <c r="C85" s="19"/>
      <c r="D85" s="19"/>
      <c r="E85" s="19"/>
      <c r="F85" s="45" t="e">
        <f t="shared" si="7"/>
        <v>#DIV/0!</v>
      </c>
      <c r="G85" s="19"/>
      <c r="H85" s="45" t="e">
        <f t="shared" si="10"/>
        <v>#DIV/0!</v>
      </c>
      <c r="I85" s="31"/>
      <c r="J85" s="31"/>
      <c r="K85" s="31"/>
      <c r="L85" s="31"/>
      <c r="M85" s="31"/>
      <c r="N85" s="31"/>
      <c r="O85" s="19"/>
      <c r="P85" s="19"/>
      <c r="Q85" s="19"/>
      <c r="R85" s="19"/>
      <c r="S85" s="19"/>
      <c r="T85" s="19"/>
      <c r="U85" s="54" t="e">
        <f t="shared" si="11"/>
        <v>#DIV/0!</v>
      </c>
      <c r="V85" s="19"/>
      <c r="W85" s="18" t="e">
        <f t="shared" si="8"/>
        <v>#DIV/0!</v>
      </c>
      <c r="X85" s="19"/>
      <c r="Y85" s="18" t="e">
        <f t="shared" si="9"/>
        <v>#DIV/0!</v>
      </c>
      <c r="Z85" s="19"/>
      <c r="AA85" s="19"/>
      <c r="AB85" s="19"/>
      <c r="AC85" s="19"/>
      <c r="AD85" s="19"/>
      <c r="AE85" s="19"/>
    </row>
    <row r="86" spans="1:31" s="84" customFormat="1" x14ac:dyDescent="0.25">
      <c r="A86" s="21"/>
      <c r="B86" s="86" t="s">
        <v>340</v>
      </c>
      <c r="C86" s="19"/>
      <c r="D86" s="19"/>
      <c r="E86" s="19"/>
      <c r="F86" s="45" t="e">
        <f t="shared" si="7"/>
        <v>#DIV/0!</v>
      </c>
      <c r="G86" s="19"/>
      <c r="H86" s="45" t="e">
        <f t="shared" si="10"/>
        <v>#DIV/0!</v>
      </c>
      <c r="I86" s="31"/>
      <c r="J86" s="31"/>
      <c r="K86" s="31"/>
      <c r="L86" s="31"/>
      <c r="M86" s="31"/>
      <c r="N86" s="31"/>
      <c r="O86" s="19"/>
      <c r="P86" s="19"/>
      <c r="Q86" s="19"/>
      <c r="R86" s="19"/>
      <c r="S86" s="19"/>
      <c r="T86" s="19"/>
      <c r="U86" s="54" t="e">
        <f t="shared" si="11"/>
        <v>#DIV/0!</v>
      </c>
      <c r="V86" s="19"/>
      <c r="W86" s="18" t="e">
        <f t="shared" si="8"/>
        <v>#DIV/0!</v>
      </c>
      <c r="X86" s="19"/>
      <c r="Y86" s="18" t="e">
        <f t="shared" si="9"/>
        <v>#DIV/0!</v>
      </c>
      <c r="Z86" s="19"/>
      <c r="AA86" s="19"/>
      <c r="AB86" s="19"/>
      <c r="AC86" s="19"/>
      <c r="AD86" s="19"/>
      <c r="AE86" s="19"/>
    </row>
    <row r="87" spans="1:31" s="84" customFormat="1" x14ac:dyDescent="0.25">
      <c r="A87" s="21"/>
      <c r="B87" s="87" t="s">
        <v>316</v>
      </c>
      <c r="C87" s="19"/>
      <c r="D87" s="19"/>
      <c r="E87" s="19"/>
      <c r="F87" s="45" t="e">
        <f t="shared" si="7"/>
        <v>#DIV/0!</v>
      </c>
      <c r="G87" s="19"/>
      <c r="H87" s="45" t="e">
        <f t="shared" si="10"/>
        <v>#DIV/0!</v>
      </c>
      <c r="I87" s="31"/>
      <c r="J87" s="31"/>
      <c r="K87" s="31"/>
      <c r="L87" s="31"/>
      <c r="M87" s="31"/>
      <c r="N87" s="31"/>
      <c r="O87" s="19"/>
      <c r="P87" s="19"/>
      <c r="Q87" s="19"/>
      <c r="R87" s="19"/>
      <c r="S87" s="19"/>
      <c r="T87" s="19"/>
      <c r="U87" s="54" t="e">
        <f t="shared" si="11"/>
        <v>#DIV/0!</v>
      </c>
      <c r="V87" s="19"/>
      <c r="W87" s="18" t="e">
        <f t="shared" si="8"/>
        <v>#DIV/0!</v>
      </c>
      <c r="X87" s="19"/>
      <c r="Y87" s="18" t="e">
        <f t="shared" si="9"/>
        <v>#DIV/0!</v>
      </c>
      <c r="Z87" s="19"/>
      <c r="AA87" s="19"/>
      <c r="AB87" s="19"/>
      <c r="AC87" s="19"/>
      <c r="AD87" s="19"/>
      <c r="AE87" s="19"/>
    </row>
    <row r="88" spans="1:31" s="84" customFormat="1" x14ac:dyDescent="0.25">
      <c r="A88" s="21"/>
      <c r="B88" s="87" t="s">
        <v>317</v>
      </c>
      <c r="C88" s="19"/>
      <c r="D88" s="19"/>
      <c r="E88" s="19"/>
      <c r="F88" s="45" t="e">
        <f t="shared" si="7"/>
        <v>#DIV/0!</v>
      </c>
      <c r="G88" s="19"/>
      <c r="H88" s="45" t="e">
        <f t="shared" si="10"/>
        <v>#DIV/0!</v>
      </c>
      <c r="I88" s="31"/>
      <c r="J88" s="31"/>
      <c r="K88" s="31"/>
      <c r="L88" s="31"/>
      <c r="M88" s="31"/>
      <c r="N88" s="31"/>
      <c r="O88" s="19"/>
      <c r="P88" s="19"/>
      <c r="Q88" s="19"/>
      <c r="R88" s="19"/>
      <c r="S88" s="19"/>
      <c r="T88" s="19"/>
      <c r="U88" s="54" t="e">
        <f t="shared" si="11"/>
        <v>#DIV/0!</v>
      </c>
      <c r="V88" s="19"/>
      <c r="W88" s="18" t="e">
        <f t="shared" si="8"/>
        <v>#DIV/0!</v>
      </c>
      <c r="X88" s="19"/>
      <c r="Y88" s="18" t="e">
        <f t="shared" si="9"/>
        <v>#DIV/0!</v>
      </c>
      <c r="Z88" s="19"/>
      <c r="AA88" s="19"/>
      <c r="AB88" s="19"/>
      <c r="AC88" s="19"/>
      <c r="AD88" s="19"/>
      <c r="AE88" s="19"/>
    </row>
    <row r="89" spans="1:31" s="84" customFormat="1" x14ac:dyDescent="0.25">
      <c r="A89" s="21"/>
      <c r="B89" s="87" t="s">
        <v>318</v>
      </c>
      <c r="C89" s="19"/>
      <c r="D89" s="19"/>
      <c r="E89" s="19"/>
      <c r="F89" s="45" t="e">
        <f t="shared" si="7"/>
        <v>#DIV/0!</v>
      </c>
      <c r="G89" s="19"/>
      <c r="H89" s="45" t="e">
        <f t="shared" si="10"/>
        <v>#DIV/0!</v>
      </c>
      <c r="I89" s="31"/>
      <c r="J89" s="31"/>
      <c r="K89" s="31"/>
      <c r="L89" s="31"/>
      <c r="M89" s="31"/>
      <c r="N89" s="31"/>
      <c r="O89" s="19"/>
      <c r="P89" s="19"/>
      <c r="Q89" s="19"/>
      <c r="R89" s="19"/>
      <c r="S89" s="19"/>
      <c r="T89" s="19"/>
      <c r="U89" s="54" t="e">
        <f t="shared" si="11"/>
        <v>#DIV/0!</v>
      </c>
      <c r="V89" s="19"/>
      <c r="W89" s="18" t="e">
        <f t="shared" si="8"/>
        <v>#DIV/0!</v>
      </c>
      <c r="X89" s="19"/>
      <c r="Y89" s="18" t="e">
        <f t="shared" si="9"/>
        <v>#DIV/0!</v>
      </c>
      <c r="Z89" s="19"/>
      <c r="AA89" s="19"/>
      <c r="AB89" s="19"/>
      <c r="AC89" s="19"/>
      <c r="AD89" s="19"/>
      <c r="AE89" s="19"/>
    </row>
    <row r="90" spans="1:31" s="84" customFormat="1" x14ac:dyDescent="0.25">
      <c r="A90" s="21"/>
      <c r="B90" s="87" t="s">
        <v>341</v>
      </c>
      <c r="C90" s="19"/>
      <c r="D90" s="19"/>
      <c r="E90" s="19"/>
      <c r="F90" s="45" t="e">
        <f t="shared" si="7"/>
        <v>#DIV/0!</v>
      </c>
      <c r="G90" s="19"/>
      <c r="H90" s="45" t="e">
        <f t="shared" si="10"/>
        <v>#DIV/0!</v>
      </c>
      <c r="I90" s="31"/>
      <c r="J90" s="31"/>
      <c r="K90" s="31"/>
      <c r="L90" s="31"/>
      <c r="M90" s="31"/>
      <c r="N90" s="31"/>
      <c r="O90" s="19"/>
      <c r="P90" s="19"/>
      <c r="Q90" s="19"/>
      <c r="R90" s="19"/>
      <c r="S90" s="19"/>
      <c r="T90" s="19"/>
      <c r="U90" s="54" t="e">
        <f t="shared" si="11"/>
        <v>#DIV/0!</v>
      </c>
      <c r="V90" s="19"/>
      <c r="W90" s="18" t="e">
        <f t="shared" si="8"/>
        <v>#DIV/0!</v>
      </c>
      <c r="X90" s="19"/>
      <c r="Y90" s="18" t="e">
        <f t="shared" si="9"/>
        <v>#DIV/0!</v>
      </c>
      <c r="Z90" s="19"/>
      <c r="AA90" s="19"/>
      <c r="AB90" s="19"/>
      <c r="AC90" s="19"/>
      <c r="AD90" s="19"/>
      <c r="AE90" s="19"/>
    </row>
    <row r="91" spans="1:31" s="84" customFormat="1" x14ac:dyDescent="0.25">
      <c r="A91" s="21"/>
      <c r="B91" s="87" t="s">
        <v>342</v>
      </c>
      <c r="C91" s="19"/>
      <c r="D91" s="19"/>
      <c r="E91" s="19"/>
      <c r="F91" s="45" t="e">
        <f t="shared" si="7"/>
        <v>#DIV/0!</v>
      </c>
      <c r="G91" s="19"/>
      <c r="H91" s="45" t="e">
        <f t="shared" si="10"/>
        <v>#DIV/0!</v>
      </c>
      <c r="I91" s="31"/>
      <c r="J91" s="31"/>
      <c r="K91" s="31"/>
      <c r="L91" s="31"/>
      <c r="M91" s="31"/>
      <c r="N91" s="31"/>
      <c r="O91" s="19"/>
      <c r="P91" s="19"/>
      <c r="Q91" s="19"/>
      <c r="R91" s="19"/>
      <c r="S91" s="19"/>
      <c r="T91" s="19"/>
      <c r="U91" s="54" t="e">
        <f t="shared" si="11"/>
        <v>#DIV/0!</v>
      </c>
      <c r="V91" s="19"/>
      <c r="W91" s="18" t="e">
        <f t="shared" si="8"/>
        <v>#DIV/0!</v>
      </c>
      <c r="X91" s="19"/>
      <c r="Y91" s="18" t="e">
        <f t="shared" si="9"/>
        <v>#DIV/0!</v>
      </c>
      <c r="Z91" s="19"/>
      <c r="AA91" s="19"/>
      <c r="AB91" s="19"/>
      <c r="AC91" s="19"/>
      <c r="AD91" s="19"/>
      <c r="AE91" s="19"/>
    </row>
    <row r="92" spans="1:31" s="84" customFormat="1" x14ac:dyDescent="0.25">
      <c r="A92" s="21"/>
      <c r="B92" s="87" t="s">
        <v>343</v>
      </c>
      <c r="C92" s="19"/>
      <c r="D92" s="19"/>
      <c r="E92" s="19"/>
      <c r="F92" s="45" t="e">
        <f t="shared" si="7"/>
        <v>#DIV/0!</v>
      </c>
      <c r="G92" s="19"/>
      <c r="H92" s="45" t="e">
        <f t="shared" si="10"/>
        <v>#DIV/0!</v>
      </c>
      <c r="I92" s="31"/>
      <c r="J92" s="31"/>
      <c r="K92" s="31"/>
      <c r="L92" s="31"/>
      <c r="M92" s="31"/>
      <c r="N92" s="31"/>
      <c r="O92" s="19"/>
      <c r="P92" s="19"/>
      <c r="Q92" s="19"/>
      <c r="R92" s="19"/>
      <c r="S92" s="19"/>
      <c r="T92" s="19"/>
      <c r="U92" s="54" t="e">
        <f t="shared" si="11"/>
        <v>#DIV/0!</v>
      </c>
      <c r="V92" s="19"/>
      <c r="W92" s="18" t="e">
        <f t="shared" si="8"/>
        <v>#DIV/0!</v>
      </c>
      <c r="X92" s="19"/>
      <c r="Y92" s="18" t="e">
        <f t="shared" si="9"/>
        <v>#DIV/0!</v>
      </c>
      <c r="Z92" s="19"/>
      <c r="AA92" s="19"/>
      <c r="AB92" s="19"/>
      <c r="AC92" s="19"/>
      <c r="AD92" s="19"/>
      <c r="AE92" s="19"/>
    </row>
    <row r="93" spans="1:31" s="84" customFormat="1" x14ac:dyDescent="0.25">
      <c r="A93" s="21"/>
      <c r="B93" s="87" t="s">
        <v>344</v>
      </c>
      <c r="C93" s="19"/>
      <c r="D93" s="19"/>
      <c r="E93" s="19"/>
      <c r="F93" s="45" t="e">
        <f t="shared" si="7"/>
        <v>#DIV/0!</v>
      </c>
      <c r="G93" s="19"/>
      <c r="H93" s="45" t="e">
        <f t="shared" si="10"/>
        <v>#DIV/0!</v>
      </c>
      <c r="I93" s="31"/>
      <c r="J93" s="31"/>
      <c r="K93" s="31"/>
      <c r="L93" s="31"/>
      <c r="M93" s="31"/>
      <c r="N93" s="31"/>
      <c r="O93" s="19"/>
      <c r="P93" s="19"/>
      <c r="Q93" s="19"/>
      <c r="R93" s="19"/>
      <c r="S93" s="19"/>
      <c r="T93" s="19"/>
      <c r="U93" s="54" t="e">
        <f t="shared" si="11"/>
        <v>#DIV/0!</v>
      </c>
      <c r="V93" s="19"/>
      <c r="W93" s="18" t="e">
        <f t="shared" si="8"/>
        <v>#DIV/0!</v>
      </c>
      <c r="X93" s="19"/>
      <c r="Y93" s="18" t="e">
        <f t="shared" si="9"/>
        <v>#DIV/0!</v>
      </c>
      <c r="Z93" s="19"/>
      <c r="AA93" s="19"/>
      <c r="AB93" s="19"/>
      <c r="AC93" s="19"/>
      <c r="AD93" s="19"/>
      <c r="AE93" s="19"/>
    </row>
    <row r="94" spans="1:31" s="84" customFormat="1" x14ac:dyDescent="0.25">
      <c r="A94" s="21"/>
      <c r="B94" s="87" t="s">
        <v>345</v>
      </c>
      <c r="C94" s="19"/>
      <c r="D94" s="19"/>
      <c r="E94" s="19"/>
      <c r="F94" s="45" t="e">
        <f t="shared" si="7"/>
        <v>#DIV/0!</v>
      </c>
      <c r="G94" s="19"/>
      <c r="H94" s="45" t="e">
        <f t="shared" si="10"/>
        <v>#DIV/0!</v>
      </c>
      <c r="I94" s="31"/>
      <c r="J94" s="31"/>
      <c r="K94" s="31"/>
      <c r="L94" s="31"/>
      <c r="M94" s="31"/>
      <c r="N94" s="31"/>
      <c r="O94" s="19"/>
      <c r="P94" s="19"/>
      <c r="Q94" s="19"/>
      <c r="R94" s="19"/>
      <c r="S94" s="19"/>
      <c r="T94" s="19"/>
      <c r="U94" s="54" t="e">
        <f t="shared" si="11"/>
        <v>#DIV/0!</v>
      </c>
      <c r="V94" s="19"/>
      <c r="W94" s="18" t="e">
        <f t="shared" si="8"/>
        <v>#DIV/0!</v>
      </c>
      <c r="X94" s="19"/>
      <c r="Y94" s="18" t="e">
        <f t="shared" si="9"/>
        <v>#DIV/0!</v>
      </c>
      <c r="Z94" s="19"/>
      <c r="AA94" s="19"/>
      <c r="AB94" s="19"/>
      <c r="AC94" s="19"/>
      <c r="AD94" s="19"/>
      <c r="AE94" s="19"/>
    </row>
    <row r="95" spans="1:31" s="84" customFormat="1" x14ac:dyDescent="0.25">
      <c r="A95" s="135" t="s">
        <v>51</v>
      </c>
      <c r="B95" s="135"/>
      <c r="C95" s="29">
        <f>SUM(C37:C94)</f>
        <v>0</v>
      </c>
      <c r="D95" s="29">
        <f>SUM(D37:D94)</f>
        <v>0</v>
      </c>
      <c r="E95" s="29">
        <f>SUM(E37:E94)</f>
        <v>0</v>
      </c>
      <c r="F95" s="46" t="e">
        <f>E95/C95</f>
        <v>#DIV/0!</v>
      </c>
      <c r="G95" s="91">
        <f>SUM(G37:G94)</f>
        <v>0</v>
      </c>
      <c r="H95" s="46" t="e">
        <f t="shared" si="10"/>
        <v>#DIV/0!</v>
      </c>
      <c r="I95" s="91">
        <f t="shared" ref="I95:T95" si="12">SUM(I37:I94)</f>
        <v>0</v>
      </c>
      <c r="J95" s="91">
        <f t="shared" si="12"/>
        <v>0</v>
      </c>
      <c r="K95" s="91">
        <f t="shared" si="12"/>
        <v>0</v>
      </c>
      <c r="L95" s="91">
        <f t="shared" si="12"/>
        <v>0</v>
      </c>
      <c r="M95" s="91">
        <f t="shared" si="12"/>
        <v>0</v>
      </c>
      <c r="N95" s="91">
        <f t="shared" si="12"/>
        <v>0</v>
      </c>
      <c r="O95" s="29">
        <f t="shared" si="12"/>
        <v>0</v>
      </c>
      <c r="P95" s="29">
        <f t="shared" si="12"/>
        <v>0</v>
      </c>
      <c r="Q95" s="29">
        <f t="shared" si="12"/>
        <v>0</v>
      </c>
      <c r="R95" s="29">
        <f t="shared" si="12"/>
        <v>0</v>
      </c>
      <c r="S95" s="29">
        <f t="shared" si="12"/>
        <v>0</v>
      </c>
      <c r="T95" s="29">
        <f t="shared" si="12"/>
        <v>0</v>
      </c>
      <c r="U95" s="47" t="e">
        <f t="shared" si="11"/>
        <v>#DIV/0!</v>
      </c>
      <c r="V95" s="29">
        <f>SUM(V37:V94)</f>
        <v>0</v>
      </c>
      <c r="W95" s="88" t="e">
        <f>V95/E95*100</f>
        <v>#DIV/0!</v>
      </c>
      <c r="X95" s="29">
        <f>SUM(X37:X94)</f>
        <v>0</v>
      </c>
      <c r="Y95" s="88" t="e">
        <f>X95/E95*100</f>
        <v>#DIV/0!</v>
      </c>
      <c r="Z95" s="29">
        <f t="shared" ref="Z95:AD95" si="13">SUM(Z37:Z94)</f>
        <v>0</v>
      </c>
      <c r="AA95" s="29">
        <f t="shared" si="13"/>
        <v>0</v>
      </c>
      <c r="AB95" s="29">
        <f t="shared" si="13"/>
        <v>0</v>
      </c>
      <c r="AC95" s="29">
        <f t="shared" si="13"/>
        <v>0</v>
      </c>
      <c r="AD95" s="29">
        <f t="shared" si="13"/>
        <v>0</v>
      </c>
      <c r="AE95" s="29">
        <f>SUM(AE37:AE94)</f>
        <v>0</v>
      </c>
    </row>
    <row r="96" spans="1:31" s="84" customFormat="1" x14ac:dyDescent="0.25">
      <c r="A96" s="49">
        <v>3</v>
      </c>
      <c r="B96" s="32" t="s">
        <v>111</v>
      </c>
      <c r="C96" s="26"/>
      <c r="D96" s="26"/>
      <c r="E96" s="26"/>
      <c r="F96" s="45"/>
      <c r="G96" s="26"/>
      <c r="H96" s="45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54"/>
      <c r="V96" s="26"/>
      <c r="W96" s="47"/>
      <c r="X96" s="26"/>
      <c r="Y96" s="47"/>
      <c r="Z96" s="26"/>
      <c r="AA96" s="26"/>
      <c r="AB96" s="26"/>
      <c r="AC96" s="26"/>
      <c r="AD96" s="26"/>
      <c r="AE96" s="26"/>
    </row>
    <row r="97" spans="1:31" s="84" customFormat="1" x14ac:dyDescent="0.25">
      <c r="A97" s="19"/>
      <c r="B97" s="86" t="s">
        <v>346</v>
      </c>
      <c r="C97" s="19"/>
      <c r="D97" s="19"/>
      <c r="E97" s="19"/>
      <c r="F97" s="45" t="e">
        <f t="shared" ref="F97:F104" si="14">E97/C97</f>
        <v>#DIV/0!</v>
      </c>
      <c r="G97" s="31"/>
      <c r="H97" s="45" t="e">
        <f t="shared" ref="H97:H104" si="15">G97/D97*100</f>
        <v>#DIV/0!</v>
      </c>
      <c r="I97" s="31"/>
      <c r="J97" s="31"/>
      <c r="K97" s="31"/>
      <c r="L97" s="31"/>
      <c r="M97" s="31"/>
      <c r="N97" s="31"/>
      <c r="O97" s="19"/>
      <c r="P97" s="19"/>
      <c r="Q97" s="19"/>
      <c r="R97" s="19"/>
      <c r="S97" s="19"/>
      <c r="T97" s="19"/>
      <c r="U97" s="54" t="e">
        <f>O97/G97*100</f>
        <v>#DIV/0!</v>
      </c>
      <c r="V97" s="19"/>
      <c r="W97" s="18" t="e">
        <f t="shared" ref="W97:W104" si="16">V97/E97*100</f>
        <v>#DIV/0!</v>
      </c>
      <c r="X97" s="19"/>
      <c r="Y97" s="18" t="e">
        <f t="shared" ref="Y97:Y104" si="17">X97/E97*100</f>
        <v>#DIV/0!</v>
      </c>
      <c r="Z97" s="19"/>
      <c r="AA97" s="19"/>
      <c r="AB97" s="19"/>
      <c r="AC97" s="19"/>
      <c r="AD97" s="19"/>
      <c r="AE97" s="19"/>
    </row>
    <row r="98" spans="1:31" s="84" customFormat="1" x14ac:dyDescent="0.25">
      <c r="A98" s="19"/>
      <c r="B98" s="86" t="s">
        <v>347</v>
      </c>
      <c r="C98" s="19"/>
      <c r="D98" s="19"/>
      <c r="E98" s="19"/>
      <c r="F98" s="45" t="e">
        <f t="shared" si="14"/>
        <v>#DIV/0!</v>
      </c>
      <c r="G98" s="31"/>
      <c r="H98" s="45" t="e">
        <f t="shared" si="15"/>
        <v>#DIV/0!</v>
      </c>
      <c r="I98" s="31"/>
      <c r="J98" s="31"/>
      <c r="K98" s="31"/>
      <c r="L98" s="31"/>
      <c r="M98" s="31"/>
      <c r="N98" s="31"/>
      <c r="O98" s="19"/>
      <c r="P98" s="19"/>
      <c r="Q98" s="19"/>
      <c r="R98" s="19"/>
      <c r="S98" s="19"/>
      <c r="T98" s="19"/>
      <c r="U98" s="54" t="e">
        <f>O98/G98*100</f>
        <v>#DIV/0!</v>
      </c>
      <c r="V98" s="19"/>
      <c r="W98" s="18" t="e">
        <f t="shared" si="16"/>
        <v>#DIV/0!</v>
      </c>
      <c r="X98" s="19"/>
      <c r="Y98" s="18" t="e">
        <f t="shared" si="17"/>
        <v>#DIV/0!</v>
      </c>
      <c r="Z98" s="19"/>
      <c r="AA98" s="19"/>
      <c r="AB98" s="19"/>
      <c r="AC98" s="19"/>
      <c r="AD98" s="19"/>
      <c r="AE98" s="19"/>
    </row>
    <row r="99" spans="1:31" s="84" customFormat="1" x14ac:dyDescent="0.25">
      <c r="A99" s="17"/>
      <c r="B99" s="86" t="s">
        <v>348</v>
      </c>
      <c r="C99" s="30"/>
      <c r="D99" s="19"/>
      <c r="E99" s="19"/>
      <c r="F99" s="45" t="e">
        <f t="shared" si="14"/>
        <v>#DIV/0!</v>
      </c>
      <c r="G99" s="31"/>
      <c r="H99" s="45" t="e">
        <f t="shared" si="15"/>
        <v>#DIV/0!</v>
      </c>
      <c r="I99" s="31"/>
      <c r="J99" s="31"/>
      <c r="K99" s="31"/>
      <c r="L99" s="31"/>
      <c r="M99" s="31"/>
      <c r="N99" s="31"/>
      <c r="O99" s="19"/>
      <c r="P99" s="19"/>
      <c r="Q99" s="19"/>
      <c r="R99" s="19"/>
      <c r="S99" s="19"/>
      <c r="T99" s="19"/>
      <c r="U99" s="54" t="e">
        <f>O99/G99*100</f>
        <v>#DIV/0!</v>
      </c>
      <c r="V99" s="19"/>
      <c r="W99" s="18" t="e">
        <f t="shared" si="16"/>
        <v>#DIV/0!</v>
      </c>
      <c r="X99" s="19"/>
      <c r="Y99" s="18" t="e">
        <f t="shared" si="17"/>
        <v>#DIV/0!</v>
      </c>
      <c r="Z99" s="19"/>
      <c r="AA99" s="19"/>
      <c r="AB99" s="19"/>
      <c r="AC99" s="19"/>
      <c r="AD99" s="19"/>
      <c r="AE99" s="19"/>
    </row>
    <row r="100" spans="1:31" s="84" customFormat="1" x14ac:dyDescent="0.25">
      <c r="A100" s="17"/>
      <c r="B100" s="86" t="s">
        <v>349</v>
      </c>
      <c r="C100" s="30"/>
      <c r="D100" s="19"/>
      <c r="E100" s="19"/>
      <c r="F100" s="45" t="e">
        <f t="shared" si="14"/>
        <v>#DIV/0!</v>
      </c>
      <c r="G100" s="31"/>
      <c r="H100" s="45" t="e">
        <f t="shared" si="15"/>
        <v>#DIV/0!</v>
      </c>
      <c r="I100" s="31"/>
      <c r="J100" s="31"/>
      <c r="K100" s="31"/>
      <c r="L100" s="31"/>
      <c r="M100" s="31"/>
      <c r="N100" s="31"/>
      <c r="O100" s="19"/>
      <c r="P100" s="19"/>
      <c r="Q100" s="19"/>
      <c r="R100" s="19"/>
      <c r="S100" s="19"/>
      <c r="T100" s="19"/>
      <c r="U100" s="54" t="e">
        <f t="shared" ref="U100:U101" si="18">O100/G100*100</f>
        <v>#DIV/0!</v>
      </c>
      <c r="V100" s="19"/>
      <c r="W100" s="18" t="e">
        <f t="shared" si="16"/>
        <v>#DIV/0!</v>
      </c>
      <c r="X100" s="19"/>
      <c r="Y100" s="18" t="e">
        <f t="shared" si="17"/>
        <v>#DIV/0!</v>
      </c>
      <c r="Z100" s="19"/>
      <c r="AA100" s="19"/>
      <c r="AB100" s="19"/>
      <c r="AC100" s="19"/>
      <c r="AD100" s="19"/>
      <c r="AE100" s="19"/>
    </row>
    <row r="101" spans="1:31" s="84" customFormat="1" x14ac:dyDescent="0.25">
      <c r="A101" s="17"/>
      <c r="B101" s="87" t="s">
        <v>350</v>
      </c>
      <c r="C101" s="30"/>
      <c r="D101" s="19"/>
      <c r="E101" s="19"/>
      <c r="F101" s="45" t="e">
        <f t="shared" si="14"/>
        <v>#DIV/0!</v>
      </c>
      <c r="G101" s="31"/>
      <c r="H101" s="45" t="e">
        <f t="shared" si="15"/>
        <v>#DIV/0!</v>
      </c>
      <c r="I101" s="31"/>
      <c r="J101" s="31"/>
      <c r="K101" s="31"/>
      <c r="L101" s="31"/>
      <c r="M101" s="31"/>
      <c r="N101" s="31"/>
      <c r="O101" s="19"/>
      <c r="P101" s="19"/>
      <c r="Q101" s="19"/>
      <c r="R101" s="19"/>
      <c r="S101" s="19"/>
      <c r="T101" s="19"/>
      <c r="U101" s="54" t="e">
        <f t="shared" si="18"/>
        <v>#DIV/0!</v>
      </c>
      <c r="V101" s="19"/>
      <c r="W101" s="18" t="e">
        <f t="shared" si="16"/>
        <v>#DIV/0!</v>
      </c>
      <c r="X101" s="19"/>
      <c r="Y101" s="18" t="e">
        <f t="shared" si="17"/>
        <v>#DIV/0!</v>
      </c>
      <c r="Z101" s="19"/>
      <c r="AA101" s="19"/>
      <c r="AB101" s="19"/>
      <c r="AC101" s="19"/>
      <c r="AD101" s="19"/>
      <c r="AE101" s="19"/>
    </row>
    <row r="102" spans="1:31" s="84" customFormat="1" x14ac:dyDescent="0.25">
      <c r="A102" s="17"/>
      <c r="B102" s="87" t="s">
        <v>316</v>
      </c>
      <c r="C102" s="19"/>
      <c r="D102" s="19"/>
      <c r="E102" s="19"/>
      <c r="F102" s="45" t="e">
        <f t="shared" si="14"/>
        <v>#DIV/0!</v>
      </c>
      <c r="G102" s="31"/>
      <c r="H102" s="45" t="e">
        <f t="shared" si="15"/>
        <v>#DIV/0!</v>
      </c>
      <c r="I102" s="31"/>
      <c r="J102" s="31"/>
      <c r="K102" s="31"/>
      <c r="L102" s="31"/>
      <c r="M102" s="31"/>
      <c r="N102" s="31"/>
      <c r="O102" s="19"/>
      <c r="P102" s="19"/>
      <c r="Q102" s="19"/>
      <c r="R102" s="19"/>
      <c r="S102" s="19"/>
      <c r="T102" s="19"/>
      <c r="U102" s="54" t="e">
        <f>O102/G102*100</f>
        <v>#DIV/0!</v>
      </c>
      <c r="V102" s="19"/>
      <c r="W102" s="18" t="e">
        <f t="shared" si="16"/>
        <v>#DIV/0!</v>
      </c>
      <c r="X102" s="19"/>
      <c r="Y102" s="18" t="e">
        <f t="shared" si="17"/>
        <v>#DIV/0!</v>
      </c>
      <c r="Z102" s="19"/>
      <c r="AA102" s="19"/>
      <c r="AB102" s="19"/>
      <c r="AC102" s="19"/>
      <c r="AD102" s="19"/>
      <c r="AE102" s="19"/>
    </row>
    <row r="103" spans="1:31" s="84" customFormat="1" x14ac:dyDescent="0.25">
      <c r="A103" s="17"/>
      <c r="B103" s="87" t="s">
        <v>317</v>
      </c>
      <c r="C103" s="19"/>
      <c r="D103" s="19"/>
      <c r="E103" s="19"/>
      <c r="F103" s="45" t="e">
        <f t="shared" si="14"/>
        <v>#DIV/0!</v>
      </c>
      <c r="G103" s="31"/>
      <c r="H103" s="45" t="e">
        <f t="shared" si="15"/>
        <v>#DIV/0!</v>
      </c>
      <c r="I103" s="31"/>
      <c r="J103" s="31"/>
      <c r="K103" s="31"/>
      <c r="L103" s="31"/>
      <c r="M103" s="31"/>
      <c r="N103" s="31"/>
      <c r="O103" s="19"/>
      <c r="P103" s="19"/>
      <c r="Q103" s="19"/>
      <c r="R103" s="19"/>
      <c r="S103" s="19"/>
      <c r="T103" s="19"/>
      <c r="U103" s="54" t="e">
        <f>O103/G103*100</f>
        <v>#DIV/0!</v>
      </c>
      <c r="V103" s="19"/>
      <c r="W103" s="18" t="e">
        <f t="shared" si="16"/>
        <v>#DIV/0!</v>
      </c>
      <c r="X103" s="19"/>
      <c r="Y103" s="18" t="e">
        <f t="shared" si="17"/>
        <v>#DIV/0!</v>
      </c>
      <c r="Z103" s="19"/>
      <c r="AA103" s="19"/>
      <c r="AB103" s="19"/>
      <c r="AC103" s="19"/>
      <c r="AD103" s="19"/>
      <c r="AE103" s="19"/>
    </row>
    <row r="104" spans="1:31" s="84" customFormat="1" x14ac:dyDescent="0.25">
      <c r="A104" s="133" t="s">
        <v>51</v>
      </c>
      <c r="B104" s="134"/>
      <c r="C104" s="62">
        <f>C97+C98+C99+C100+C101+C102+C103</f>
        <v>0</v>
      </c>
      <c r="D104" s="62">
        <f t="shared" ref="D104:E104" si="19">D97+D98+D99+D100+D101+D102+D103</f>
        <v>0</v>
      </c>
      <c r="E104" s="62">
        <f t="shared" si="19"/>
        <v>0</v>
      </c>
      <c r="F104" s="45" t="e">
        <f t="shared" si="14"/>
        <v>#DIV/0!</v>
      </c>
      <c r="G104" s="31">
        <f>G97+G98+G99+G100+G101+G102+G103</f>
        <v>0</v>
      </c>
      <c r="H104" s="45" t="e">
        <f t="shared" si="15"/>
        <v>#DIV/0!</v>
      </c>
      <c r="I104" s="31">
        <f t="shared" ref="I104:T104" si="20">I97+I98+I99+I100+I101+I102+I103</f>
        <v>0</v>
      </c>
      <c r="J104" s="31">
        <f t="shared" si="20"/>
        <v>0</v>
      </c>
      <c r="K104" s="31">
        <f t="shared" si="20"/>
        <v>0</v>
      </c>
      <c r="L104" s="31">
        <f t="shared" si="20"/>
        <v>0</v>
      </c>
      <c r="M104" s="31">
        <f t="shared" si="20"/>
        <v>0</v>
      </c>
      <c r="N104" s="31">
        <f t="shared" si="20"/>
        <v>0</v>
      </c>
      <c r="O104" s="19">
        <f t="shared" si="20"/>
        <v>0</v>
      </c>
      <c r="P104" s="19">
        <f t="shared" si="20"/>
        <v>0</v>
      </c>
      <c r="Q104" s="19">
        <f t="shared" si="20"/>
        <v>0</v>
      </c>
      <c r="R104" s="19">
        <f t="shared" si="20"/>
        <v>0</v>
      </c>
      <c r="S104" s="19">
        <f t="shared" si="20"/>
        <v>0</v>
      </c>
      <c r="T104" s="19">
        <f t="shared" si="20"/>
        <v>0</v>
      </c>
      <c r="U104" s="54" t="e">
        <f>O104/G104*100</f>
        <v>#DIV/0!</v>
      </c>
      <c r="V104" s="19">
        <f>V97+V98+V99+V100+V101+V102+V103</f>
        <v>0</v>
      </c>
      <c r="W104" s="18" t="e">
        <f t="shared" si="16"/>
        <v>#DIV/0!</v>
      </c>
      <c r="X104" s="19">
        <f>X97+X98+X99+X100+X101+X102+X103</f>
        <v>0</v>
      </c>
      <c r="Y104" s="18" t="e">
        <f t="shared" si="17"/>
        <v>#DIV/0!</v>
      </c>
      <c r="Z104" s="19">
        <f t="shared" ref="Z104:AE104" si="21">Z97+Z98+Z99+Z100+Z101+Z102+Z103</f>
        <v>0</v>
      </c>
      <c r="AA104" s="19">
        <f t="shared" si="21"/>
        <v>0</v>
      </c>
      <c r="AB104" s="19">
        <f t="shared" si="21"/>
        <v>0</v>
      </c>
      <c r="AC104" s="19">
        <f t="shared" si="21"/>
        <v>0</v>
      </c>
      <c r="AD104" s="19">
        <f t="shared" si="21"/>
        <v>0</v>
      </c>
      <c r="AE104" s="19">
        <f t="shared" si="21"/>
        <v>0</v>
      </c>
    </row>
    <row r="105" spans="1:31" s="84" customFormat="1" x14ac:dyDescent="0.25">
      <c r="A105" s="21">
        <v>4</v>
      </c>
      <c r="B105" s="32" t="s">
        <v>52</v>
      </c>
      <c r="C105" s="30"/>
      <c r="D105" s="19"/>
      <c r="E105" s="19"/>
      <c r="F105" s="45"/>
      <c r="G105" s="31"/>
      <c r="H105" s="45"/>
      <c r="I105" s="31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54"/>
      <c r="V105" s="19"/>
      <c r="W105" s="18"/>
      <c r="X105" s="19"/>
      <c r="Y105" s="18"/>
      <c r="Z105" s="19"/>
      <c r="AA105" s="19"/>
      <c r="AB105" s="19"/>
      <c r="AC105" s="19"/>
      <c r="AD105" s="19"/>
      <c r="AE105" s="19"/>
    </row>
    <row r="106" spans="1:31" s="84" customFormat="1" x14ac:dyDescent="0.25">
      <c r="A106" s="21"/>
      <c r="B106" s="85" t="s">
        <v>210</v>
      </c>
      <c r="C106" s="19"/>
      <c r="D106" s="19"/>
      <c r="E106" s="19"/>
      <c r="F106" s="45" t="e">
        <f t="shared" ref="F106:F116" si="22">E106/C106</f>
        <v>#DIV/0!</v>
      </c>
      <c r="G106" s="31"/>
      <c r="H106" s="45" t="e">
        <f t="shared" ref="H106:H217" si="23">G106/D106*100</f>
        <v>#DIV/0!</v>
      </c>
      <c r="I106" s="31"/>
      <c r="J106" s="31"/>
      <c r="K106" s="31"/>
      <c r="L106" s="31"/>
      <c r="M106" s="31"/>
      <c r="N106" s="31"/>
      <c r="O106" s="19"/>
      <c r="P106" s="19"/>
      <c r="Q106" s="19"/>
      <c r="R106" s="19"/>
      <c r="S106" s="19"/>
      <c r="T106" s="19"/>
      <c r="U106" s="54" t="e">
        <f t="shared" ref="U106:U193" si="24">O106/G106*100</f>
        <v>#DIV/0!</v>
      </c>
      <c r="V106" s="19"/>
      <c r="W106" s="18" t="e">
        <f t="shared" ref="W106:W116" si="25">V106/E106*100</f>
        <v>#DIV/0!</v>
      </c>
      <c r="X106" s="19"/>
      <c r="Y106" s="18" t="e">
        <f t="shared" ref="Y106:Y116" si="26">X106/E106*100</f>
        <v>#DIV/0!</v>
      </c>
      <c r="Z106" s="19"/>
      <c r="AA106" s="19"/>
      <c r="AB106" s="19"/>
      <c r="AC106" s="19"/>
      <c r="AD106" s="19"/>
      <c r="AE106" s="19"/>
    </row>
    <row r="107" spans="1:31" s="84" customFormat="1" x14ac:dyDescent="0.25">
      <c r="A107" s="21"/>
      <c r="B107" s="86" t="s">
        <v>83</v>
      </c>
      <c r="C107" s="19"/>
      <c r="D107" s="19"/>
      <c r="E107" s="19"/>
      <c r="F107" s="45" t="e">
        <f t="shared" si="22"/>
        <v>#DIV/0!</v>
      </c>
      <c r="G107" s="31"/>
      <c r="H107" s="45" t="e">
        <f t="shared" si="23"/>
        <v>#DIV/0!</v>
      </c>
      <c r="I107" s="31"/>
      <c r="J107" s="31"/>
      <c r="K107" s="31"/>
      <c r="L107" s="31"/>
      <c r="M107" s="31"/>
      <c r="N107" s="31"/>
      <c r="O107" s="19"/>
      <c r="P107" s="19"/>
      <c r="Q107" s="19"/>
      <c r="R107" s="19"/>
      <c r="S107" s="19"/>
      <c r="T107" s="19"/>
      <c r="U107" s="54" t="e">
        <f t="shared" si="24"/>
        <v>#DIV/0!</v>
      </c>
      <c r="V107" s="19"/>
      <c r="W107" s="18" t="e">
        <f t="shared" si="25"/>
        <v>#DIV/0!</v>
      </c>
      <c r="X107" s="19"/>
      <c r="Y107" s="18" t="e">
        <f t="shared" si="26"/>
        <v>#DIV/0!</v>
      </c>
      <c r="Z107" s="19"/>
      <c r="AA107" s="19"/>
      <c r="AB107" s="19"/>
      <c r="AC107" s="19"/>
      <c r="AD107" s="19"/>
      <c r="AE107" s="19"/>
    </row>
    <row r="108" spans="1:31" s="84" customFormat="1" x14ac:dyDescent="0.25">
      <c r="A108" s="21"/>
      <c r="B108" s="86" t="s">
        <v>84</v>
      </c>
      <c r="C108" s="19"/>
      <c r="D108" s="19"/>
      <c r="E108" s="19"/>
      <c r="F108" s="45" t="e">
        <f t="shared" si="22"/>
        <v>#DIV/0!</v>
      </c>
      <c r="G108" s="31"/>
      <c r="H108" s="45" t="e">
        <f t="shared" si="23"/>
        <v>#DIV/0!</v>
      </c>
      <c r="I108" s="31"/>
      <c r="J108" s="31"/>
      <c r="K108" s="31"/>
      <c r="L108" s="31"/>
      <c r="M108" s="31"/>
      <c r="N108" s="31"/>
      <c r="O108" s="19"/>
      <c r="P108" s="19"/>
      <c r="Q108" s="19"/>
      <c r="R108" s="19"/>
      <c r="S108" s="19"/>
      <c r="T108" s="19"/>
      <c r="U108" s="54" t="e">
        <f t="shared" si="24"/>
        <v>#DIV/0!</v>
      </c>
      <c r="V108" s="19"/>
      <c r="W108" s="18" t="e">
        <f t="shared" si="25"/>
        <v>#DIV/0!</v>
      </c>
      <c r="X108" s="19"/>
      <c r="Y108" s="18" t="e">
        <f t="shared" si="26"/>
        <v>#DIV/0!</v>
      </c>
      <c r="Z108" s="19"/>
      <c r="AA108" s="19"/>
      <c r="AB108" s="19"/>
      <c r="AC108" s="19"/>
      <c r="AD108" s="19"/>
      <c r="AE108" s="19"/>
    </row>
    <row r="109" spans="1:31" s="84" customFormat="1" x14ac:dyDescent="0.25">
      <c r="A109" s="21"/>
      <c r="B109" s="86" t="s">
        <v>211</v>
      </c>
      <c r="C109" s="19"/>
      <c r="D109" s="19"/>
      <c r="E109" s="19"/>
      <c r="F109" s="45" t="e">
        <f t="shared" si="22"/>
        <v>#DIV/0!</v>
      </c>
      <c r="G109" s="31"/>
      <c r="H109" s="45" t="e">
        <f t="shared" si="23"/>
        <v>#DIV/0!</v>
      </c>
      <c r="I109" s="31"/>
      <c r="J109" s="31"/>
      <c r="K109" s="31"/>
      <c r="L109" s="31"/>
      <c r="M109" s="31"/>
      <c r="N109" s="31"/>
      <c r="O109" s="19"/>
      <c r="P109" s="19"/>
      <c r="Q109" s="19"/>
      <c r="R109" s="19"/>
      <c r="S109" s="19"/>
      <c r="T109" s="19"/>
      <c r="U109" s="54" t="e">
        <f t="shared" si="24"/>
        <v>#DIV/0!</v>
      </c>
      <c r="V109" s="19"/>
      <c r="W109" s="18" t="e">
        <f t="shared" si="25"/>
        <v>#DIV/0!</v>
      </c>
      <c r="X109" s="19"/>
      <c r="Y109" s="18" t="e">
        <f t="shared" si="26"/>
        <v>#DIV/0!</v>
      </c>
      <c r="Z109" s="19"/>
      <c r="AA109" s="19"/>
      <c r="AB109" s="19"/>
      <c r="AC109" s="19"/>
      <c r="AD109" s="19"/>
      <c r="AE109" s="19"/>
    </row>
    <row r="110" spans="1:31" s="84" customFormat="1" x14ac:dyDescent="0.25">
      <c r="A110" s="21"/>
      <c r="B110" s="86" t="s">
        <v>80</v>
      </c>
      <c r="C110" s="19"/>
      <c r="D110" s="19"/>
      <c r="E110" s="19"/>
      <c r="F110" s="45" t="e">
        <f t="shared" si="22"/>
        <v>#DIV/0!</v>
      </c>
      <c r="G110" s="31"/>
      <c r="H110" s="45" t="e">
        <f t="shared" si="23"/>
        <v>#DIV/0!</v>
      </c>
      <c r="I110" s="31"/>
      <c r="J110" s="31"/>
      <c r="K110" s="31"/>
      <c r="L110" s="31"/>
      <c r="M110" s="31"/>
      <c r="N110" s="31"/>
      <c r="O110" s="19"/>
      <c r="P110" s="19"/>
      <c r="Q110" s="19"/>
      <c r="R110" s="19"/>
      <c r="S110" s="19"/>
      <c r="T110" s="19"/>
      <c r="U110" s="54" t="e">
        <f t="shared" si="24"/>
        <v>#DIV/0!</v>
      </c>
      <c r="V110" s="19"/>
      <c r="W110" s="18" t="e">
        <f t="shared" si="25"/>
        <v>#DIV/0!</v>
      </c>
      <c r="X110" s="19"/>
      <c r="Y110" s="18" t="e">
        <f t="shared" si="26"/>
        <v>#DIV/0!</v>
      </c>
      <c r="Z110" s="19"/>
      <c r="AA110" s="19"/>
      <c r="AB110" s="19"/>
      <c r="AC110" s="19"/>
      <c r="AD110" s="19"/>
      <c r="AE110" s="19"/>
    </row>
    <row r="111" spans="1:31" s="84" customFormat="1" x14ac:dyDescent="0.25">
      <c r="A111" s="21"/>
      <c r="B111" s="86" t="s">
        <v>116</v>
      </c>
      <c r="C111" s="19"/>
      <c r="D111" s="19"/>
      <c r="E111" s="19"/>
      <c r="F111" s="45" t="e">
        <f t="shared" si="22"/>
        <v>#DIV/0!</v>
      </c>
      <c r="G111" s="31"/>
      <c r="H111" s="45" t="e">
        <f t="shared" si="23"/>
        <v>#DIV/0!</v>
      </c>
      <c r="I111" s="31"/>
      <c r="J111" s="31"/>
      <c r="K111" s="31"/>
      <c r="L111" s="31"/>
      <c r="M111" s="31"/>
      <c r="N111" s="31"/>
      <c r="O111" s="19"/>
      <c r="P111" s="19"/>
      <c r="Q111" s="19"/>
      <c r="R111" s="19"/>
      <c r="S111" s="19"/>
      <c r="T111" s="19"/>
      <c r="U111" s="54" t="e">
        <f t="shared" si="24"/>
        <v>#DIV/0!</v>
      </c>
      <c r="V111" s="19"/>
      <c r="W111" s="18" t="e">
        <f t="shared" si="25"/>
        <v>#DIV/0!</v>
      </c>
      <c r="X111" s="19"/>
      <c r="Y111" s="18" t="e">
        <f t="shared" si="26"/>
        <v>#DIV/0!</v>
      </c>
      <c r="Z111" s="19"/>
      <c r="AA111" s="19"/>
      <c r="AB111" s="19"/>
      <c r="AC111" s="19"/>
      <c r="AD111" s="19"/>
      <c r="AE111" s="19"/>
    </row>
    <row r="112" spans="1:31" s="84" customFormat="1" x14ac:dyDescent="0.25">
      <c r="A112" s="21"/>
      <c r="B112" s="86" t="s">
        <v>53</v>
      </c>
      <c r="C112" s="19"/>
      <c r="D112" s="19"/>
      <c r="E112" s="19"/>
      <c r="F112" s="45" t="e">
        <f t="shared" si="22"/>
        <v>#DIV/0!</v>
      </c>
      <c r="G112" s="31"/>
      <c r="H112" s="45" t="e">
        <f t="shared" si="23"/>
        <v>#DIV/0!</v>
      </c>
      <c r="I112" s="31"/>
      <c r="J112" s="31"/>
      <c r="K112" s="31"/>
      <c r="L112" s="31"/>
      <c r="M112" s="31"/>
      <c r="N112" s="31"/>
      <c r="O112" s="19"/>
      <c r="P112" s="19"/>
      <c r="Q112" s="19"/>
      <c r="R112" s="19"/>
      <c r="S112" s="19"/>
      <c r="T112" s="19"/>
      <c r="U112" s="54" t="e">
        <f t="shared" si="24"/>
        <v>#DIV/0!</v>
      </c>
      <c r="V112" s="19"/>
      <c r="W112" s="18" t="e">
        <f t="shared" si="25"/>
        <v>#DIV/0!</v>
      </c>
      <c r="X112" s="19"/>
      <c r="Y112" s="18" t="e">
        <f t="shared" si="26"/>
        <v>#DIV/0!</v>
      </c>
      <c r="Z112" s="19"/>
      <c r="AA112" s="19"/>
      <c r="AB112" s="19"/>
      <c r="AC112" s="19"/>
      <c r="AD112" s="19"/>
      <c r="AE112" s="19"/>
    </row>
    <row r="113" spans="1:31" s="84" customFormat="1" x14ac:dyDescent="0.25">
      <c r="A113" s="21"/>
      <c r="B113" s="87" t="s">
        <v>351</v>
      </c>
      <c r="C113" s="19"/>
      <c r="D113" s="19"/>
      <c r="E113" s="19"/>
      <c r="F113" s="45" t="e">
        <f t="shared" si="22"/>
        <v>#DIV/0!</v>
      </c>
      <c r="G113" s="31"/>
      <c r="H113" s="45" t="e">
        <f t="shared" si="23"/>
        <v>#DIV/0!</v>
      </c>
      <c r="I113" s="31"/>
      <c r="J113" s="31"/>
      <c r="K113" s="31"/>
      <c r="L113" s="31"/>
      <c r="M113" s="31"/>
      <c r="N113" s="31"/>
      <c r="O113" s="19"/>
      <c r="P113" s="19"/>
      <c r="Q113" s="19"/>
      <c r="R113" s="19"/>
      <c r="S113" s="19"/>
      <c r="T113" s="19"/>
      <c r="U113" s="54" t="e">
        <f t="shared" si="24"/>
        <v>#DIV/0!</v>
      </c>
      <c r="V113" s="19"/>
      <c r="W113" s="18" t="e">
        <f t="shared" si="25"/>
        <v>#DIV/0!</v>
      </c>
      <c r="X113" s="19"/>
      <c r="Y113" s="18" t="e">
        <f t="shared" si="26"/>
        <v>#DIV/0!</v>
      </c>
      <c r="Z113" s="19"/>
      <c r="AA113" s="19"/>
      <c r="AB113" s="19"/>
      <c r="AC113" s="19"/>
      <c r="AD113" s="19"/>
      <c r="AE113" s="19"/>
    </row>
    <row r="114" spans="1:31" s="84" customFormat="1" x14ac:dyDescent="0.25">
      <c r="A114" s="21"/>
      <c r="B114" s="87" t="s">
        <v>316</v>
      </c>
      <c r="C114" s="19"/>
      <c r="D114" s="19"/>
      <c r="E114" s="19"/>
      <c r="F114" s="45" t="e">
        <f t="shared" si="22"/>
        <v>#DIV/0!</v>
      </c>
      <c r="G114" s="31"/>
      <c r="H114" s="45" t="e">
        <f t="shared" si="23"/>
        <v>#DIV/0!</v>
      </c>
      <c r="I114" s="31"/>
      <c r="J114" s="31"/>
      <c r="K114" s="31"/>
      <c r="L114" s="31"/>
      <c r="M114" s="31"/>
      <c r="N114" s="31"/>
      <c r="O114" s="19"/>
      <c r="P114" s="19"/>
      <c r="Q114" s="19"/>
      <c r="R114" s="19"/>
      <c r="S114" s="19"/>
      <c r="T114" s="19"/>
      <c r="U114" s="54" t="e">
        <f t="shared" si="24"/>
        <v>#DIV/0!</v>
      </c>
      <c r="V114" s="19"/>
      <c r="W114" s="18" t="e">
        <f t="shared" si="25"/>
        <v>#DIV/0!</v>
      </c>
      <c r="X114" s="19"/>
      <c r="Y114" s="18" t="e">
        <f t="shared" si="26"/>
        <v>#DIV/0!</v>
      </c>
      <c r="Z114" s="19"/>
      <c r="AA114" s="19"/>
      <c r="AB114" s="19"/>
      <c r="AC114" s="19"/>
      <c r="AD114" s="19"/>
      <c r="AE114" s="19"/>
    </row>
    <row r="115" spans="1:31" s="84" customFormat="1" x14ac:dyDescent="0.25">
      <c r="A115" s="21"/>
      <c r="B115" s="87" t="s">
        <v>317</v>
      </c>
      <c r="C115" s="19"/>
      <c r="D115" s="19"/>
      <c r="E115" s="19"/>
      <c r="F115" s="45" t="e">
        <f t="shared" si="22"/>
        <v>#DIV/0!</v>
      </c>
      <c r="G115" s="31"/>
      <c r="H115" s="45" t="e">
        <f t="shared" si="23"/>
        <v>#DIV/0!</v>
      </c>
      <c r="I115" s="31"/>
      <c r="J115" s="31"/>
      <c r="K115" s="31"/>
      <c r="L115" s="31"/>
      <c r="M115" s="31"/>
      <c r="N115" s="31"/>
      <c r="O115" s="19"/>
      <c r="P115" s="19"/>
      <c r="Q115" s="19"/>
      <c r="R115" s="19"/>
      <c r="S115" s="19"/>
      <c r="T115" s="19"/>
      <c r="U115" s="54" t="e">
        <f t="shared" si="24"/>
        <v>#DIV/0!</v>
      </c>
      <c r="V115" s="19"/>
      <c r="W115" s="18" t="e">
        <f t="shared" si="25"/>
        <v>#DIV/0!</v>
      </c>
      <c r="X115" s="19"/>
      <c r="Y115" s="18" t="e">
        <f t="shared" si="26"/>
        <v>#DIV/0!</v>
      </c>
      <c r="Z115" s="19"/>
      <c r="AA115" s="19"/>
      <c r="AB115" s="19"/>
      <c r="AC115" s="19"/>
      <c r="AD115" s="19"/>
      <c r="AE115" s="19"/>
    </row>
    <row r="116" spans="1:31" s="84" customFormat="1" x14ac:dyDescent="0.25">
      <c r="A116" s="133" t="s">
        <v>51</v>
      </c>
      <c r="B116" s="134"/>
      <c r="C116" s="29">
        <f>C106+C107+C108+C109+C110+C111+C112+C113+C114+C115</f>
        <v>0</v>
      </c>
      <c r="D116" s="29">
        <f t="shared" ref="D116:G116" si="27">D106+D107+D108+D109+D110+D111+D112+D113+D114+D115</f>
        <v>0</v>
      </c>
      <c r="E116" s="29">
        <f t="shared" si="27"/>
        <v>0</v>
      </c>
      <c r="F116" s="45" t="e">
        <f t="shared" si="22"/>
        <v>#DIV/0!</v>
      </c>
      <c r="G116" s="91">
        <f t="shared" si="27"/>
        <v>0</v>
      </c>
      <c r="H116" s="45" t="e">
        <f t="shared" si="23"/>
        <v>#DIV/0!</v>
      </c>
      <c r="I116" s="91">
        <f t="shared" ref="I116:T116" si="28">I106+I107+I108+I109+I110+I111+I112+I113+I114+I115</f>
        <v>0</v>
      </c>
      <c r="J116" s="91">
        <f t="shared" si="28"/>
        <v>0</v>
      </c>
      <c r="K116" s="91">
        <f t="shared" si="28"/>
        <v>0</v>
      </c>
      <c r="L116" s="91">
        <f t="shared" si="28"/>
        <v>0</v>
      </c>
      <c r="M116" s="91">
        <f t="shared" si="28"/>
        <v>0</v>
      </c>
      <c r="N116" s="91">
        <f t="shared" si="28"/>
        <v>0</v>
      </c>
      <c r="O116" s="29">
        <f t="shared" si="28"/>
        <v>0</v>
      </c>
      <c r="P116" s="29">
        <f t="shared" si="28"/>
        <v>0</v>
      </c>
      <c r="Q116" s="29">
        <f t="shared" si="28"/>
        <v>0</v>
      </c>
      <c r="R116" s="29">
        <f t="shared" si="28"/>
        <v>0</v>
      </c>
      <c r="S116" s="29">
        <f t="shared" si="28"/>
        <v>0</v>
      </c>
      <c r="T116" s="29">
        <f t="shared" si="28"/>
        <v>0</v>
      </c>
      <c r="U116" s="54" t="e">
        <f t="shared" si="24"/>
        <v>#DIV/0!</v>
      </c>
      <c r="V116" s="29">
        <f t="shared" ref="V116" si="29">V106+V107+V108+V109+V110+V111+V112+V113+V114+V115</f>
        <v>0</v>
      </c>
      <c r="W116" s="18" t="e">
        <f t="shared" si="25"/>
        <v>#DIV/0!</v>
      </c>
      <c r="X116" s="29">
        <f t="shared" ref="X116" si="30">X106+X107+X108+X109+X110+X111+X112+X113+X114+X115</f>
        <v>0</v>
      </c>
      <c r="Y116" s="18" t="e">
        <f t="shared" si="26"/>
        <v>#DIV/0!</v>
      </c>
      <c r="Z116" s="29">
        <f t="shared" ref="Z116:AE116" si="31">Z106+Z107+Z108+Z109+Z110+Z111+Z112+Z113+Z114+Z115</f>
        <v>0</v>
      </c>
      <c r="AA116" s="29">
        <f t="shared" si="31"/>
        <v>0</v>
      </c>
      <c r="AB116" s="29">
        <f t="shared" si="31"/>
        <v>0</v>
      </c>
      <c r="AC116" s="29">
        <f t="shared" si="31"/>
        <v>0</v>
      </c>
      <c r="AD116" s="29">
        <f t="shared" si="31"/>
        <v>0</v>
      </c>
      <c r="AE116" s="29">
        <f t="shared" si="31"/>
        <v>0</v>
      </c>
    </row>
    <row r="117" spans="1:31" s="84" customFormat="1" x14ac:dyDescent="0.25">
      <c r="A117" s="49">
        <v>5</v>
      </c>
      <c r="B117" s="32" t="s">
        <v>117</v>
      </c>
      <c r="C117" s="26"/>
      <c r="D117" s="26"/>
      <c r="E117" s="26"/>
      <c r="F117" s="45"/>
      <c r="G117" s="26"/>
      <c r="H117" s="45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54"/>
      <c r="V117" s="26"/>
      <c r="W117" s="47"/>
      <c r="X117" s="26"/>
      <c r="Y117" s="47"/>
      <c r="Z117" s="26"/>
      <c r="AA117" s="26"/>
      <c r="AB117" s="26"/>
      <c r="AC117" s="26"/>
      <c r="AD117" s="26"/>
      <c r="AE117" s="26"/>
    </row>
    <row r="118" spans="1:31" s="84" customFormat="1" x14ac:dyDescent="0.25">
      <c r="A118" s="17"/>
      <c r="B118" s="92" t="s">
        <v>352</v>
      </c>
      <c r="C118" s="62"/>
      <c r="D118" s="62"/>
      <c r="E118" s="62"/>
      <c r="F118" s="45" t="e">
        <f>E118/C118</f>
        <v>#DIV/0!</v>
      </c>
      <c r="G118" s="31"/>
      <c r="H118" s="45" t="e">
        <f>G118/D118*100</f>
        <v>#DIV/0!</v>
      </c>
      <c r="I118" s="63"/>
      <c r="J118" s="63"/>
      <c r="K118" s="63"/>
      <c r="L118" s="63"/>
      <c r="M118" s="63"/>
      <c r="N118" s="63"/>
      <c r="O118" s="62"/>
      <c r="P118" s="62"/>
      <c r="Q118" s="62"/>
      <c r="R118" s="62"/>
      <c r="S118" s="62"/>
      <c r="T118" s="62"/>
      <c r="U118" s="54" t="e">
        <f>O118/G118*100</f>
        <v>#DIV/0!</v>
      </c>
      <c r="V118" s="19"/>
      <c r="W118" s="18" t="e">
        <f>V118/E118*100</f>
        <v>#DIV/0!</v>
      </c>
      <c r="X118" s="19"/>
      <c r="Y118" s="18" t="e">
        <f>X118/E118*100</f>
        <v>#DIV/0!</v>
      </c>
      <c r="Z118" s="19"/>
      <c r="AA118" s="19"/>
      <c r="AB118" s="19"/>
      <c r="AC118" s="19"/>
      <c r="AD118" s="19"/>
      <c r="AE118" s="19"/>
    </row>
    <row r="119" spans="1:31" s="84" customFormat="1" x14ac:dyDescent="0.25">
      <c r="A119" s="17"/>
      <c r="B119" s="92" t="s">
        <v>353</v>
      </c>
      <c r="C119" s="62"/>
      <c r="D119" s="62"/>
      <c r="E119" s="62"/>
      <c r="F119" s="45" t="e">
        <f t="shared" ref="F119:F159" si="32">E119/C119</f>
        <v>#DIV/0!</v>
      </c>
      <c r="G119" s="31"/>
      <c r="H119" s="45" t="e">
        <f t="shared" ref="H119:H159" si="33">G119/D119*100</f>
        <v>#DIV/0!</v>
      </c>
      <c r="I119" s="63"/>
      <c r="J119" s="63"/>
      <c r="K119" s="63"/>
      <c r="L119" s="63"/>
      <c r="M119" s="63"/>
      <c r="N119" s="63"/>
      <c r="O119" s="62"/>
      <c r="P119" s="62"/>
      <c r="Q119" s="62"/>
      <c r="R119" s="62"/>
      <c r="S119" s="62"/>
      <c r="T119" s="62"/>
      <c r="U119" s="54" t="e">
        <f t="shared" ref="U119:U136" si="34">O119/G119*100</f>
        <v>#DIV/0!</v>
      </c>
      <c r="V119" s="19"/>
      <c r="W119" s="18" t="e">
        <f t="shared" ref="W119:W138" si="35">V119/E119*100</f>
        <v>#DIV/0!</v>
      </c>
      <c r="X119" s="19"/>
      <c r="Y119" s="18" t="e">
        <f t="shared" ref="Y119:Y138" si="36">X119/E119*100</f>
        <v>#DIV/0!</v>
      </c>
      <c r="Z119" s="19"/>
      <c r="AA119" s="19"/>
      <c r="AB119" s="19"/>
      <c r="AC119" s="19"/>
      <c r="AD119" s="19"/>
      <c r="AE119" s="19"/>
    </row>
    <row r="120" spans="1:31" s="84" customFormat="1" x14ac:dyDescent="0.25">
      <c r="A120" s="17"/>
      <c r="B120" s="92" t="s">
        <v>354</v>
      </c>
      <c r="C120" s="62"/>
      <c r="D120" s="62"/>
      <c r="E120" s="62"/>
      <c r="F120" s="45" t="e">
        <f t="shared" si="32"/>
        <v>#DIV/0!</v>
      </c>
      <c r="G120" s="31"/>
      <c r="H120" s="45" t="e">
        <f t="shared" si="33"/>
        <v>#DIV/0!</v>
      </c>
      <c r="I120" s="63"/>
      <c r="J120" s="63"/>
      <c r="K120" s="63"/>
      <c r="L120" s="63"/>
      <c r="M120" s="63"/>
      <c r="N120" s="63"/>
      <c r="O120" s="62"/>
      <c r="P120" s="62"/>
      <c r="Q120" s="62"/>
      <c r="R120" s="62"/>
      <c r="S120" s="62"/>
      <c r="T120" s="62"/>
      <c r="U120" s="54" t="e">
        <f t="shared" si="34"/>
        <v>#DIV/0!</v>
      </c>
      <c r="V120" s="19"/>
      <c r="W120" s="18" t="e">
        <f t="shared" si="35"/>
        <v>#DIV/0!</v>
      </c>
      <c r="X120" s="19"/>
      <c r="Y120" s="18" t="e">
        <f t="shared" si="36"/>
        <v>#DIV/0!</v>
      </c>
      <c r="Z120" s="19"/>
      <c r="AA120" s="19"/>
      <c r="AB120" s="19"/>
      <c r="AC120" s="19"/>
      <c r="AD120" s="19"/>
      <c r="AE120" s="19"/>
    </row>
    <row r="121" spans="1:31" s="84" customFormat="1" x14ac:dyDescent="0.25">
      <c r="A121" s="17"/>
      <c r="B121" s="92" t="s">
        <v>355</v>
      </c>
      <c r="C121" s="62"/>
      <c r="D121" s="62"/>
      <c r="E121" s="62"/>
      <c r="F121" s="45" t="e">
        <f t="shared" si="32"/>
        <v>#DIV/0!</v>
      </c>
      <c r="G121" s="31"/>
      <c r="H121" s="45" t="e">
        <f t="shared" si="33"/>
        <v>#DIV/0!</v>
      </c>
      <c r="I121" s="63"/>
      <c r="J121" s="63"/>
      <c r="K121" s="63"/>
      <c r="L121" s="63"/>
      <c r="M121" s="63"/>
      <c r="N121" s="63"/>
      <c r="O121" s="62"/>
      <c r="P121" s="62"/>
      <c r="Q121" s="62"/>
      <c r="R121" s="62"/>
      <c r="S121" s="62"/>
      <c r="T121" s="62"/>
      <c r="U121" s="54" t="e">
        <f t="shared" si="34"/>
        <v>#DIV/0!</v>
      </c>
      <c r="V121" s="19"/>
      <c r="W121" s="18" t="e">
        <f t="shared" si="35"/>
        <v>#DIV/0!</v>
      </c>
      <c r="X121" s="19"/>
      <c r="Y121" s="18" t="e">
        <f t="shared" si="36"/>
        <v>#DIV/0!</v>
      </c>
      <c r="Z121" s="19"/>
      <c r="AA121" s="19"/>
      <c r="AB121" s="19"/>
      <c r="AC121" s="19"/>
      <c r="AD121" s="19"/>
      <c r="AE121" s="19"/>
    </row>
    <row r="122" spans="1:31" s="84" customFormat="1" x14ac:dyDescent="0.25">
      <c r="A122" s="17"/>
      <c r="B122" s="92" t="s">
        <v>356</v>
      </c>
      <c r="C122" s="62"/>
      <c r="D122" s="62"/>
      <c r="E122" s="62"/>
      <c r="F122" s="45" t="e">
        <f t="shared" si="32"/>
        <v>#DIV/0!</v>
      </c>
      <c r="G122" s="31"/>
      <c r="H122" s="45" t="e">
        <f t="shared" si="33"/>
        <v>#DIV/0!</v>
      </c>
      <c r="I122" s="63"/>
      <c r="J122" s="63"/>
      <c r="K122" s="63"/>
      <c r="L122" s="63"/>
      <c r="M122" s="63"/>
      <c r="N122" s="63"/>
      <c r="O122" s="62"/>
      <c r="P122" s="62"/>
      <c r="Q122" s="62"/>
      <c r="R122" s="62"/>
      <c r="S122" s="62"/>
      <c r="T122" s="62"/>
      <c r="U122" s="54" t="e">
        <f t="shared" si="34"/>
        <v>#DIV/0!</v>
      </c>
      <c r="V122" s="19"/>
      <c r="W122" s="18" t="e">
        <f t="shared" si="35"/>
        <v>#DIV/0!</v>
      </c>
      <c r="X122" s="19"/>
      <c r="Y122" s="18" t="e">
        <f t="shared" si="36"/>
        <v>#DIV/0!</v>
      </c>
      <c r="Z122" s="19"/>
      <c r="AA122" s="19"/>
      <c r="AB122" s="19"/>
      <c r="AC122" s="19"/>
      <c r="AD122" s="19"/>
      <c r="AE122" s="19"/>
    </row>
    <row r="123" spans="1:31" s="84" customFormat="1" x14ac:dyDescent="0.25">
      <c r="A123" s="17"/>
      <c r="B123" s="92" t="s">
        <v>357</v>
      </c>
      <c r="C123" s="62"/>
      <c r="D123" s="62"/>
      <c r="E123" s="62"/>
      <c r="F123" s="45" t="e">
        <f t="shared" si="32"/>
        <v>#DIV/0!</v>
      </c>
      <c r="G123" s="31"/>
      <c r="H123" s="45" t="e">
        <f t="shared" si="33"/>
        <v>#DIV/0!</v>
      </c>
      <c r="I123" s="63"/>
      <c r="J123" s="63"/>
      <c r="K123" s="63"/>
      <c r="L123" s="63"/>
      <c r="M123" s="63"/>
      <c r="N123" s="63"/>
      <c r="O123" s="62"/>
      <c r="P123" s="62"/>
      <c r="Q123" s="62"/>
      <c r="R123" s="62"/>
      <c r="S123" s="62"/>
      <c r="T123" s="62"/>
      <c r="U123" s="54" t="e">
        <f t="shared" si="34"/>
        <v>#DIV/0!</v>
      </c>
      <c r="V123" s="19"/>
      <c r="W123" s="18" t="e">
        <f t="shared" si="35"/>
        <v>#DIV/0!</v>
      </c>
      <c r="X123" s="19"/>
      <c r="Y123" s="18" t="e">
        <f t="shared" si="36"/>
        <v>#DIV/0!</v>
      </c>
      <c r="Z123" s="19"/>
      <c r="AA123" s="19"/>
      <c r="AB123" s="19"/>
      <c r="AC123" s="19"/>
      <c r="AD123" s="19"/>
      <c r="AE123" s="19"/>
    </row>
    <row r="124" spans="1:31" s="84" customFormat="1" x14ac:dyDescent="0.25">
      <c r="A124" s="17"/>
      <c r="B124" s="92" t="s">
        <v>358</v>
      </c>
      <c r="C124" s="62"/>
      <c r="D124" s="62"/>
      <c r="E124" s="62"/>
      <c r="F124" s="45" t="e">
        <f t="shared" si="32"/>
        <v>#DIV/0!</v>
      </c>
      <c r="G124" s="31"/>
      <c r="H124" s="45" t="e">
        <f t="shared" si="33"/>
        <v>#DIV/0!</v>
      </c>
      <c r="I124" s="63"/>
      <c r="J124" s="63"/>
      <c r="K124" s="63"/>
      <c r="L124" s="63"/>
      <c r="M124" s="63"/>
      <c r="N124" s="63"/>
      <c r="O124" s="62"/>
      <c r="P124" s="62"/>
      <c r="Q124" s="62"/>
      <c r="R124" s="62"/>
      <c r="S124" s="62"/>
      <c r="T124" s="62"/>
      <c r="U124" s="54" t="e">
        <f t="shared" si="34"/>
        <v>#DIV/0!</v>
      </c>
      <c r="V124" s="19"/>
      <c r="W124" s="18" t="e">
        <f t="shared" si="35"/>
        <v>#DIV/0!</v>
      </c>
      <c r="X124" s="19"/>
      <c r="Y124" s="18" t="e">
        <f t="shared" si="36"/>
        <v>#DIV/0!</v>
      </c>
      <c r="Z124" s="19"/>
      <c r="AA124" s="19"/>
      <c r="AB124" s="19"/>
      <c r="AC124" s="19"/>
      <c r="AD124" s="19"/>
      <c r="AE124" s="19"/>
    </row>
    <row r="125" spans="1:31" s="84" customFormat="1" x14ac:dyDescent="0.25">
      <c r="A125" s="17"/>
      <c r="B125" s="92" t="s">
        <v>359</v>
      </c>
      <c r="C125" s="62"/>
      <c r="D125" s="62"/>
      <c r="E125" s="62"/>
      <c r="F125" s="45" t="e">
        <f t="shared" si="32"/>
        <v>#DIV/0!</v>
      </c>
      <c r="G125" s="31"/>
      <c r="H125" s="45" t="e">
        <f t="shared" si="33"/>
        <v>#DIV/0!</v>
      </c>
      <c r="I125" s="63"/>
      <c r="J125" s="63"/>
      <c r="K125" s="63"/>
      <c r="L125" s="63"/>
      <c r="M125" s="63"/>
      <c r="N125" s="63"/>
      <c r="O125" s="62"/>
      <c r="P125" s="62"/>
      <c r="Q125" s="62"/>
      <c r="R125" s="62"/>
      <c r="S125" s="62"/>
      <c r="T125" s="62"/>
      <c r="U125" s="54" t="e">
        <f t="shared" si="34"/>
        <v>#DIV/0!</v>
      </c>
      <c r="V125" s="19"/>
      <c r="W125" s="18" t="e">
        <f t="shared" si="35"/>
        <v>#DIV/0!</v>
      </c>
      <c r="X125" s="19"/>
      <c r="Y125" s="18" t="e">
        <f t="shared" si="36"/>
        <v>#DIV/0!</v>
      </c>
      <c r="Z125" s="19"/>
      <c r="AA125" s="19"/>
      <c r="AB125" s="19"/>
      <c r="AC125" s="19"/>
      <c r="AD125" s="19"/>
      <c r="AE125" s="19"/>
    </row>
    <row r="126" spans="1:31" s="84" customFormat="1" x14ac:dyDescent="0.25">
      <c r="A126" s="17"/>
      <c r="B126" s="92" t="s">
        <v>360</v>
      </c>
      <c r="C126" s="62"/>
      <c r="D126" s="62"/>
      <c r="E126" s="62"/>
      <c r="F126" s="45" t="e">
        <f t="shared" si="32"/>
        <v>#DIV/0!</v>
      </c>
      <c r="G126" s="31"/>
      <c r="H126" s="45" t="e">
        <f t="shared" si="33"/>
        <v>#DIV/0!</v>
      </c>
      <c r="I126" s="63"/>
      <c r="J126" s="63"/>
      <c r="K126" s="63"/>
      <c r="L126" s="63"/>
      <c r="M126" s="63"/>
      <c r="N126" s="63"/>
      <c r="O126" s="62"/>
      <c r="P126" s="62"/>
      <c r="Q126" s="62"/>
      <c r="R126" s="62"/>
      <c r="S126" s="62"/>
      <c r="T126" s="62"/>
      <c r="U126" s="54" t="e">
        <f t="shared" si="34"/>
        <v>#DIV/0!</v>
      </c>
      <c r="V126" s="19"/>
      <c r="W126" s="18" t="e">
        <f t="shared" si="35"/>
        <v>#DIV/0!</v>
      </c>
      <c r="X126" s="19"/>
      <c r="Y126" s="18" t="e">
        <f t="shared" si="36"/>
        <v>#DIV/0!</v>
      </c>
      <c r="Z126" s="19"/>
      <c r="AA126" s="19"/>
      <c r="AB126" s="19"/>
      <c r="AC126" s="19"/>
      <c r="AD126" s="19"/>
      <c r="AE126" s="19"/>
    </row>
    <row r="127" spans="1:31" s="84" customFormat="1" x14ac:dyDescent="0.25">
      <c r="A127" s="17"/>
      <c r="B127" s="92" t="s">
        <v>361</v>
      </c>
      <c r="C127" s="62"/>
      <c r="D127" s="62"/>
      <c r="E127" s="62"/>
      <c r="F127" s="45" t="e">
        <f t="shared" si="32"/>
        <v>#DIV/0!</v>
      </c>
      <c r="G127" s="31"/>
      <c r="H127" s="45" t="e">
        <f t="shared" si="33"/>
        <v>#DIV/0!</v>
      </c>
      <c r="I127" s="63"/>
      <c r="J127" s="63"/>
      <c r="K127" s="63"/>
      <c r="L127" s="63"/>
      <c r="M127" s="63"/>
      <c r="N127" s="63"/>
      <c r="O127" s="62"/>
      <c r="P127" s="62"/>
      <c r="Q127" s="62"/>
      <c r="R127" s="62"/>
      <c r="S127" s="62"/>
      <c r="T127" s="62"/>
      <c r="U127" s="54" t="e">
        <f t="shared" si="34"/>
        <v>#DIV/0!</v>
      </c>
      <c r="V127" s="19"/>
      <c r="W127" s="18" t="e">
        <f t="shared" si="35"/>
        <v>#DIV/0!</v>
      </c>
      <c r="X127" s="19"/>
      <c r="Y127" s="18" t="e">
        <f t="shared" si="36"/>
        <v>#DIV/0!</v>
      </c>
      <c r="Z127" s="19"/>
      <c r="AA127" s="19"/>
      <c r="AB127" s="19"/>
      <c r="AC127" s="19"/>
      <c r="AD127" s="19"/>
      <c r="AE127" s="19"/>
    </row>
    <row r="128" spans="1:31" s="84" customFormat="1" x14ac:dyDescent="0.25">
      <c r="A128" s="17"/>
      <c r="B128" s="92" t="s">
        <v>362</v>
      </c>
      <c r="C128" s="62"/>
      <c r="D128" s="62"/>
      <c r="E128" s="62"/>
      <c r="F128" s="45" t="e">
        <f t="shared" si="32"/>
        <v>#DIV/0!</v>
      </c>
      <c r="G128" s="31"/>
      <c r="H128" s="45" t="e">
        <f t="shared" si="33"/>
        <v>#DIV/0!</v>
      </c>
      <c r="I128" s="63"/>
      <c r="J128" s="63"/>
      <c r="K128" s="63"/>
      <c r="L128" s="63"/>
      <c r="M128" s="63"/>
      <c r="N128" s="63"/>
      <c r="O128" s="62"/>
      <c r="P128" s="62"/>
      <c r="Q128" s="62"/>
      <c r="R128" s="62"/>
      <c r="S128" s="62"/>
      <c r="T128" s="62"/>
      <c r="U128" s="54" t="e">
        <f t="shared" si="34"/>
        <v>#DIV/0!</v>
      </c>
      <c r="V128" s="19"/>
      <c r="W128" s="18" t="e">
        <f t="shared" si="35"/>
        <v>#DIV/0!</v>
      </c>
      <c r="X128" s="19"/>
      <c r="Y128" s="18" t="e">
        <f t="shared" si="36"/>
        <v>#DIV/0!</v>
      </c>
      <c r="Z128" s="19"/>
      <c r="AA128" s="19"/>
      <c r="AB128" s="19"/>
      <c r="AC128" s="19"/>
      <c r="AD128" s="19"/>
      <c r="AE128" s="19"/>
    </row>
    <row r="129" spans="1:31" s="84" customFormat="1" x14ac:dyDescent="0.25">
      <c r="A129" s="17"/>
      <c r="B129" s="92" t="s">
        <v>191</v>
      </c>
      <c r="C129" s="62"/>
      <c r="D129" s="62"/>
      <c r="E129" s="62"/>
      <c r="F129" s="45" t="e">
        <f t="shared" si="32"/>
        <v>#DIV/0!</v>
      </c>
      <c r="G129" s="31"/>
      <c r="H129" s="45" t="e">
        <f t="shared" si="33"/>
        <v>#DIV/0!</v>
      </c>
      <c r="I129" s="63"/>
      <c r="J129" s="63"/>
      <c r="K129" s="63"/>
      <c r="L129" s="63"/>
      <c r="M129" s="63"/>
      <c r="N129" s="63"/>
      <c r="O129" s="62"/>
      <c r="P129" s="62"/>
      <c r="Q129" s="62"/>
      <c r="R129" s="62"/>
      <c r="S129" s="62"/>
      <c r="T129" s="62"/>
      <c r="U129" s="54" t="e">
        <f t="shared" si="34"/>
        <v>#DIV/0!</v>
      </c>
      <c r="V129" s="19"/>
      <c r="W129" s="18" t="e">
        <f t="shared" si="35"/>
        <v>#DIV/0!</v>
      </c>
      <c r="X129" s="19"/>
      <c r="Y129" s="18" t="e">
        <f t="shared" si="36"/>
        <v>#DIV/0!</v>
      </c>
      <c r="Z129" s="19"/>
      <c r="AA129" s="19"/>
      <c r="AB129" s="19"/>
      <c r="AC129" s="19"/>
      <c r="AD129" s="19"/>
      <c r="AE129" s="19"/>
    </row>
    <row r="130" spans="1:31" s="84" customFormat="1" x14ac:dyDescent="0.25">
      <c r="A130" s="17"/>
      <c r="B130" s="92" t="s">
        <v>363</v>
      </c>
      <c r="C130" s="62"/>
      <c r="D130" s="62"/>
      <c r="E130" s="62"/>
      <c r="F130" s="45" t="e">
        <f t="shared" si="32"/>
        <v>#DIV/0!</v>
      </c>
      <c r="G130" s="31"/>
      <c r="H130" s="45" t="e">
        <f t="shared" si="33"/>
        <v>#DIV/0!</v>
      </c>
      <c r="I130" s="63"/>
      <c r="J130" s="63"/>
      <c r="K130" s="63"/>
      <c r="L130" s="63"/>
      <c r="M130" s="63"/>
      <c r="N130" s="63"/>
      <c r="O130" s="62"/>
      <c r="P130" s="62"/>
      <c r="Q130" s="62"/>
      <c r="R130" s="62"/>
      <c r="S130" s="62"/>
      <c r="T130" s="62"/>
      <c r="U130" s="54" t="e">
        <f t="shared" si="34"/>
        <v>#DIV/0!</v>
      </c>
      <c r="V130" s="19"/>
      <c r="W130" s="18" t="e">
        <f t="shared" si="35"/>
        <v>#DIV/0!</v>
      </c>
      <c r="X130" s="19"/>
      <c r="Y130" s="18" t="e">
        <f t="shared" si="36"/>
        <v>#DIV/0!</v>
      </c>
      <c r="Z130" s="19"/>
      <c r="AA130" s="19"/>
      <c r="AB130" s="19"/>
      <c r="AC130" s="19"/>
      <c r="AD130" s="19"/>
      <c r="AE130" s="19"/>
    </row>
    <row r="131" spans="1:31" s="84" customFormat="1" x14ac:dyDescent="0.25">
      <c r="A131" s="17"/>
      <c r="B131" s="92" t="s">
        <v>364</v>
      </c>
      <c r="C131" s="62"/>
      <c r="D131" s="62"/>
      <c r="E131" s="62"/>
      <c r="F131" s="45" t="e">
        <f t="shared" si="32"/>
        <v>#DIV/0!</v>
      </c>
      <c r="G131" s="31"/>
      <c r="H131" s="45" t="e">
        <f t="shared" si="33"/>
        <v>#DIV/0!</v>
      </c>
      <c r="I131" s="63"/>
      <c r="J131" s="63"/>
      <c r="K131" s="63"/>
      <c r="L131" s="63"/>
      <c r="M131" s="63"/>
      <c r="N131" s="63"/>
      <c r="O131" s="62"/>
      <c r="P131" s="62"/>
      <c r="Q131" s="62"/>
      <c r="R131" s="62"/>
      <c r="S131" s="62"/>
      <c r="T131" s="62"/>
      <c r="U131" s="54" t="e">
        <f t="shared" si="34"/>
        <v>#DIV/0!</v>
      </c>
      <c r="V131" s="19"/>
      <c r="W131" s="18" t="e">
        <f t="shared" si="35"/>
        <v>#DIV/0!</v>
      </c>
      <c r="X131" s="19"/>
      <c r="Y131" s="18" t="e">
        <f t="shared" si="36"/>
        <v>#DIV/0!</v>
      </c>
      <c r="Z131" s="19"/>
      <c r="AA131" s="19"/>
      <c r="AB131" s="19"/>
      <c r="AC131" s="19"/>
      <c r="AD131" s="19"/>
      <c r="AE131" s="19"/>
    </row>
    <row r="132" spans="1:31" s="84" customFormat="1" x14ac:dyDescent="0.25">
      <c r="A132" s="17"/>
      <c r="B132" s="92" t="s">
        <v>365</v>
      </c>
      <c r="C132" s="62"/>
      <c r="D132" s="62"/>
      <c r="E132" s="62"/>
      <c r="F132" s="45" t="e">
        <f t="shared" si="32"/>
        <v>#DIV/0!</v>
      </c>
      <c r="G132" s="31"/>
      <c r="H132" s="45" t="e">
        <f t="shared" si="33"/>
        <v>#DIV/0!</v>
      </c>
      <c r="I132" s="63"/>
      <c r="J132" s="63"/>
      <c r="K132" s="63"/>
      <c r="L132" s="63"/>
      <c r="M132" s="63"/>
      <c r="N132" s="63"/>
      <c r="O132" s="62"/>
      <c r="P132" s="62"/>
      <c r="Q132" s="62"/>
      <c r="R132" s="62"/>
      <c r="S132" s="62"/>
      <c r="T132" s="62"/>
      <c r="U132" s="54" t="e">
        <f t="shared" si="34"/>
        <v>#DIV/0!</v>
      </c>
      <c r="V132" s="19"/>
      <c r="W132" s="18" t="e">
        <f t="shared" si="35"/>
        <v>#DIV/0!</v>
      </c>
      <c r="X132" s="19"/>
      <c r="Y132" s="18" t="e">
        <f t="shared" si="36"/>
        <v>#DIV/0!</v>
      </c>
      <c r="Z132" s="19"/>
      <c r="AA132" s="19"/>
      <c r="AB132" s="19"/>
      <c r="AC132" s="19"/>
      <c r="AD132" s="19"/>
      <c r="AE132" s="19"/>
    </row>
    <row r="133" spans="1:31" s="84" customFormat="1" x14ac:dyDescent="0.25">
      <c r="A133" s="17"/>
      <c r="B133" s="92" t="s">
        <v>366</v>
      </c>
      <c r="C133" s="62"/>
      <c r="D133" s="62"/>
      <c r="E133" s="62"/>
      <c r="F133" s="45" t="e">
        <f t="shared" si="32"/>
        <v>#DIV/0!</v>
      </c>
      <c r="G133" s="31"/>
      <c r="H133" s="45" t="e">
        <f t="shared" si="33"/>
        <v>#DIV/0!</v>
      </c>
      <c r="I133" s="63"/>
      <c r="J133" s="63"/>
      <c r="K133" s="63"/>
      <c r="L133" s="63"/>
      <c r="M133" s="63"/>
      <c r="N133" s="63"/>
      <c r="O133" s="62"/>
      <c r="P133" s="62"/>
      <c r="Q133" s="62"/>
      <c r="R133" s="62"/>
      <c r="S133" s="62"/>
      <c r="T133" s="62"/>
      <c r="U133" s="54" t="e">
        <f t="shared" si="34"/>
        <v>#DIV/0!</v>
      </c>
      <c r="V133" s="19"/>
      <c r="W133" s="18" t="e">
        <f t="shared" si="35"/>
        <v>#DIV/0!</v>
      </c>
      <c r="X133" s="19"/>
      <c r="Y133" s="18" t="e">
        <f t="shared" si="36"/>
        <v>#DIV/0!</v>
      </c>
      <c r="Z133" s="19"/>
      <c r="AA133" s="19"/>
      <c r="AB133" s="19"/>
      <c r="AC133" s="19"/>
      <c r="AD133" s="19"/>
      <c r="AE133" s="19"/>
    </row>
    <row r="134" spans="1:31" s="84" customFormat="1" x14ac:dyDescent="0.25">
      <c r="A134" s="17"/>
      <c r="B134" s="92" t="s">
        <v>366</v>
      </c>
      <c r="C134" s="62"/>
      <c r="D134" s="62"/>
      <c r="E134" s="62"/>
      <c r="F134" s="45" t="e">
        <f t="shared" si="32"/>
        <v>#DIV/0!</v>
      </c>
      <c r="G134" s="31"/>
      <c r="H134" s="45" t="e">
        <f t="shared" si="33"/>
        <v>#DIV/0!</v>
      </c>
      <c r="I134" s="63"/>
      <c r="J134" s="63"/>
      <c r="K134" s="63"/>
      <c r="L134" s="63"/>
      <c r="M134" s="63"/>
      <c r="N134" s="63"/>
      <c r="O134" s="62"/>
      <c r="P134" s="62"/>
      <c r="Q134" s="62"/>
      <c r="R134" s="62"/>
      <c r="S134" s="62"/>
      <c r="T134" s="62"/>
      <c r="U134" s="54" t="e">
        <f t="shared" si="34"/>
        <v>#DIV/0!</v>
      </c>
      <c r="V134" s="19"/>
      <c r="W134" s="18" t="e">
        <f t="shared" si="35"/>
        <v>#DIV/0!</v>
      </c>
      <c r="X134" s="19"/>
      <c r="Y134" s="18" t="e">
        <f t="shared" si="36"/>
        <v>#DIV/0!</v>
      </c>
      <c r="Z134" s="19"/>
      <c r="AA134" s="19"/>
      <c r="AB134" s="19"/>
      <c r="AC134" s="19"/>
      <c r="AD134" s="19"/>
      <c r="AE134" s="19"/>
    </row>
    <row r="135" spans="1:31" s="84" customFormat="1" x14ac:dyDescent="0.25">
      <c r="A135" s="17"/>
      <c r="B135" s="87" t="s">
        <v>367</v>
      </c>
      <c r="C135" s="62"/>
      <c r="D135" s="62"/>
      <c r="E135" s="62"/>
      <c r="F135" s="45" t="e">
        <f t="shared" si="32"/>
        <v>#DIV/0!</v>
      </c>
      <c r="G135" s="31"/>
      <c r="H135" s="45" t="e">
        <f t="shared" si="33"/>
        <v>#DIV/0!</v>
      </c>
      <c r="I135" s="63"/>
      <c r="J135" s="63"/>
      <c r="K135" s="63"/>
      <c r="L135" s="63"/>
      <c r="M135" s="63"/>
      <c r="N135" s="63"/>
      <c r="O135" s="62"/>
      <c r="P135" s="62"/>
      <c r="Q135" s="62"/>
      <c r="R135" s="62"/>
      <c r="S135" s="62"/>
      <c r="T135" s="62"/>
      <c r="U135" s="54" t="e">
        <f t="shared" si="34"/>
        <v>#DIV/0!</v>
      </c>
      <c r="V135" s="19"/>
      <c r="W135" s="18" t="e">
        <f t="shared" si="35"/>
        <v>#DIV/0!</v>
      </c>
      <c r="X135" s="19"/>
      <c r="Y135" s="18" t="e">
        <f t="shared" si="36"/>
        <v>#DIV/0!</v>
      </c>
      <c r="Z135" s="19"/>
      <c r="AA135" s="19"/>
      <c r="AB135" s="19"/>
      <c r="AC135" s="19"/>
      <c r="AD135" s="19"/>
      <c r="AE135" s="19"/>
    </row>
    <row r="136" spans="1:31" s="84" customFormat="1" x14ac:dyDescent="0.25">
      <c r="A136" s="17"/>
      <c r="B136" s="87" t="s">
        <v>316</v>
      </c>
      <c r="C136" s="62"/>
      <c r="D136" s="62"/>
      <c r="E136" s="62"/>
      <c r="F136" s="45" t="e">
        <f t="shared" si="32"/>
        <v>#DIV/0!</v>
      </c>
      <c r="G136" s="31"/>
      <c r="H136" s="45" t="e">
        <f t="shared" si="33"/>
        <v>#DIV/0!</v>
      </c>
      <c r="I136" s="63"/>
      <c r="J136" s="63"/>
      <c r="K136" s="63"/>
      <c r="L136" s="63"/>
      <c r="M136" s="63"/>
      <c r="N136" s="63"/>
      <c r="O136" s="62"/>
      <c r="P136" s="62"/>
      <c r="Q136" s="62"/>
      <c r="R136" s="62"/>
      <c r="S136" s="62"/>
      <c r="T136" s="62"/>
      <c r="U136" s="54" t="e">
        <f t="shared" si="34"/>
        <v>#DIV/0!</v>
      </c>
      <c r="V136" s="19"/>
      <c r="W136" s="18" t="e">
        <f t="shared" si="35"/>
        <v>#DIV/0!</v>
      </c>
      <c r="X136" s="19"/>
      <c r="Y136" s="18" t="e">
        <f t="shared" si="36"/>
        <v>#DIV/0!</v>
      </c>
      <c r="Z136" s="19"/>
      <c r="AA136" s="19"/>
      <c r="AB136" s="19"/>
      <c r="AC136" s="19"/>
      <c r="AD136" s="19"/>
      <c r="AE136" s="19"/>
    </row>
    <row r="137" spans="1:31" s="84" customFormat="1" x14ac:dyDescent="0.25">
      <c r="A137" s="17"/>
      <c r="B137" s="87" t="s">
        <v>317</v>
      </c>
      <c r="C137" s="62"/>
      <c r="D137" s="62"/>
      <c r="E137" s="62"/>
      <c r="F137" s="45" t="e">
        <f t="shared" si="32"/>
        <v>#DIV/0!</v>
      </c>
      <c r="G137" s="31"/>
      <c r="H137" s="45" t="e">
        <f t="shared" si="33"/>
        <v>#DIV/0!</v>
      </c>
      <c r="I137" s="63"/>
      <c r="J137" s="63"/>
      <c r="K137" s="63"/>
      <c r="L137" s="63"/>
      <c r="M137" s="63"/>
      <c r="N137" s="63"/>
      <c r="O137" s="62"/>
      <c r="P137" s="62"/>
      <c r="Q137" s="62"/>
      <c r="R137" s="62"/>
      <c r="S137" s="62"/>
      <c r="T137" s="62"/>
      <c r="U137" s="54" t="e">
        <f>O137/G137*100</f>
        <v>#DIV/0!</v>
      </c>
      <c r="V137" s="19"/>
      <c r="W137" s="18" t="e">
        <f t="shared" si="35"/>
        <v>#DIV/0!</v>
      </c>
      <c r="X137" s="19"/>
      <c r="Y137" s="18" t="e">
        <f t="shared" si="36"/>
        <v>#DIV/0!</v>
      </c>
      <c r="Z137" s="19"/>
      <c r="AA137" s="19"/>
      <c r="AB137" s="19"/>
      <c r="AC137" s="19"/>
      <c r="AD137" s="19"/>
      <c r="AE137" s="19"/>
    </row>
    <row r="138" spans="1:31" s="84" customFormat="1" x14ac:dyDescent="0.25">
      <c r="A138" s="133" t="s">
        <v>51</v>
      </c>
      <c r="B138" s="134"/>
      <c r="C138" s="62">
        <f>C118+C119+C120+C121+C122+C123+C124+C125+C126+C127+C128+C129+C130+C131+C132+C133+C134+C135+C136+C137</f>
        <v>0</v>
      </c>
      <c r="D138" s="62">
        <f t="shared" ref="D138:E138" si="37">D118+D119+D120+D121+D122+D123+D124+D125+D126+D127+D128+D129+D130+D131+D132+D133+D134+D135+D136+D137</f>
        <v>0</v>
      </c>
      <c r="E138" s="62">
        <f t="shared" si="37"/>
        <v>0</v>
      </c>
      <c r="F138" s="45" t="e">
        <f t="shared" si="32"/>
        <v>#DIV/0!</v>
      </c>
      <c r="G138" s="31">
        <f>G118+G119+G120+G121+G122+G123+G124+G125+G126+G127+G128+G129+G130+G131+G132+G133+G134+G135+G136+G137</f>
        <v>0</v>
      </c>
      <c r="H138" s="45" t="e">
        <f t="shared" si="33"/>
        <v>#DIV/0!</v>
      </c>
      <c r="I138" s="63">
        <f t="shared" ref="I138:T138" si="38">I118+I119+I120+I121+I122+I123+I124+I125+I126+I127+I128+I129+I130+I131+I132+I133+I134+I135+I136+I137</f>
        <v>0</v>
      </c>
      <c r="J138" s="63">
        <f t="shared" si="38"/>
        <v>0</v>
      </c>
      <c r="K138" s="63">
        <f t="shared" si="38"/>
        <v>0</v>
      </c>
      <c r="L138" s="63">
        <f t="shared" si="38"/>
        <v>0</v>
      </c>
      <c r="M138" s="63">
        <f t="shared" si="38"/>
        <v>0</v>
      </c>
      <c r="N138" s="63">
        <f t="shared" si="38"/>
        <v>0</v>
      </c>
      <c r="O138" s="62">
        <f t="shared" si="38"/>
        <v>0</v>
      </c>
      <c r="P138" s="62">
        <f t="shared" si="38"/>
        <v>0</v>
      </c>
      <c r="Q138" s="62">
        <f t="shared" si="38"/>
        <v>0</v>
      </c>
      <c r="R138" s="62">
        <f t="shared" si="38"/>
        <v>0</v>
      </c>
      <c r="S138" s="62">
        <f t="shared" si="38"/>
        <v>0</v>
      </c>
      <c r="T138" s="62">
        <f t="shared" si="38"/>
        <v>0</v>
      </c>
      <c r="U138" s="54" t="e">
        <f>O138/G138*100</f>
        <v>#DIV/0!</v>
      </c>
      <c r="V138" s="19">
        <f>V118+V119+V120+V121+V122+V123+V124+V125+V126+V127+V128+V129+V130+V131+V132+V133+V134+V135+V136+V137</f>
        <v>0</v>
      </c>
      <c r="W138" s="18" t="e">
        <f t="shared" si="35"/>
        <v>#DIV/0!</v>
      </c>
      <c r="X138" s="19">
        <f>X118+X119+X120+X121+X122+X123+X124+X125+X126+X127+X128+X129+X130+X131+X132+X133+X134+X135+X136+X137</f>
        <v>0</v>
      </c>
      <c r="Y138" s="18" t="e">
        <f t="shared" si="36"/>
        <v>#DIV/0!</v>
      </c>
      <c r="Z138" s="19">
        <f t="shared" ref="Z138:AE138" si="39">Z118+Z119+Z120+Z121+Z122+Z123+Z124+Z125+Z126+Z127+Z128+Z129+Z130+Z131+Z132+Z133+Z134+Z135+Z136+Z137</f>
        <v>0</v>
      </c>
      <c r="AA138" s="19">
        <f t="shared" si="39"/>
        <v>0</v>
      </c>
      <c r="AB138" s="19">
        <f t="shared" si="39"/>
        <v>0</v>
      </c>
      <c r="AC138" s="19">
        <f t="shared" si="39"/>
        <v>0</v>
      </c>
      <c r="AD138" s="19">
        <f t="shared" si="39"/>
        <v>0</v>
      </c>
      <c r="AE138" s="19">
        <f t="shared" si="39"/>
        <v>0</v>
      </c>
    </row>
    <row r="139" spans="1:31" s="84" customFormat="1" x14ac:dyDescent="0.25">
      <c r="A139" s="17">
        <v>6</v>
      </c>
      <c r="B139" s="32" t="s">
        <v>119</v>
      </c>
      <c r="C139" s="19"/>
      <c r="D139" s="19"/>
      <c r="E139" s="19"/>
      <c r="F139" s="45"/>
      <c r="G139" s="31"/>
      <c r="H139" s="45"/>
      <c r="I139" s="31"/>
      <c r="J139" s="31"/>
      <c r="K139" s="31"/>
      <c r="L139" s="31"/>
      <c r="M139" s="31"/>
      <c r="N139" s="31"/>
      <c r="O139" s="19"/>
      <c r="P139" s="19"/>
      <c r="Q139" s="19"/>
      <c r="R139" s="19"/>
      <c r="S139" s="19"/>
      <c r="T139" s="19"/>
      <c r="U139" s="54"/>
      <c r="V139" s="19"/>
      <c r="W139" s="18"/>
      <c r="X139" s="19"/>
      <c r="Y139" s="18"/>
      <c r="Z139" s="19"/>
      <c r="AA139" s="19"/>
      <c r="AB139" s="19"/>
      <c r="AC139" s="19"/>
      <c r="AD139" s="19"/>
      <c r="AE139" s="19"/>
    </row>
    <row r="140" spans="1:31" s="84" customFormat="1" x14ac:dyDescent="0.25">
      <c r="A140" s="17"/>
      <c r="B140" s="86" t="s">
        <v>368</v>
      </c>
      <c r="C140" s="19"/>
      <c r="D140" s="19"/>
      <c r="E140" s="19"/>
      <c r="F140" s="45" t="e">
        <f t="shared" si="32"/>
        <v>#DIV/0!</v>
      </c>
      <c r="G140" s="31"/>
      <c r="H140" s="45" t="e">
        <f t="shared" si="33"/>
        <v>#DIV/0!</v>
      </c>
      <c r="I140" s="31"/>
      <c r="J140" s="31"/>
      <c r="K140" s="31"/>
      <c r="L140" s="31"/>
      <c r="M140" s="31"/>
      <c r="N140" s="31"/>
      <c r="O140" s="19"/>
      <c r="P140" s="19"/>
      <c r="Q140" s="19"/>
      <c r="R140" s="19"/>
      <c r="S140" s="19"/>
      <c r="T140" s="19"/>
      <c r="U140" s="54" t="e">
        <f t="shared" ref="U140:U159" si="40">O140/G140*100</f>
        <v>#DIV/0!</v>
      </c>
      <c r="V140" s="19"/>
      <c r="W140" s="18" t="e">
        <f t="shared" ref="W140:W159" si="41">V140/E140*100</f>
        <v>#DIV/0!</v>
      </c>
      <c r="X140" s="19"/>
      <c r="Y140" s="18" t="e">
        <f t="shared" ref="Y140:Y159" si="42">X140/E140*100</f>
        <v>#DIV/0!</v>
      </c>
      <c r="Z140" s="19"/>
      <c r="AA140" s="19"/>
      <c r="AB140" s="19"/>
      <c r="AC140" s="19"/>
      <c r="AD140" s="19"/>
      <c r="AE140" s="19"/>
    </row>
    <row r="141" spans="1:31" s="84" customFormat="1" x14ac:dyDescent="0.25">
      <c r="A141" s="17"/>
      <c r="B141" s="86" t="s">
        <v>369</v>
      </c>
      <c r="C141" s="19"/>
      <c r="D141" s="19"/>
      <c r="E141" s="19"/>
      <c r="F141" s="45" t="e">
        <f t="shared" si="32"/>
        <v>#DIV/0!</v>
      </c>
      <c r="G141" s="31"/>
      <c r="H141" s="45" t="e">
        <f t="shared" si="33"/>
        <v>#DIV/0!</v>
      </c>
      <c r="I141" s="31"/>
      <c r="J141" s="31"/>
      <c r="K141" s="31"/>
      <c r="L141" s="31"/>
      <c r="M141" s="31"/>
      <c r="N141" s="31"/>
      <c r="O141" s="19"/>
      <c r="P141" s="19"/>
      <c r="Q141" s="19"/>
      <c r="R141" s="19"/>
      <c r="S141" s="19"/>
      <c r="T141" s="19"/>
      <c r="U141" s="54" t="e">
        <f t="shared" si="40"/>
        <v>#DIV/0!</v>
      </c>
      <c r="V141" s="19"/>
      <c r="W141" s="18" t="e">
        <f t="shared" si="41"/>
        <v>#DIV/0!</v>
      </c>
      <c r="X141" s="19"/>
      <c r="Y141" s="18" t="e">
        <f t="shared" si="42"/>
        <v>#DIV/0!</v>
      </c>
      <c r="Z141" s="19"/>
      <c r="AA141" s="19"/>
      <c r="AB141" s="19"/>
      <c r="AC141" s="19"/>
      <c r="AD141" s="19"/>
      <c r="AE141" s="19"/>
    </row>
    <row r="142" spans="1:31" s="84" customFormat="1" x14ac:dyDescent="0.25">
      <c r="A142" s="17"/>
      <c r="B142" s="86" t="s">
        <v>370</v>
      </c>
      <c r="C142" s="19"/>
      <c r="D142" s="19"/>
      <c r="E142" s="19"/>
      <c r="F142" s="45" t="e">
        <f t="shared" si="32"/>
        <v>#DIV/0!</v>
      </c>
      <c r="G142" s="31"/>
      <c r="H142" s="45" t="e">
        <f t="shared" si="33"/>
        <v>#DIV/0!</v>
      </c>
      <c r="I142" s="31"/>
      <c r="J142" s="31"/>
      <c r="K142" s="31"/>
      <c r="L142" s="31"/>
      <c r="M142" s="31"/>
      <c r="N142" s="31"/>
      <c r="O142" s="19"/>
      <c r="P142" s="19"/>
      <c r="Q142" s="19"/>
      <c r="R142" s="19"/>
      <c r="S142" s="19"/>
      <c r="T142" s="19"/>
      <c r="U142" s="54" t="e">
        <f t="shared" si="40"/>
        <v>#DIV/0!</v>
      </c>
      <c r="V142" s="19"/>
      <c r="W142" s="18" t="e">
        <f t="shared" si="41"/>
        <v>#DIV/0!</v>
      </c>
      <c r="X142" s="19"/>
      <c r="Y142" s="18" t="e">
        <f t="shared" si="42"/>
        <v>#DIV/0!</v>
      </c>
      <c r="Z142" s="19"/>
      <c r="AA142" s="19"/>
      <c r="AB142" s="19"/>
      <c r="AC142" s="19"/>
      <c r="AD142" s="19"/>
      <c r="AE142" s="19"/>
    </row>
    <row r="143" spans="1:31" s="84" customFormat="1" x14ac:dyDescent="0.25">
      <c r="A143" s="17"/>
      <c r="B143" s="86" t="s">
        <v>371</v>
      </c>
      <c r="C143" s="19"/>
      <c r="D143" s="19"/>
      <c r="E143" s="19"/>
      <c r="F143" s="45" t="e">
        <f t="shared" si="32"/>
        <v>#DIV/0!</v>
      </c>
      <c r="G143" s="31"/>
      <c r="H143" s="45" t="e">
        <f t="shared" si="33"/>
        <v>#DIV/0!</v>
      </c>
      <c r="I143" s="31"/>
      <c r="J143" s="31"/>
      <c r="K143" s="31"/>
      <c r="L143" s="31"/>
      <c r="M143" s="31"/>
      <c r="N143" s="31"/>
      <c r="O143" s="19"/>
      <c r="P143" s="19"/>
      <c r="Q143" s="19"/>
      <c r="R143" s="19"/>
      <c r="S143" s="19"/>
      <c r="T143" s="19"/>
      <c r="U143" s="54" t="e">
        <f t="shared" si="40"/>
        <v>#DIV/0!</v>
      </c>
      <c r="V143" s="19"/>
      <c r="W143" s="18" t="e">
        <f t="shared" si="41"/>
        <v>#DIV/0!</v>
      </c>
      <c r="X143" s="19"/>
      <c r="Y143" s="18" t="e">
        <f t="shared" si="42"/>
        <v>#DIV/0!</v>
      </c>
      <c r="Z143" s="19"/>
      <c r="AA143" s="19"/>
      <c r="AB143" s="19"/>
      <c r="AC143" s="19"/>
      <c r="AD143" s="19"/>
      <c r="AE143" s="19"/>
    </row>
    <row r="144" spans="1:31" s="84" customFormat="1" x14ac:dyDescent="0.25">
      <c r="A144" s="17"/>
      <c r="B144" s="86" t="s">
        <v>372</v>
      </c>
      <c r="C144" s="19"/>
      <c r="D144" s="19"/>
      <c r="E144" s="19"/>
      <c r="F144" s="45" t="e">
        <f t="shared" si="32"/>
        <v>#DIV/0!</v>
      </c>
      <c r="G144" s="31"/>
      <c r="H144" s="45" t="e">
        <f t="shared" si="33"/>
        <v>#DIV/0!</v>
      </c>
      <c r="I144" s="31"/>
      <c r="J144" s="31"/>
      <c r="K144" s="31"/>
      <c r="L144" s="31"/>
      <c r="M144" s="31"/>
      <c r="N144" s="31"/>
      <c r="O144" s="19"/>
      <c r="P144" s="19"/>
      <c r="Q144" s="19"/>
      <c r="R144" s="19"/>
      <c r="S144" s="19"/>
      <c r="T144" s="19"/>
      <c r="U144" s="54" t="e">
        <f t="shared" si="40"/>
        <v>#DIV/0!</v>
      </c>
      <c r="V144" s="19"/>
      <c r="W144" s="18" t="e">
        <f t="shared" si="41"/>
        <v>#DIV/0!</v>
      </c>
      <c r="X144" s="19"/>
      <c r="Y144" s="18" t="e">
        <f t="shared" si="42"/>
        <v>#DIV/0!</v>
      </c>
      <c r="Z144" s="19"/>
      <c r="AA144" s="19"/>
      <c r="AB144" s="19"/>
      <c r="AC144" s="19"/>
      <c r="AD144" s="19"/>
      <c r="AE144" s="19"/>
    </row>
    <row r="145" spans="1:31" s="84" customFormat="1" x14ac:dyDescent="0.25">
      <c r="A145" s="17"/>
      <c r="B145" s="86" t="s">
        <v>373</v>
      </c>
      <c r="C145" s="19"/>
      <c r="D145" s="19"/>
      <c r="E145" s="19"/>
      <c r="F145" s="45" t="e">
        <f t="shared" si="32"/>
        <v>#DIV/0!</v>
      </c>
      <c r="G145" s="31"/>
      <c r="H145" s="45" t="e">
        <f t="shared" si="33"/>
        <v>#DIV/0!</v>
      </c>
      <c r="I145" s="31"/>
      <c r="J145" s="31"/>
      <c r="K145" s="31"/>
      <c r="L145" s="31"/>
      <c r="M145" s="31"/>
      <c r="N145" s="31"/>
      <c r="O145" s="19"/>
      <c r="P145" s="19"/>
      <c r="Q145" s="19"/>
      <c r="R145" s="19"/>
      <c r="S145" s="19"/>
      <c r="T145" s="19"/>
      <c r="U145" s="54" t="e">
        <f t="shared" si="40"/>
        <v>#DIV/0!</v>
      </c>
      <c r="V145" s="19"/>
      <c r="W145" s="18" t="e">
        <f t="shared" si="41"/>
        <v>#DIV/0!</v>
      </c>
      <c r="X145" s="19">
        <v>15</v>
      </c>
      <c r="Y145" s="18" t="e">
        <f t="shared" si="42"/>
        <v>#DIV/0!</v>
      </c>
      <c r="Z145" s="19"/>
      <c r="AA145" s="19"/>
      <c r="AB145" s="19"/>
      <c r="AC145" s="19"/>
      <c r="AD145" s="19"/>
      <c r="AE145" s="19"/>
    </row>
    <row r="146" spans="1:31" s="84" customFormat="1" x14ac:dyDescent="0.25">
      <c r="A146" s="17"/>
      <c r="B146" s="86" t="s">
        <v>374</v>
      </c>
      <c r="C146" s="19"/>
      <c r="D146" s="19"/>
      <c r="E146" s="19"/>
      <c r="F146" s="45" t="e">
        <f t="shared" si="32"/>
        <v>#DIV/0!</v>
      </c>
      <c r="G146" s="31"/>
      <c r="H146" s="45" t="e">
        <f t="shared" si="33"/>
        <v>#DIV/0!</v>
      </c>
      <c r="I146" s="31"/>
      <c r="J146" s="31"/>
      <c r="K146" s="31"/>
      <c r="L146" s="31"/>
      <c r="M146" s="31"/>
      <c r="N146" s="31"/>
      <c r="O146" s="19"/>
      <c r="P146" s="19"/>
      <c r="Q146" s="19"/>
      <c r="R146" s="19"/>
      <c r="S146" s="19"/>
      <c r="T146" s="19"/>
      <c r="U146" s="54" t="e">
        <f t="shared" si="40"/>
        <v>#DIV/0!</v>
      </c>
      <c r="V146" s="19"/>
      <c r="W146" s="18" t="e">
        <f t="shared" si="41"/>
        <v>#DIV/0!</v>
      </c>
      <c r="X146" s="19"/>
      <c r="Y146" s="18" t="e">
        <f t="shared" si="42"/>
        <v>#DIV/0!</v>
      </c>
      <c r="Z146" s="19"/>
      <c r="AA146" s="19"/>
      <c r="AB146" s="19"/>
      <c r="AC146" s="19"/>
      <c r="AD146" s="19"/>
      <c r="AE146" s="19"/>
    </row>
    <row r="147" spans="1:31" s="84" customFormat="1" x14ac:dyDescent="0.25">
      <c r="A147" s="17"/>
      <c r="B147" s="86" t="s">
        <v>375</v>
      </c>
      <c r="C147" s="19"/>
      <c r="D147" s="19"/>
      <c r="E147" s="19"/>
      <c r="F147" s="45" t="e">
        <f t="shared" si="32"/>
        <v>#DIV/0!</v>
      </c>
      <c r="G147" s="31"/>
      <c r="H147" s="45" t="e">
        <f t="shared" si="33"/>
        <v>#DIV/0!</v>
      </c>
      <c r="I147" s="31"/>
      <c r="J147" s="31"/>
      <c r="K147" s="31"/>
      <c r="L147" s="31"/>
      <c r="M147" s="31"/>
      <c r="N147" s="31"/>
      <c r="O147" s="19"/>
      <c r="P147" s="19"/>
      <c r="Q147" s="19"/>
      <c r="R147" s="19"/>
      <c r="S147" s="19"/>
      <c r="T147" s="19"/>
      <c r="U147" s="54" t="e">
        <f t="shared" si="40"/>
        <v>#DIV/0!</v>
      </c>
      <c r="V147" s="19"/>
      <c r="W147" s="18" t="e">
        <f t="shared" si="41"/>
        <v>#DIV/0!</v>
      </c>
      <c r="X147" s="19"/>
      <c r="Y147" s="18" t="e">
        <f t="shared" si="42"/>
        <v>#DIV/0!</v>
      </c>
      <c r="Z147" s="19"/>
      <c r="AA147" s="19"/>
      <c r="AB147" s="19"/>
      <c r="AC147" s="19"/>
      <c r="AD147" s="19"/>
      <c r="AE147" s="19"/>
    </row>
    <row r="148" spans="1:31" s="84" customFormat="1" x14ac:dyDescent="0.25">
      <c r="A148" s="17"/>
      <c r="B148" s="86" t="s">
        <v>376</v>
      </c>
      <c r="C148" s="19"/>
      <c r="D148" s="19"/>
      <c r="E148" s="19"/>
      <c r="F148" s="45" t="e">
        <f t="shared" si="32"/>
        <v>#DIV/0!</v>
      </c>
      <c r="G148" s="31"/>
      <c r="H148" s="45" t="e">
        <f t="shared" si="33"/>
        <v>#DIV/0!</v>
      </c>
      <c r="I148" s="31"/>
      <c r="J148" s="31"/>
      <c r="K148" s="31"/>
      <c r="L148" s="31"/>
      <c r="M148" s="31"/>
      <c r="N148" s="31"/>
      <c r="O148" s="19"/>
      <c r="P148" s="19"/>
      <c r="Q148" s="19"/>
      <c r="R148" s="19"/>
      <c r="S148" s="19"/>
      <c r="T148" s="19"/>
      <c r="U148" s="54" t="e">
        <f t="shared" si="40"/>
        <v>#DIV/0!</v>
      </c>
      <c r="V148" s="19"/>
      <c r="W148" s="18" t="e">
        <f t="shared" si="41"/>
        <v>#DIV/0!</v>
      </c>
      <c r="X148" s="19"/>
      <c r="Y148" s="18" t="e">
        <f t="shared" si="42"/>
        <v>#DIV/0!</v>
      </c>
      <c r="Z148" s="19"/>
      <c r="AA148" s="19"/>
      <c r="AB148" s="19"/>
      <c r="AC148" s="19"/>
      <c r="AD148" s="19"/>
      <c r="AE148" s="19"/>
    </row>
    <row r="149" spans="1:31" s="84" customFormat="1" x14ac:dyDescent="0.25">
      <c r="A149" s="17"/>
      <c r="B149" s="86" t="s">
        <v>377</v>
      </c>
      <c r="C149" s="19"/>
      <c r="D149" s="19"/>
      <c r="E149" s="19"/>
      <c r="F149" s="45" t="e">
        <f t="shared" si="32"/>
        <v>#DIV/0!</v>
      </c>
      <c r="G149" s="31"/>
      <c r="H149" s="45" t="e">
        <f t="shared" si="33"/>
        <v>#DIV/0!</v>
      </c>
      <c r="I149" s="31"/>
      <c r="J149" s="31"/>
      <c r="K149" s="31"/>
      <c r="L149" s="31"/>
      <c r="M149" s="31"/>
      <c r="N149" s="31"/>
      <c r="O149" s="19"/>
      <c r="P149" s="19"/>
      <c r="Q149" s="19"/>
      <c r="R149" s="19"/>
      <c r="S149" s="19"/>
      <c r="T149" s="19"/>
      <c r="U149" s="54" t="e">
        <f t="shared" si="40"/>
        <v>#DIV/0!</v>
      </c>
      <c r="V149" s="19"/>
      <c r="W149" s="18" t="e">
        <f t="shared" si="41"/>
        <v>#DIV/0!</v>
      </c>
      <c r="X149" s="19"/>
      <c r="Y149" s="18" t="e">
        <f t="shared" si="42"/>
        <v>#DIV/0!</v>
      </c>
      <c r="Z149" s="19"/>
      <c r="AA149" s="19"/>
      <c r="AB149" s="19"/>
      <c r="AC149" s="19"/>
      <c r="AD149" s="19"/>
      <c r="AE149" s="19"/>
    </row>
    <row r="150" spans="1:31" s="84" customFormat="1" x14ac:dyDescent="0.25">
      <c r="A150" s="17"/>
      <c r="B150" s="86" t="s">
        <v>378</v>
      </c>
      <c r="C150" s="19"/>
      <c r="D150" s="19"/>
      <c r="E150" s="19"/>
      <c r="F150" s="45" t="e">
        <f t="shared" si="32"/>
        <v>#DIV/0!</v>
      </c>
      <c r="G150" s="31"/>
      <c r="H150" s="45" t="e">
        <f t="shared" si="33"/>
        <v>#DIV/0!</v>
      </c>
      <c r="I150" s="31"/>
      <c r="J150" s="31"/>
      <c r="K150" s="31"/>
      <c r="L150" s="31"/>
      <c r="M150" s="31"/>
      <c r="N150" s="31"/>
      <c r="O150" s="19"/>
      <c r="P150" s="19"/>
      <c r="Q150" s="19"/>
      <c r="R150" s="19"/>
      <c r="S150" s="19"/>
      <c r="T150" s="19"/>
      <c r="U150" s="54" t="e">
        <f t="shared" si="40"/>
        <v>#DIV/0!</v>
      </c>
      <c r="V150" s="19"/>
      <c r="W150" s="18" t="e">
        <f t="shared" si="41"/>
        <v>#DIV/0!</v>
      </c>
      <c r="X150" s="19"/>
      <c r="Y150" s="18" t="e">
        <f t="shared" si="42"/>
        <v>#DIV/0!</v>
      </c>
      <c r="Z150" s="19"/>
      <c r="AA150" s="19"/>
      <c r="AB150" s="19"/>
      <c r="AC150" s="19"/>
      <c r="AD150" s="19"/>
      <c r="AE150" s="19"/>
    </row>
    <row r="151" spans="1:31" s="84" customFormat="1" x14ac:dyDescent="0.25">
      <c r="A151" s="17"/>
      <c r="B151" s="86" t="s">
        <v>379</v>
      </c>
      <c r="C151" s="19"/>
      <c r="D151" s="19"/>
      <c r="E151" s="19"/>
      <c r="F151" s="45" t="e">
        <f t="shared" si="32"/>
        <v>#DIV/0!</v>
      </c>
      <c r="G151" s="31"/>
      <c r="H151" s="45" t="e">
        <f t="shared" si="33"/>
        <v>#DIV/0!</v>
      </c>
      <c r="I151" s="31"/>
      <c r="J151" s="31"/>
      <c r="K151" s="31"/>
      <c r="L151" s="31"/>
      <c r="M151" s="31"/>
      <c r="N151" s="31"/>
      <c r="O151" s="19"/>
      <c r="P151" s="19"/>
      <c r="Q151" s="19"/>
      <c r="R151" s="19"/>
      <c r="S151" s="19"/>
      <c r="T151" s="19"/>
      <c r="U151" s="54" t="e">
        <f t="shared" si="40"/>
        <v>#DIV/0!</v>
      </c>
      <c r="V151" s="19"/>
      <c r="W151" s="18" t="e">
        <f t="shared" si="41"/>
        <v>#DIV/0!</v>
      </c>
      <c r="X151" s="19"/>
      <c r="Y151" s="18" t="e">
        <f t="shared" si="42"/>
        <v>#DIV/0!</v>
      </c>
      <c r="Z151" s="19"/>
      <c r="AA151" s="19"/>
      <c r="AB151" s="19"/>
      <c r="AC151" s="19"/>
      <c r="AD151" s="19"/>
      <c r="AE151" s="19"/>
    </row>
    <row r="152" spans="1:31" s="84" customFormat="1" x14ac:dyDescent="0.25">
      <c r="A152" s="17"/>
      <c r="B152" s="86" t="s">
        <v>380</v>
      </c>
      <c r="C152" s="19"/>
      <c r="D152" s="19"/>
      <c r="E152" s="19"/>
      <c r="F152" s="45" t="e">
        <f t="shared" si="32"/>
        <v>#DIV/0!</v>
      </c>
      <c r="G152" s="31"/>
      <c r="H152" s="45" t="e">
        <f t="shared" si="33"/>
        <v>#DIV/0!</v>
      </c>
      <c r="I152" s="31"/>
      <c r="J152" s="31"/>
      <c r="K152" s="31"/>
      <c r="L152" s="31"/>
      <c r="M152" s="31"/>
      <c r="N152" s="31"/>
      <c r="O152" s="19"/>
      <c r="P152" s="19"/>
      <c r="Q152" s="19"/>
      <c r="R152" s="19"/>
      <c r="S152" s="19"/>
      <c r="T152" s="19"/>
      <c r="U152" s="54" t="e">
        <f t="shared" si="40"/>
        <v>#DIV/0!</v>
      </c>
      <c r="V152" s="19"/>
      <c r="W152" s="18" t="e">
        <f t="shared" si="41"/>
        <v>#DIV/0!</v>
      </c>
      <c r="X152" s="19"/>
      <c r="Y152" s="18" t="e">
        <f t="shared" si="42"/>
        <v>#DIV/0!</v>
      </c>
      <c r="Z152" s="19"/>
      <c r="AA152" s="19"/>
      <c r="AB152" s="19"/>
      <c r="AC152" s="19"/>
      <c r="AD152" s="19"/>
      <c r="AE152" s="19"/>
    </row>
    <row r="153" spans="1:31" s="84" customFormat="1" x14ac:dyDescent="0.25">
      <c r="A153" s="17"/>
      <c r="B153" s="86" t="s">
        <v>381</v>
      </c>
      <c r="C153" s="19"/>
      <c r="D153" s="19"/>
      <c r="E153" s="19"/>
      <c r="F153" s="45" t="e">
        <f t="shared" si="32"/>
        <v>#DIV/0!</v>
      </c>
      <c r="G153" s="31"/>
      <c r="H153" s="45" t="e">
        <f t="shared" si="33"/>
        <v>#DIV/0!</v>
      </c>
      <c r="I153" s="31"/>
      <c r="J153" s="31"/>
      <c r="K153" s="31"/>
      <c r="L153" s="31"/>
      <c r="M153" s="31"/>
      <c r="N153" s="31"/>
      <c r="O153" s="19"/>
      <c r="P153" s="19"/>
      <c r="Q153" s="19"/>
      <c r="R153" s="19"/>
      <c r="S153" s="19"/>
      <c r="T153" s="19"/>
      <c r="U153" s="54" t="e">
        <f t="shared" si="40"/>
        <v>#DIV/0!</v>
      </c>
      <c r="V153" s="19"/>
      <c r="W153" s="18" t="e">
        <f t="shared" si="41"/>
        <v>#DIV/0!</v>
      </c>
      <c r="X153" s="19"/>
      <c r="Y153" s="18" t="e">
        <f t="shared" si="42"/>
        <v>#DIV/0!</v>
      </c>
      <c r="Z153" s="19"/>
      <c r="AA153" s="19"/>
      <c r="AB153" s="19"/>
      <c r="AC153" s="19"/>
      <c r="AD153" s="19"/>
      <c r="AE153" s="19"/>
    </row>
    <row r="154" spans="1:31" s="84" customFormat="1" x14ac:dyDescent="0.25">
      <c r="A154" s="17"/>
      <c r="B154" s="87" t="s">
        <v>382</v>
      </c>
      <c r="C154" s="19"/>
      <c r="D154" s="19"/>
      <c r="E154" s="19"/>
      <c r="F154" s="45" t="e">
        <f t="shared" si="32"/>
        <v>#DIV/0!</v>
      </c>
      <c r="G154" s="31"/>
      <c r="H154" s="45" t="e">
        <f t="shared" si="33"/>
        <v>#DIV/0!</v>
      </c>
      <c r="I154" s="31"/>
      <c r="J154" s="31"/>
      <c r="K154" s="31"/>
      <c r="L154" s="31"/>
      <c r="M154" s="31"/>
      <c r="N154" s="31"/>
      <c r="O154" s="19"/>
      <c r="P154" s="19"/>
      <c r="Q154" s="19"/>
      <c r="R154" s="19"/>
      <c r="S154" s="19"/>
      <c r="T154" s="19"/>
      <c r="U154" s="54" t="e">
        <f t="shared" si="40"/>
        <v>#DIV/0!</v>
      </c>
      <c r="V154" s="19"/>
      <c r="W154" s="18" t="e">
        <f t="shared" si="41"/>
        <v>#DIV/0!</v>
      </c>
      <c r="X154" s="19">
        <v>6</v>
      </c>
      <c r="Y154" s="18" t="e">
        <f t="shared" si="42"/>
        <v>#DIV/0!</v>
      </c>
      <c r="Z154" s="19"/>
      <c r="AA154" s="19"/>
      <c r="AB154" s="19"/>
      <c r="AC154" s="19"/>
      <c r="AD154" s="19"/>
      <c r="AE154" s="19"/>
    </row>
    <row r="155" spans="1:31" s="84" customFormat="1" x14ac:dyDescent="0.25">
      <c r="A155" s="17"/>
      <c r="B155" s="87" t="s">
        <v>316</v>
      </c>
      <c r="C155" s="19"/>
      <c r="D155" s="19"/>
      <c r="E155" s="19"/>
      <c r="F155" s="45" t="e">
        <f t="shared" si="32"/>
        <v>#DIV/0!</v>
      </c>
      <c r="G155" s="31"/>
      <c r="H155" s="45" t="e">
        <f t="shared" si="33"/>
        <v>#DIV/0!</v>
      </c>
      <c r="I155" s="31"/>
      <c r="J155" s="31"/>
      <c r="K155" s="31"/>
      <c r="L155" s="31"/>
      <c r="M155" s="31"/>
      <c r="N155" s="31"/>
      <c r="O155" s="19"/>
      <c r="P155" s="19"/>
      <c r="Q155" s="19"/>
      <c r="R155" s="19"/>
      <c r="S155" s="19"/>
      <c r="T155" s="19"/>
      <c r="U155" s="54" t="e">
        <f t="shared" si="40"/>
        <v>#DIV/0!</v>
      </c>
      <c r="V155" s="19"/>
      <c r="W155" s="18" t="e">
        <f t="shared" si="41"/>
        <v>#DIV/0!</v>
      </c>
      <c r="X155" s="19"/>
      <c r="Y155" s="18" t="e">
        <f t="shared" si="42"/>
        <v>#DIV/0!</v>
      </c>
      <c r="Z155" s="19"/>
      <c r="AA155" s="19"/>
      <c r="AB155" s="19"/>
      <c r="AC155" s="19"/>
      <c r="AD155" s="19"/>
      <c r="AE155" s="19"/>
    </row>
    <row r="156" spans="1:31" s="84" customFormat="1" x14ac:dyDescent="0.25">
      <c r="A156" s="17"/>
      <c r="B156" s="87" t="s">
        <v>317</v>
      </c>
      <c r="C156" s="19"/>
      <c r="D156" s="19"/>
      <c r="E156" s="19"/>
      <c r="F156" s="45" t="e">
        <f t="shared" si="32"/>
        <v>#DIV/0!</v>
      </c>
      <c r="G156" s="31"/>
      <c r="H156" s="45" t="e">
        <f t="shared" si="33"/>
        <v>#DIV/0!</v>
      </c>
      <c r="I156" s="31"/>
      <c r="J156" s="31"/>
      <c r="K156" s="31"/>
      <c r="L156" s="31"/>
      <c r="M156" s="31"/>
      <c r="N156" s="31"/>
      <c r="O156" s="19"/>
      <c r="P156" s="19"/>
      <c r="Q156" s="19"/>
      <c r="R156" s="19"/>
      <c r="S156" s="19"/>
      <c r="T156" s="19"/>
      <c r="U156" s="54" t="e">
        <f t="shared" si="40"/>
        <v>#DIV/0!</v>
      </c>
      <c r="V156" s="19"/>
      <c r="W156" s="18" t="e">
        <f t="shared" si="41"/>
        <v>#DIV/0!</v>
      </c>
      <c r="X156" s="19"/>
      <c r="Y156" s="18" t="e">
        <f t="shared" si="42"/>
        <v>#DIV/0!</v>
      </c>
      <c r="Z156" s="19"/>
      <c r="AA156" s="19"/>
      <c r="AB156" s="19"/>
      <c r="AC156" s="19"/>
      <c r="AD156" s="19"/>
      <c r="AE156" s="19"/>
    </row>
    <row r="157" spans="1:31" s="84" customFormat="1" x14ac:dyDescent="0.25">
      <c r="A157" s="17"/>
      <c r="B157" s="87" t="s">
        <v>318</v>
      </c>
      <c r="C157" s="19"/>
      <c r="D157" s="19"/>
      <c r="E157" s="19"/>
      <c r="F157" s="45" t="e">
        <f t="shared" si="32"/>
        <v>#DIV/0!</v>
      </c>
      <c r="G157" s="31"/>
      <c r="H157" s="45" t="e">
        <f t="shared" si="33"/>
        <v>#DIV/0!</v>
      </c>
      <c r="I157" s="31"/>
      <c r="J157" s="31"/>
      <c r="K157" s="31"/>
      <c r="L157" s="31"/>
      <c r="M157" s="31"/>
      <c r="N157" s="31"/>
      <c r="O157" s="19"/>
      <c r="P157" s="19"/>
      <c r="Q157" s="19"/>
      <c r="R157" s="19"/>
      <c r="S157" s="19"/>
      <c r="T157" s="19"/>
      <c r="U157" s="54" t="e">
        <f t="shared" si="40"/>
        <v>#DIV/0!</v>
      </c>
      <c r="V157" s="19"/>
      <c r="W157" s="18" t="e">
        <f t="shared" si="41"/>
        <v>#DIV/0!</v>
      </c>
      <c r="X157" s="19"/>
      <c r="Y157" s="18" t="e">
        <f t="shared" si="42"/>
        <v>#DIV/0!</v>
      </c>
      <c r="Z157" s="19"/>
      <c r="AA157" s="19"/>
      <c r="AB157" s="19"/>
      <c r="AC157" s="19"/>
      <c r="AD157" s="19"/>
      <c r="AE157" s="19"/>
    </row>
    <row r="158" spans="1:31" s="84" customFormat="1" x14ac:dyDescent="0.25">
      <c r="A158" s="17"/>
      <c r="B158" s="87" t="s">
        <v>341</v>
      </c>
      <c r="C158" s="19"/>
      <c r="D158" s="19"/>
      <c r="E158" s="19"/>
      <c r="F158" s="45" t="e">
        <f t="shared" si="32"/>
        <v>#DIV/0!</v>
      </c>
      <c r="G158" s="31"/>
      <c r="H158" s="45" t="e">
        <f t="shared" si="33"/>
        <v>#DIV/0!</v>
      </c>
      <c r="I158" s="31"/>
      <c r="J158" s="31"/>
      <c r="K158" s="31"/>
      <c r="L158" s="31"/>
      <c r="M158" s="31"/>
      <c r="N158" s="31"/>
      <c r="O158" s="19"/>
      <c r="P158" s="19"/>
      <c r="Q158" s="19"/>
      <c r="R158" s="19"/>
      <c r="S158" s="19"/>
      <c r="T158" s="19"/>
      <c r="U158" s="54" t="e">
        <f t="shared" si="40"/>
        <v>#DIV/0!</v>
      </c>
      <c r="V158" s="19"/>
      <c r="W158" s="18" t="e">
        <f t="shared" si="41"/>
        <v>#DIV/0!</v>
      </c>
      <c r="X158" s="19">
        <v>10</v>
      </c>
      <c r="Y158" s="18" t="e">
        <f t="shared" si="42"/>
        <v>#DIV/0!</v>
      </c>
      <c r="Z158" s="19"/>
      <c r="AA158" s="19"/>
      <c r="AB158" s="19"/>
      <c r="AC158" s="19"/>
      <c r="AD158" s="19"/>
      <c r="AE158" s="19"/>
    </row>
    <row r="159" spans="1:31" s="84" customFormat="1" x14ac:dyDescent="0.25">
      <c r="A159" s="133" t="s">
        <v>51</v>
      </c>
      <c r="B159" s="134"/>
      <c r="C159" s="19">
        <f>C140+C141+C142+C143+C144+C145+C146+C147+C148+C149+C150+C151+C152+C153+C154+C155+C156+C157+C158</f>
        <v>0</v>
      </c>
      <c r="D159" s="19">
        <f t="shared" ref="D159:E159" si="43">D140+D141+D142+D143+D144+D145+D146+D147+D148+D149+D150+D151+D152+D153+D154+D155+D156+D157+D158</f>
        <v>0</v>
      </c>
      <c r="E159" s="19">
        <f t="shared" si="43"/>
        <v>0</v>
      </c>
      <c r="F159" s="45" t="e">
        <f t="shared" si="32"/>
        <v>#DIV/0!</v>
      </c>
      <c r="G159" s="31">
        <f>G140+G141+G142+G143+G144+G145+G146+G147+G148+G149+G150+G151+G152+G153+G154+G155+G156+G157+G158</f>
        <v>0</v>
      </c>
      <c r="H159" s="45" t="e">
        <f t="shared" si="33"/>
        <v>#DIV/0!</v>
      </c>
      <c r="I159" s="31">
        <f t="shared" ref="I159:T159" si="44">I140+I141+I142+I143+I144+I145+I146+I147+I148+I149+I150+I151+I152+I153+I154+I155+I156+I157+I158</f>
        <v>0</v>
      </c>
      <c r="J159" s="31">
        <f t="shared" si="44"/>
        <v>0</v>
      </c>
      <c r="K159" s="31">
        <f t="shared" si="44"/>
        <v>0</v>
      </c>
      <c r="L159" s="31">
        <f t="shared" si="44"/>
        <v>0</v>
      </c>
      <c r="M159" s="31">
        <f t="shared" si="44"/>
        <v>0</v>
      </c>
      <c r="N159" s="31">
        <f t="shared" si="44"/>
        <v>0</v>
      </c>
      <c r="O159" s="19">
        <f t="shared" si="44"/>
        <v>0</v>
      </c>
      <c r="P159" s="19">
        <f t="shared" si="44"/>
        <v>0</v>
      </c>
      <c r="Q159" s="19">
        <f t="shared" si="44"/>
        <v>0</v>
      </c>
      <c r="R159" s="19">
        <f t="shared" si="44"/>
        <v>0</v>
      </c>
      <c r="S159" s="19">
        <f t="shared" si="44"/>
        <v>0</v>
      </c>
      <c r="T159" s="19">
        <f t="shared" si="44"/>
        <v>0</v>
      </c>
      <c r="U159" s="54" t="e">
        <f t="shared" si="40"/>
        <v>#DIV/0!</v>
      </c>
      <c r="V159" s="19">
        <f>V140+V141+V142+V143+V144+V145+V146+V147+V148+V149+V150+V151+V152+V153+V154+V155+V156+V157+V158</f>
        <v>0</v>
      </c>
      <c r="W159" s="18" t="e">
        <f t="shared" si="41"/>
        <v>#DIV/0!</v>
      </c>
      <c r="X159" s="19">
        <f>X140+X141+X142+X143+X144+X145+X146+X147+X148+X149+X150+X151+X152+X153+X154+X155+X156+X157+X158</f>
        <v>31</v>
      </c>
      <c r="Y159" s="18" t="e">
        <f t="shared" si="42"/>
        <v>#DIV/0!</v>
      </c>
      <c r="Z159" s="19">
        <f t="shared" ref="Z159:AE159" si="45">Z140+Z141+Z142+Z143+Z144+Z145+Z146+Z147+Z148+Z149+Z150+Z151+Z152+Z153+Z154+Z155+Z156+Z157+Z158</f>
        <v>0</v>
      </c>
      <c r="AA159" s="19">
        <f t="shared" si="45"/>
        <v>0</v>
      </c>
      <c r="AB159" s="19">
        <f t="shared" si="45"/>
        <v>0</v>
      </c>
      <c r="AC159" s="19">
        <f t="shared" si="45"/>
        <v>0</v>
      </c>
      <c r="AD159" s="19">
        <f t="shared" si="45"/>
        <v>0</v>
      </c>
      <c r="AE159" s="19">
        <f t="shared" si="45"/>
        <v>0</v>
      </c>
    </row>
    <row r="160" spans="1:31" s="84" customFormat="1" x14ac:dyDescent="0.25">
      <c r="A160" s="17">
        <v>7</v>
      </c>
      <c r="B160" s="32" t="s">
        <v>54</v>
      </c>
      <c r="C160" s="19"/>
      <c r="D160" s="19"/>
      <c r="E160" s="19"/>
      <c r="F160" s="45"/>
      <c r="G160" s="31"/>
      <c r="H160" s="45"/>
      <c r="I160" s="31"/>
      <c r="J160" s="31"/>
      <c r="K160" s="31"/>
      <c r="L160" s="31"/>
      <c r="M160" s="31"/>
      <c r="N160" s="31"/>
      <c r="O160" s="19"/>
      <c r="P160" s="19"/>
      <c r="Q160" s="19"/>
      <c r="R160" s="19"/>
      <c r="S160" s="19"/>
      <c r="T160" s="19"/>
      <c r="U160" s="54"/>
      <c r="V160" s="19"/>
      <c r="W160" s="18"/>
      <c r="X160" s="19"/>
      <c r="Y160" s="18"/>
      <c r="Z160" s="19"/>
      <c r="AA160" s="19"/>
      <c r="AB160" s="19"/>
      <c r="AC160" s="19"/>
      <c r="AD160" s="19"/>
      <c r="AE160" s="19"/>
    </row>
    <row r="161" spans="1:31" s="84" customFormat="1" x14ac:dyDescent="0.25">
      <c r="A161" s="17"/>
      <c r="B161" s="86" t="s">
        <v>307</v>
      </c>
      <c r="C161" s="19"/>
      <c r="D161" s="19"/>
      <c r="E161" s="19"/>
      <c r="F161" s="45" t="e">
        <f t="shared" ref="F161:F166" si="46">E161/C161</f>
        <v>#DIV/0!</v>
      </c>
      <c r="G161" s="31"/>
      <c r="H161" s="45" t="e">
        <v>#DIV/0!</v>
      </c>
      <c r="I161" s="31"/>
      <c r="J161" s="31"/>
      <c r="K161" s="31"/>
      <c r="L161" s="31"/>
      <c r="M161" s="31"/>
      <c r="N161" s="31"/>
      <c r="O161" s="19"/>
      <c r="P161" s="19"/>
      <c r="Q161" s="19"/>
      <c r="R161" s="19"/>
      <c r="S161" s="19"/>
      <c r="T161" s="19"/>
      <c r="U161" s="54" t="e">
        <f t="shared" ref="U161:U166" si="47">O161/G161*100</f>
        <v>#DIV/0!</v>
      </c>
      <c r="V161" s="19"/>
      <c r="W161" s="18" t="e">
        <f t="shared" ref="W161:W166" si="48">V161/E161*100</f>
        <v>#DIV/0!</v>
      </c>
      <c r="X161" s="19"/>
      <c r="Y161" s="18" t="e">
        <f t="shared" ref="Y161:Y166" si="49">X161/E161*100</f>
        <v>#DIV/0!</v>
      </c>
      <c r="Z161" s="19"/>
      <c r="AA161" s="19"/>
      <c r="AB161" s="19"/>
      <c r="AC161" s="19"/>
      <c r="AD161" s="19"/>
      <c r="AE161" s="19"/>
    </row>
    <row r="162" spans="1:31" s="84" customFormat="1" x14ac:dyDescent="0.25">
      <c r="A162" s="17"/>
      <c r="B162" s="86" t="s">
        <v>120</v>
      </c>
      <c r="C162" s="19"/>
      <c r="D162" s="19"/>
      <c r="E162" s="19"/>
      <c r="F162" s="45" t="e">
        <f t="shared" si="46"/>
        <v>#DIV/0!</v>
      </c>
      <c r="G162" s="31"/>
      <c r="H162" s="45" t="e">
        <v>#DIV/0!</v>
      </c>
      <c r="I162" s="31"/>
      <c r="J162" s="31"/>
      <c r="K162" s="31"/>
      <c r="L162" s="31"/>
      <c r="M162" s="31"/>
      <c r="N162" s="31"/>
      <c r="O162" s="19"/>
      <c r="P162" s="19"/>
      <c r="Q162" s="19"/>
      <c r="R162" s="19"/>
      <c r="S162" s="19"/>
      <c r="T162" s="19"/>
      <c r="U162" s="54" t="e">
        <f t="shared" si="47"/>
        <v>#DIV/0!</v>
      </c>
      <c r="V162" s="19"/>
      <c r="W162" s="18" t="e">
        <f t="shared" si="48"/>
        <v>#DIV/0!</v>
      </c>
      <c r="X162" s="19"/>
      <c r="Y162" s="18" t="e">
        <f t="shared" si="49"/>
        <v>#DIV/0!</v>
      </c>
      <c r="Z162" s="19"/>
      <c r="AA162" s="19"/>
      <c r="AB162" s="19"/>
      <c r="AC162" s="19"/>
      <c r="AD162" s="19"/>
      <c r="AE162" s="19"/>
    </row>
    <row r="163" spans="1:31" s="84" customFormat="1" x14ac:dyDescent="0.25">
      <c r="A163" s="17"/>
      <c r="B163" s="87" t="s">
        <v>383</v>
      </c>
      <c r="C163" s="19"/>
      <c r="D163" s="19"/>
      <c r="E163" s="19"/>
      <c r="F163" s="45" t="e">
        <f t="shared" si="46"/>
        <v>#DIV/0!</v>
      </c>
      <c r="G163" s="31"/>
      <c r="H163" s="45" t="e">
        <v>#DIV/0!</v>
      </c>
      <c r="I163" s="31"/>
      <c r="J163" s="31"/>
      <c r="K163" s="31"/>
      <c r="L163" s="31"/>
      <c r="M163" s="31"/>
      <c r="N163" s="31"/>
      <c r="O163" s="19"/>
      <c r="P163" s="19"/>
      <c r="Q163" s="19"/>
      <c r="R163" s="19"/>
      <c r="S163" s="19"/>
      <c r="T163" s="19"/>
      <c r="U163" s="54" t="e">
        <f t="shared" si="47"/>
        <v>#DIV/0!</v>
      </c>
      <c r="V163" s="19"/>
      <c r="W163" s="18" t="e">
        <f t="shared" si="48"/>
        <v>#DIV/0!</v>
      </c>
      <c r="X163" s="19"/>
      <c r="Y163" s="18" t="e">
        <f t="shared" si="49"/>
        <v>#DIV/0!</v>
      </c>
      <c r="Z163" s="19"/>
      <c r="AA163" s="19"/>
      <c r="AB163" s="19"/>
      <c r="AC163" s="19"/>
      <c r="AD163" s="19"/>
      <c r="AE163" s="19"/>
    </row>
    <row r="164" spans="1:31" s="84" customFormat="1" x14ac:dyDescent="0.25">
      <c r="A164" s="17"/>
      <c r="B164" s="87" t="s">
        <v>316</v>
      </c>
      <c r="C164" s="19"/>
      <c r="D164" s="19"/>
      <c r="E164" s="19"/>
      <c r="F164" s="45" t="e">
        <f t="shared" si="46"/>
        <v>#DIV/0!</v>
      </c>
      <c r="G164" s="31"/>
      <c r="H164" s="45" t="e">
        <v>#DIV/0!</v>
      </c>
      <c r="I164" s="31"/>
      <c r="J164" s="31"/>
      <c r="K164" s="31"/>
      <c r="L164" s="31"/>
      <c r="M164" s="31"/>
      <c r="N164" s="31"/>
      <c r="O164" s="19"/>
      <c r="P164" s="19"/>
      <c r="Q164" s="19"/>
      <c r="R164" s="19"/>
      <c r="S164" s="19"/>
      <c r="T164" s="19"/>
      <c r="U164" s="54" t="e">
        <f t="shared" si="47"/>
        <v>#DIV/0!</v>
      </c>
      <c r="V164" s="19"/>
      <c r="W164" s="18" t="e">
        <f t="shared" si="48"/>
        <v>#DIV/0!</v>
      </c>
      <c r="X164" s="19"/>
      <c r="Y164" s="18" t="e">
        <f t="shared" si="49"/>
        <v>#DIV/0!</v>
      </c>
      <c r="Z164" s="19"/>
      <c r="AA164" s="19"/>
      <c r="AB164" s="19"/>
      <c r="AC164" s="19"/>
      <c r="AD164" s="19"/>
      <c r="AE164" s="19"/>
    </row>
    <row r="165" spans="1:31" s="84" customFormat="1" x14ac:dyDescent="0.25">
      <c r="A165" s="17"/>
      <c r="B165" s="87" t="s">
        <v>317</v>
      </c>
      <c r="C165" s="19"/>
      <c r="D165" s="19"/>
      <c r="E165" s="19"/>
      <c r="F165" s="45" t="e">
        <f t="shared" si="46"/>
        <v>#DIV/0!</v>
      </c>
      <c r="G165" s="31"/>
      <c r="H165" s="45" t="e">
        <v>#DIV/0!</v>
      </c>
      <c r="I165" s="31"/>
      <c r="J165" s="31"/>
      <c r="K165" s="31"/>
      <c r="L165" s="31"/>
      <c r="M165" s="31"/>
      <c r="N165" s="31"/>
      <c r="O165" s="19"/>
      <c r="P165" s="19"/>
      <c r="Q165" s="19"/>
      <c r="R165" s="19"/>
      <c r="S165" s="19"/>
      <c r="T165" s="19"/>
      <c r="U165" s="54" t="e">
        <f t="shared" si="47"/>
        <v>#DIV/0!</v>
      </c>
      <c r="V165" s="19"/>
      <c r="W165" s="18" t="e">
        <f t="shared" si="48"/>
        <v>#DIV/0!</v>
      </c>
      <c r="X165" s="19"/>
      <c r="Y165" s="18" t="e">
        <f t="shared" si="49"/>
        <v>#DIV/0!</v>
      </c>
      <c r="Z165" s="19"/>
      <c r="AA165" s="19"/>
      <c r="AB165" s="19"/>
      <c r="AC165" s="19"/>
      <c r="AD165" s="19"/>
      <c r="AE165" s="19"/>
    </row>
    <row r="166" spans="1:31" s="84" customFormat="1" x14ac:dyDescent="0.25">
      <c r="A166" s="133" t="s">
        <v>51</v>
      </c>
      <c r="B166" s="134"/>
      <c r="C166" s="19">
        <f>C161+C162+C163+C164+C165</f>
        <v>0</v>
      </c>
      <c r="D166" s="19">
        <f t="shared" ref="D166:E166" si="50">D161+D162+D163+D164+D165</f>
        <v>0</v>
      </c>
      <c r="E166" s="19">
        <f t="shared" si="50"/>
        <v>0</v>
      </c>
      <c r="F166" s="45" t="e">
        <f t="shared" si="46"/>
        <v>#DIV/0!</v>
      </c>
      <c r="G166" s="31">
        <f>G161+G162+G163+G164+G165</f>
        <v>0</v>
      </c>
      <c r="H166" s="45" t="e">
        <v>#DIV/0!</v>
      </c>
      <c r="I166" s="31">
        <f t="shared" ref="I166:T166" si="51">I161+I162+I163+I164+I165</f>
        <v>0</v>
      </c>
      <c r="J166" s="31">
        <f t="shared" si="51"/>
        <v>0</v>
      </c>
      <c r="K166" s="31">
        <f t="shared" si="51"/>
        <v>0</v>
      </c>
      <c r="L166" s="31">
        <f t="shared" si="51"/>
        <v>0</v>
      </c>
      <c r="M166" s="31">
        <f t="shared" si="51"/>
        <v>0</v>
      </c>
      <c r="N166" s="31">
        <f t="shared" si="51"/>
        <v>0</v>
      </c>
      <c r="O166" s="19">
        <f t="shared" si="51"/>
        <v>0</v>
      </c>
      <c r="P166" s="19">
        <f t="shared" si="51"/>
        <v>0</v>
      </c>
      <c r="Q166" s="19">
        <f t="shared" si="51"/>
        <v>0</v>
      </c>
      <c r="R166" s="19">
        <f t="shared" si="51"/>
        <v>0</v>
      </c>
      <c r="S166" s="19">
        <f t="shared" si="51"/>
        <v>0</v>
      </c>
      <c r="T166" s="19">
        <f t="shared" si="51"/>
        <v>0</v>
      </c>
      <c r="U166" s="54" t="e">
        <f t="shared" si="47"/>
        <v>#DIV/0!</v>
      </c>
      <c r="V166" s="19">
        <f>V161+V162+V163+V164+V165</f>
        <v>0</v>
      </c>
      <c r="W166" s="18" t="e">
        <f t="shared" si="48"/>
        <v>#DIV/0!</v>
      </c>
      <c r="X166" s="19">
        <f>X161+X162+X163+X164+X165</f>
        <v>0</v>
      </c>
      <c r="Y166" s="18" t="e">
        <f t="shared" si="49"/>
        <v>#DIV/0!</v>
      </c>
      <c r="Z166" s="19">
        <f t="shared" ref="Z166:AE166" si="52">Z161+Z162+Z163+Z164+Z165</f>
        <v>0</v>
      </c>
      <c r="AA166" s="19">
        <f t="shared" si="52"/>
        <v>0</v>
      </c>
      <c r="AB166" s="19">
        <f t="shared" si="52"/>
        <v>0</v>
      </c>
      <c r="AC166" s="19">
        <f t="shared" si="52"/>
        <v>0</v>
      </c>
      <c r="AD166" s="19">
        <f t="shared" si="52"/>
        <v>0</v>
      </c>
      <c r="AE166" s="19">
        <f t="shared" si="52"/>
        <v>0</v>
      </c>
    </row>
    <row r="167" spans="1:31" s="84" customFormat="1" x14ac:dyDescent="0.25">
      <c r="A167" s="49">
        <v>8</v>
      </c>
      <c r="B167" s="32" t="s">
        <v>121</v>
      </c>
      <c r="C167" s="26"/>
      <c r="D167" s="26"/>
      <c r="E167" s="26"/>
      <c r="F167" s="45"/>
      <c r="G167" s="26"/>
      <c r="H167" s="45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54"/>
      <c r="V167" s="26"/>
      <c r="W167" s="47"/>
      <c r="X167" s="26"/>
      <c r="Y167" s="47"/>
      <c r="Z167" s="26"/>
      <c r="AA167" s="26"/>
      <c r="AB167" s="26"/>
      <c r="AC167" s="26"/>
      <c r="AD167" s="26"/>
      <c r="AE167" s="26"/>
    </row>
    <row r="168" spans="1:31" s="84" customFormat="1" x14ac:dyDescent="0.25">
      <c r="A168" s="17"/>
      <c r="B168" s="85" t="s">
        <v>307</v>
      </c>
      <c r="C168" s="19"/>
      <c r="D168" s="19"/>
      <c r="E168" s="19"/>
      <c r="F168" s="45" t="e">
        <f>E168/C168</f>
        <v>#DIV/0!</v>
      </c>
      <c r="G168" s="31"/>
      <c r="H168" s="45" t="e">
        <f t="shared" ref="H168:H180" si="53">G168/D168*100</f>
        <v>#DIV/0!</v>
      </c>
      <c r="I168" s="31"/>
      <c r="J168" s="31"/>
      <c r="K168" s="31"/>
      <c r="L168" s="31"/>
      <c r="M168" s="31"/>
      <c r="N168" s="31"/>
      <c r="O168" s="19"/>
      <c r="P168" s="19"/>
      <c r="Q168" s="19"/>
      <c r="R168" s="19"/>
      <c r="S168" s="19"/>
      <c r="T168" s="19"/>
      <c r="U168" s="54" t="e">
        <f t="shared" ref="U168:U180" si="54">O168/G168*100</f>
        <v>#DIV/0!</v>
      </c>
      <c r="V168" s="19"/>
      <c r="W168" s="18" t="e">
        <f t="shared" ref="W168:W181" si="55">V168/E168*100</f>
        <v>#DIV/0!</v>
      </c>
      <c r="X168" s="19"/>
      <c r="Y168" s="18" t="e">
        <f t="shared" ref="Y168:Y181" si="56">X168/E168*100</f>
        <v>#DIV/0!</v>
      </c>
      <c r="Z168" s="19"/>
      <c r="AA168" s="19"/>
      <c r="AB168" s="19"/>
      <c r="AC168" s="19"/>
      <c r="AD168" s="19"/>
      <c r="AE168" s="19"/>
    </row>
    <row r="169" spans="1:31" s="84" customFormat="1" x14ac:dyDescent="0.25">
      <c r="A169" s="17"/>
      <c r="B169" s="85" t="s">
        <v>384</v>
      </c>
      <c r="C169" s="19"/>
      <c r="D169" s="19"/>
      <c r="E169" s="19"/>
      <c r="F169" s="45" t="e">
        <f t="shared" ref="F169:F232" si="57">E169/C169</f>
        <v>#DIV/0!</v>
      </c>
      <c r="G169" s="31"/>
      <c r="H169" s="45" t="e">
        <f t="shared" si="53"/>
        <v>#DIV/0!</v>
      </c>
      <c r="I169" s="31"/>
      <c r="J169" s="31"/>
      <c r="K169" s="31"/>
      <c r="L169" s="31"/>
      <c r="M169" s="31"/>
      <c r="N169" s="31"/>
      <c r="O169" s="19"/>
      <c r="P169" s="19"/>
      <c r="Q169" s="19"/>
      <c r="R169" s="19"/>
      <c r="S169" s="19"/>
      <c r="T169" s="19"/>
      <c r="U169" s="54" t="e">
        <f t="shared" si="54"/>
        <v>#DIV/0!</v>
      </c>
      <c r="V169" s="19"/>
      <c r="W169" s="18" t="e">
        <f t="shared" si="55"/>
        <v>#DIV/0!</v>
      </c>
      <c r="X169" s="19"/>
      <c r="Y169" s="18" t="e">
        <f t="shared" si="56"/>
        <v>#DIV/0!</v>
      </c>
      <c r="Z169" s="19"/>
      <c r="AA169" s="19"/>
      <c r="AB169" s="19"/>
      <c r="AC169" s="19"/>
      <c r="AD169" s="19"/>
      <c r="AE169" s="19"/>
    </row>
    <row r="170" spans="1:31" s="84" customFormat="1" x14ac:dyDescent="0.25">
      <c r="A170" s="17"/>
      <c r="B170" s="85" t="s">
        <v>385</v>
      </c>
      <c r="C170" s="19"/>
      <c r="D170" s="19"/>
      <c r="E170" s="19"/>
      <c r="F170" s="45" t="e">
        <f t="shared" si="57"/>
        <v>#DIV/0!</v>
      </c>
      <c r="G170" s="31"/>
      <c r="H170" s="45" t="e">
        <f t="shared" si="53"/>
        <v>#DIV/0!</v>
      </c>
      <c r="I170" s="31"/>
      <c r="J170" s="31"/>
      <c r="K170" s="31"/>
      <c r="L170" s="31"/>
      <c r="M170" s="31"/>
      <c r="N170" s="31"/>
      <c r="O170" s="19"/>
      <c r="P170" s="19"/>
      <c r="Q170" s="19"/>
      <c r="R170" s="19"/>
      <c r="S170" s="19"/>
      <c r="T170" s="19"/>
      <c r="U170" s="54" t="e">
        <f t="shared" si="54"/>
        <v>#DIV/0!</v>
      </c>
      <c r="V170" s="19"/>
      <c r="W170" s="18" t="e">
        <f t="shared" si="55"/>
        <v>#DIV/0!</v>
      </c>
      <c r="X170" s="19"/>
      <c r="Y170" s="18" t="e">
        <f t="shared" si="56"/>
        <v>#DIV/0!</v>
      </c>
      <c r="Z170" s="19"/>
      <c r="AA170" s="19"/>
      <c r="AB170" s="19"/>
      <c r="AC170" s="19"/>
      <c r="AD170" s="19"/>
      <c r="AE170" s="19"/>
    </row>
    <row r="171" spans="1:31" s="84" customFormat="1" x14ac:dyDescent="0.25">
      <c r="A171" s="17"/>
      <c r="B171" s="85" t="s">
        <v>386</v>
      </c>
      <c r="C171" s="19"/>
      <c r="D171" s="19"/>
      <c r="E171" s="19"/>
      <c r="F171" s="45" t="e">
        <f t="shared" si="57"/>
        <v>#DIV/0!</v>
      </c>
      <c r="G171" s="31"/>
      <c r="H171" s="45" t="e">
        <f t="shared" si="53"/>
        <v>#DIV/0!</v>
      </c>
      <c r="I171" s="31"/>
      <c r="J171" s="31"/>
      <c r="K171" s="31"/>
      <c r="L171" s="31"/>
      <c r="M171" s="31"/>
      <c r="N171" s="31"/>
      <c r="O171" s="19"/>
      <c r="P171" s="19"/>
      <c r="Q171" s="19"/>
      <c r="R171" s="19"/>
      <c r="S171" s="19"/>
      <c r="T171" s="19"/>
      <c r="U171" s="54" t="e">
        <f t="shared" si="54"/>
        <v>#DIV/0!</v>
      </c>
      <c r="V171" s="19"/>
      <c r="W171" s="18" t="e">
        <f t="shared" si="55"/>
        <v>#DIV/0!</v>
      </c>
      <c r="X171" s="19"/>
      <c r="Y171" s="18" t="e">
        <f t="shared" si="56"/>
        <v>#DIV/0!</v>
      </c>
      <c r="Z171" s="19"/>
      <c r="AA171" s="19"/>
      <c r="AB171" s="19"/>
      <c r="AC171" s="19"/>
      <c r="AD171" s="19"/>
      <c r="AE171" s="19"/>
    </row>
    <row r="172" spans="1:31" s="84" customFormat="1" x14ac:dyDescent="0.25">
      <c r="A172" s="17"/>
      <c r="B172" s="85" t="s">
        <v>387</v>
      </c>
      <c r="C172" s="19"/>
      <c r="D172" s="19"/>
      <c r="E172" s="19"/>
      <c r="F172" s="45" t="e">
        <f t="shared" si="57"/>
        <v>#DIV/0!</v>
      </c>
      <c r="G172" s="31"/>
      <c r="H172" s="45" t="e">
        <f t="shared" si="53"/>
        <v>#DIV/0!</v>
      </c>
      <c r="I172" s="31"/>
      <c r="J172" s="31"/>
      <c r="K172" s="31"/>
      <c r="L172" s="31"/>
      <c r="M172" s="31"/>
      <c r="N172" s="31"/>
      <c r="O172" s="19"/>
      <c r="P172" s="19"/>
      <c r="Q172" s="19"/>
      <c r="R172" s="19"/>
      <c r="S172" s="19"/>
      <c r="T172" s="19"/>
      <c r="U172" s="54" t="e">
        <f t="shared" si="54"/>
        <v>#DIV/0!</v>
      </c>
      <c r="V172" s="19"/>
      <c r="W172" s="18" t="e">
        <f t="shared" si="55"/>
        <v>#DIV/0!</v>
      </c>
      <c r="X172" s="19"/>
      <c r="Y172" s="18" t="e">
        <f t="shared" si="56"/>
        <v>#DIV/0!</v>
      </c>
      <c r="Z172" s="19"/>
      <c r="AA172" s="19"/>
      <c r="AB172" s="19"/>
      <c r="AC172" s="19"/>
      <c r="AD172" s="19"/>
      <c r="AE172" s="19"/>
    </row>
    <row r="173" spans="1:31" s="84" customFormat="1" x14ac:dyDescent="0.25">
      <c r="A173" s="17"/>
      <c r="B173" s="85" t="s">
        <v>388</v>
      </c>
      <c r="C173" s="19"/>
      <c r="D173" s="19"/>
      <c r="E173" s="19"/>
      <c r="F173" s="45" t="e">
        <f t="shared" si="57"/>
        <v>#DIV/0!</v>
      </c>
      <c r="G173" s="31"/>
      <c r="H173" s="45" t="e">
        <f t="shared" si="53"/>
        <v>#DIV/0!</v>
      </c>
      <c r="I173" s="31"/>
      <c r="J173" s="31"/>
      <c r="K173" s="31"/>
      <c r="L173" s="31"/>
      <c r="M173" s="31"/>
      <c r="N173" s="31"/>
      <c r="O173" s="19"/>
      <c r="P173" s="19"/>
      <c r="Q173" s="19"/>
      <c r="R173" s="19"/>
      <c r="S173" s="19"/>
      <c r="T173" s="19"/>
      <c r="U173" s="54" t="e">
        <f t="shared" si="54"/>
        <v>#DIV/0!</v>
      </c>
      <c r="V173" s="19"/>
      <c r="W173" s="18" t="e">
        <f t="shared" si="55"/>
        <v>#DIV/0!</v>
      </c>
      <c r="X173" s="19"/>
      <c r="Y173" s="18" t="e">
        <f t="shared" si="56"/>
        <v>#DIV/0!</v>
      </c>
      <c r="Z173" s="19"/>
      <c r="AA173" s="19"/>
      <c r="AB173" s="19"/>
      <c r="AC173" s="19"/>
      <c r="AD173" s="19"/>
      <c r="AE173" s="19"/>
    </row>
    <row r="174" spans="1:31" s="84" customFormat="1" x14ac:dyDescent="0.25">
      <c r="A174" s="17"/>
      <c r="B174" s="85" t="s">
        <v>389</v>
      </c>
      <c r="C174" s="19"/>
      <c r="D174" s="19"/>
      <c r="E174" s="19"/>
      <c r="F174" s="45" t="e">
        <f t="shared" si="57"/>
        <v>#DIV/0!</v>
      </c>
      <c r="G174" s="31"/>
      <c r="H174" s="45" t="e">
        <f t="shared" si="53"/>
        <v>#DIV/0!</v>
      </c>
      <c r="I174" s="31"/>
      <c r="J174" s="31"/>
      <c r="K174" s="31"/>
      <c r="L174" s="31"/>
      <c r="M174" s="31"/>
      <c r="N174" s="31"/>
      <c r="O174" s="19"/>
      <c r="P174" s="19"/>
      <c r="Q174" s="19"/>
      <c r="R174" s="19"/>
      <c r="S174" s="19"/>
      <c r="T174" s="19"/>
      <c r="U174" s="54" t="e">
        <f t="shared" si="54"/>
        <v>#DIV/0!</v>
      </c>
      <c r="V174" s="19"/>
      <c r="W174" s="18" t="e">
        <f t="shared" si="55"/>
        <v>#DIV/0!</v>
      </c>
      <c r="X174" s="19"/>
      <c r="Y174" s="18" t="e">
        <f t="shared" si="56"/>
        <v>#DIV/0!</v>
      </c>
      <c r="Z174" s="19"/>
      <c r="AA174" s="19"/>
      <c r="AB174" s="19"/>
      <c r="AC174" s="19"/>
      <c r="AD174" s="19"/>
      <c r="AE174" s="19"/>
    </row>
    <row r="175" spans="1:31" s="84" customFormat="1" x14ac:dyDescent="0.25">
      <c r="A175" s="17"/>
      <c r="B175" s="85" t="s">
        <v>390</v>
      </c>
      <c r="C175" s="19"/>
      <c r="D175" s="19"/>
      <c r="E175" s="19"/>
      <c r="F175" s="45" t="e">
        <f t="shared" si="57"/>
        <v>#DIV/0!</v>
      </c>
      <c r="G175" s="31"/>
      <c r="H175" s="45" t="e">
        <f t="shared" si="53"/>
        <v>#DIV/0!</v>
      </c>
      <c r="I175" s="31"/>
      <c r="J175" s="31"/>
      <c r="K175" s="31"/>
      <c r="L175" s="31"/>
      <c r="M175" s="31"/>
      <c r="N175" s="31"/>
      <c r="O175" s="19"/>
      <c r="P175" s="19"/>
      <c r="Q175" s="19"/>
      <c r="R175" s="19"/>
      <c r="S175" s="19"/>
      <c r="T175" s="19"/>
      <c r="U175" s="54" t="e">
        <f t="shared" si="54"/>
        <v>#DIV/0!</v>
      </c>
      <c r="V175" s="19"/>
      <c r="W175" s="18" t="e">
        <f t="shared" si="55"/>
        <v>#DIV/0!</v>
      </c>
      <c r="X175" s="19"/>
      <c r="Y175" s="18" t="e">
        <f t="shared" si="56"/>
        <v>#DIV/0!</v>
      </c>
      <c r="Z175" s="19"/>
      <c r="AA175" s="19"/>
      <c r="AB175" s="19"/>
      <c r="AC175" s="19"/>
      <c r="AD175" s="19"/>
      <c r="AE175" s="19"/>
    </row>
    <row r="176" spans="1:31" s="84" customFormat="1" x14ac:dyDescent="0.25">
      <c r="A176" s="17"/>
      <c r="B176" s="85" t="s">
        <v>391</v>
      </c>
      <c r="C176" s="19"/>
      <c r="D176" s="19"/>
      <c r="E176" s="19"/>
      <c r="F176" s="45" t="e">
        <f t="shared" si="57"/>
        <v>#DIV/0!</v>
      </c>
      <c r="G176" s="31"/>
      <c r="H176" s="45" t="e">
        <f t="shared" si="53"/>
        <v>#DIV/0!</v>
      </c>
      <c r="I176" s="31"/>
      <c r="J176" s="31"/>
      <c r="K176" s="31"/>
      <c r="L176" s="31"/>
      <c r="M176" s="31"/>
      <c r="N176" s="31"/>
      <c r="O176" s="19"/>
      <c r="P176" s="19"/>
      <c r="Q176" s="19"/>
      <c r="R176" s="19"/>
      <c r="S176" s="19"/>
      <c r="T176" s="19"/>
      <c r="U176" s="54" t="e">
        <f t="shared" si="54"/>
        <v>#DIV/0!</v>
      </c>
      <c r="V176" s="19"/>
      <c r="W176" s="18" t="e">
        <f t="shared" si="55"/>
        <v>#DIV/0!</v>
      </c>
      <c r="X176" s="19"/>
      <c r="Y176" s="18" t="e">
        <f t="shared" si="56"/>
        <v>#DIV/0!</v>
      </c>
      <c r="Z176" s="19"/>
      <c r="AA176" s="19"/>
      <c r="AB176" s="19"/>
      <c r="AC176" s="19"/>
      <c r="AD176" s="19"/>
      <c r="AE176" s="19"/>
    </row>
    <row r="177" spans="1:31" s="84" customFormat="1" x14ac:dyDescent="0.25">
      <c r="A177" s="17"/>
      <c r="B177" s="87" t="s">
        <v>392</v>
      </c>
      <c r="C177" s="19"/>
      <c r="D177" s="19"/>
      <c r="E177" s="19"/>
      <c r="F177" s="45" t="e">
        <f t="shared" si="57"/>
        <v>#DIV/0!</v>
      </c>
      <c r="G177" s="31"/>
      <c r="H177" s="45" t="e">
        <f t="shared" si="53"/>
        <v>#DIV/0!</v>
      </c>
      <c r="I177" s="31"/>
      <c r="J177" s="31"/>
      <c r="K177" s="31"/>
      <c r="L177" s="31"/>
      <c r="M177" s="31"/>
      <c r="N177" s="31"/>
      <c r="O177" s="19"/>
      <c r="P177" s="19"/>
      <c r="Q177" s="19"/>
      <c r="R177" s="19"/>
      <c r="S177" s="19"/>
      <c r="T177" s="19"/>
      <c r="U177" s="54" t="e">
        <f t="shared" si="54"/>
        <v>#DIV/0!</v>
      </c>
      <c r="V177" s="19"/>
      <c r="W177" s="18" t="e">
        <f t="shared" si="55"/>
        <v>#DIV/0!</v>
      </c>
      <c r="X177" s="19"/>
      <c r="Y177" s="18" t="e">
        <f t="shared" si="56"/>
        <v>#DIV/0!</v>
      </c>
      <c r="Z177" s="19"/>
      <c r="AA177" s="19"/>
      <c r="AB177" s="19"/>
      <c r="AC177" s="19"/>
      <c r="AD177" s="19"/>
      <c r="AE177" s="19"/>
    </row>
    <row r="178" spans="1:31" s="84" customFormat="1" x14ac:dyDescent="0.25">
      <c r="A178" s="17"/>
      <c r="B178" s="87" t="s">
        <v>393</v>
      </c>
      <c r="C178" s="19"/>
      <c r="D178" s="19"/>
      <c r="E178" s="19"/>
      <c r="F178" s="45" t="e">
        <f t="shared" si="57"/>
        <v>#DIV/0!</v>
      </c>
      <c r="G178" s="31"/>
      <c r="H178" s="45" t="e">
        <f t="shared" si="53"/>
        <v>#DIV/0!</v>
      </c>
      <c r="I178" s="31"/>
      <c r="J178" s="31"/>
      <c r="K178" s="31"/>
      <c r="L178" s="31"/>
      <c r="M178" s="31"/>
      <c r="N178" s="31"/>
      <c r="O178" s="19"/>
      <c r="P178" s="19"/>
      <c r="Q178" s="19"/>
      <c r="R178" s="19"/>
      <c r="S178" s="19"/>
      <c r="T178" s="19"/>
      <c r="U178" s="54" t="e">
        <f t="shared" si="54"/>
        <v>#DIV/0!</v>
      </c>
      <c r="V178" s="19"/>
      <c r="W178" s="18" t="e">
        <f t="shared" si="55"/>
        <v>#DIV/0!</v>
      </c>
      <c r="X178" s="19"/>
      <c r="Y178" s="18" t="e">
        <f t="shared" si="56"/>
        <v>#DIV/0!</v>
      </c>
      <c r="Z178" s="19"/>
      <c r="AA178" s="19"/>
      <c r="AB178" s="19"/>
      <c r="AC178" s="19"/>
      <c r="AD178" s="19"/>
      <c r="AE178" s="19"/>
    </row>
    <row r="179" spans="1:31" s="84" customFormat="1" x14ac:dyDescent="0.25">
      <c r="A179" s="17"/>
      <c r="B179" s="87" t="s">
        <v>316</v>
      </c>
      <c r="C179" s="19"/>
      <c r="D179" s="19"/>
      <c r="E179" s="19"/>
      <c r="F179" s="45" t="e">
        <f t="shared" si="57"/>
        <v>#DIV/0!</v>
      </c>
      <c r="G179" s="31"/>
      <c r="H179" s="45" t="e">
        <f t="shared" si="53"/>
        <v>#DIV/0!</v>
      </c>
      <c r="I179" s="31"/>
      <c r="J179" s="31"/>
      <c r="K179" s="31"/>
      <c r="L179" s="31"/>
      <c r="M179" s="31"/>
      <c r="N179" s="31"/>
      <c r="O179" s="19"/>
      <c r="P179" s="19"/>
      <c r="Q179" s="19"/>
      <c r="R179" s="19"/>
      <c r="S179" s="19"/>
      <c r="T179" s="19"/>
      <c r="U179" s="54" t="e">
        <f t="shared" si="54"/>
        <v>#DIV/0!</v>
      </c>
      <c r="V179" s="19"/>
      <c r="W179" s="18" t="e">
        <f t="shared" si="55"/>
        <v>#DIV/0!</v>
      </c>
      <c r="X179" s="19"/>
      <c r="Y179" s="18" t="e">
        <f t="shared" si="56"/>
        <v>#DIV/0!</v>
      </c>
      <c r="Z179" s="19"/>
      <c r="AA179" s="19"/>
      <c r="AB179" s="19"/>
      <c r="AC179" s="19"/>
      <c r="AD179" s="19"/>
      <c r="AE179" s="19"/>
    </row>
    <row r="180" spans="1:31" s="84" customFormat="1" x14ac:dyDescent="0.25">
      <c r="A180" s="17"/>
      <c r="B180" s="87" t="s">
        <v>317</v>
      </c>
      <c r="C180" s="19"/>
      <c r="D180" s="19"/>
      <c r="E180" s="19"/>
      <c r="F180" s="45" t="e">
        <f t="shared" si="57"/>
        <v>#DIV/0!</v>
      </c>
      <c r="G180" s="31"/>
      <c r="H180" s="45" t="e">
        <f t="shared" si="53"/>
        <v>#DIV/0!</v>
      </c>
      <c r="I180" s="31"/>
      <c r="J180" s="31"/>
      <c r="K180" s="31"/>
      <c r="L180" s="31"/>
      <c r="M180" s="31"/>
      <c r="N180" s="31"/>
      <c r="O180" s="19"/>
      <c r="P180" s="19"/>
      <c r="Q180" s="19"/>
      <c r="R180" s="19"/>
      <c r="S180" s="19"/>
      <c r="T180" s="19"/>
      <c r="U180" s="54" t="e">
        <f t="shared" si="54"/>
        <v>#DIV/0!</v>
      </c>
      <c r="V180" s="19"/>
      <c r="W180" s="18" t="e">
        <f t="shared" si="55"/>
        <v>#DIV/0!</v>
      </c>
      <c r="X180" s="19"/>
      <c r="Y180" s="18" t="e">
        <f t="shared" si="56"/>
        <v>#DIV/0!</v>
      </c>
      <c r="Z180" s="19"/>
      <c r="AA180" s="19"/>
      <c r="AB180" s="19"/>
      <c r="AC180" s="19"/>
      <c r="AD180" s="19"/>
      <c r="AE180" s="19"/>
    </row>
    <row r="181" spans="1:31" s="84" customFormat="1" x14ac:dyDescent="0.25">
      <c r="A181" s="133" t="s">
        <v>51</v>
      </c>
      <c r="B181" s="134"/>
      <c r="C181" s="29">
        <f>C168+C169+C170+C171+C172+C173+C174+C175+C176+C177+C178+C179+C180</f>
        <v>0</v>
      </c>
      <c r="D181" s="29">
        <f t="shared" ref="D181:E181" si="58">D168+D169+D170+D171+D172+D173+D174+D175+D176+D177+D178+D179+D180</f>
        <v>0</v>
      </c>
      <c r="E181" s="29">
        <f t="shared" si="58"/>
        <v>0</v>
      </c>
      <c r="F181" s="46" t="e">
        <f t="shared" si="57"/>
        <v>#DIV/0!</v>
      </c>
      <c r="G181" s="91">
        <f>G168+G169+G170+G171+G172+G173+G174+G175+G176+G177+G178+G179+G180</f>
        <v>0</v>
      </c>
      <c r="H181" s="46" t="e">
        <f t="shared" si="23"/>
        <v>#DIV/0!</v>
      </c>
      <c r="I181" s="91">
        <f t="shared" ref="I181:T181" si="59">I168+I169+I170+I171+I172+I173+I174+I175+I176+I177+I178+I179+I180</f>
        <v>0</v>
      </c>
      <c r="J181" s="91">
        <f t="shared" si="59"/>
        <v>0</v>
      </c>
      <c r="K181" s="91">
        <f t="shared" si="59"/>
        <v>0</v>
      </c>
      <c r="L181" s="91">
        <f t="shared" si="59"/>
        <v>0</v>
      </c>
      <c r="M181" s="91">
        <f t="shared" si="59"/>
        <v>0</v>
      </c>
      <c r="N181" s="91">
        <f t="shared" si="59"/>
        <v>0</v>
      </c>
      <c r="O181" s="29">
        <f t="shared" si="59"/>
        <v>0</v>
      </c>
      <c r="P181" s="29">
        <f t="shared" si="59"/>
        <v>0</v>
      </c>
      <c r="Q181" s="29">
        <f t="shared" si="59"/>
        <v>0</v>
      </c>
      <c r="R181" s="29">
        <f t="shared" si="59"/>
        <v>0</v>
      </c>
      <c r="S181" s="29">
        <f t="shared" si="59"/>
        <v>0</v>
      </c>
      <c r="T181" s="29">
        <f t="shared" si="59"/>
        <v>0</v>
      </c>
      <c r="U181" s="47" t="e">
        <f t="shared" si="24"/>
        <v>#DIV/0!</v>
      </c>
      <c r="V181" s="29">
        <f>V168+V169+V170+V171+V172+V173+V174+V175+V176+V177+V178+V179+V180</f>
        <v>0</v>
      </c>
      <c r="W181" s="88" t="e">
        <f t="shared" si="55"/>
        <v>#DIV/0!</v>
      </c>
      <c r="X181" s="29">
        <f>X168+X169+X170+X171+X172+X173+X174+X175+X176+X177+X178+X179+X180</f>
        <v>0</v>
      </c>
      <c r="Y181" s="88" t="e">
        <f t="shared" si="56"/>
        <v>#DIV/0!</v>
      </c>
      <c r="Z181" s="29">
        <f t="shared" ref="Z181:AE181" si="60">Z168+Z169+Z170+Z171+Z172+Z173+Z174+Z175+Z176+Z177+Z178+Z179+Z180</f>
        <v>0</v>
      </c>
      <c r="AA181" s="29">
        <f t="shared" si="60"/>
        <v>0</v>
      </c>
      <c r="AB181" s="29">
        <f t="shared" si="60"/>
        <v>0</v>
      </c>
      <c r="AC181" s="29">
        <f t="shared" si="60"/>
        <v>0</v>
      </c>
      <c r="AD181" s="29">
        <f t="shared" si="60"/>
        <v>0</v>
      </c>
      <c r="AE181" s="29">
        <f t="shared" si="60"/>
        <v>0</v>
      </c>
    </row>
    <row r="182" spans="1:31" s="84" customFormat="1" x14ac:dyDescent="0.25">
      <c r="A182" s="49">
        <v>9</v>
      </c>
      <c r="B182" s="32" t="s">
        <v>122</v>
      </c>
      <c r="C182" s="26"/>
      <c r="D182" s="26"/>
      <c r="E182" s="26"/>
      <c r="F182" s="45"/>
      <c r="G182" s="26"/>
      <c r="H182" s="45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54"/>
      <c r="V182" s="26"/>
      <c r="W182" s="47"/>
      <c r="X182" s="26"/>
      <c r="Y182" s="47"/>
      <c r="Z182" s="26"/>
      <c r="AA182" s="26"/>
      <c r="AB182" s="26"/>
      <c r="AC182" s="26"/>
      <c r="AD182" s="26"/>
      <c r="AE182" s="26"/>
    </row>
    <row r="183" spans="1:31" s="84" customFormat="1" x14ac:dyDescent="0.25">
      <c r="A183" s="17"/>
      <c r="B183" s="86" t="s">
        <v>307</v>
      </c>
      <c r="C183" s="19">
        <v>1241.8</v>
      </c>
      <c r="D183" s="19"/>
      <c r="E183" s="19">
        <v>200</v>
      </c>
      <c r="F183" s="45">
        <f t="shared" si="57"/>
        <v>0.16105653084232566</v>
      </c>
      <c r="G183" s="31"/>
      <c r="H183" s="45" t="e">
        <f t="shared" si="23"/>
        <v>#DIV/0!</v>
      </c>
      <c r="I183" s="31"/>
      <c r="J183" s="31"/>
      <c r="K183" s="31"/>
      <c r="L183" s="31"/>
      <c r="M183" s="31"/>
      <c r="N183" s="31"/>
      <c r="O183" s="19"/>
      <c r="P183" s="19"/>
      <c r="Q183" s="19"/>
      <c r="R183" s="19"/>
      <c r="S183" s="19"/>
      <c r="T183" s="19"/>
      <c r="U183" s="54" t="e">
        <f t="shared" si="24"/>
        <v>#DIV/0!</v>
      </c>
      <c r="V183" s="19"/>
      <c r="W183" s="18">
        <f>V183/E183*100</f>
        <v>0</v>
      </c>
      <c r="X183" s="19">
        <v>10</v>
      </c>
      <c r="Y183" s="18">
        <f t="shared" ref="Y183:Y193" si="61">X183/E183*100</f>
        <v>5</v>
      </c>
      <c r="Z183" s="19"/>
      <c r="AA183" s="19"/>
      <c r="AB183" s="19"/>
      <c r="AC183" s="19"/>
      <c r="AD183" s="19"/>
      <c r="AE183" s="19"/>
    </row>
    <row r="184" spans="1:31" s="84" customFormat="1" x14ac:dyDescent="0.25">
      <c r="A184" s="21"/>
      <c r="B184" s="85" t="s">
        <v>394</v>
      </c>
      <c r="C184" s="19">
        <v>0</v>
      </c>
      <c r="D184" s="19"/>
      <c r="E184" s="19"/>
      <c r="F184" s="45" t="e">
        <f t="shared" si="57"/>
        <v>#DIV/0!</v>
      </c>
      <c r="G184" s="31"/>
      <c r="H184" s="45" t="e">
        <f t="shared" si="23"/>
        <v>#DIV/0!</v>
      </c>
      <c r="I184" s="31"/>
      <c r="J184" s="31"/>
      <c r="K184" s="31"/>
      <c r="L184" s="31"/>
      <c r="M184" s="31"/>
      <c r="N184" s="31"/>
      <c r="O184" s="19"/>
      <c r="P184" s="19"/>
      <c r="Q184" s="19"/>
      <c r="R184" s="19"/>
      <c r="S184" s="19"/>
      <c r="T184" s="19"/>
      <c r="U184" s="54" t="e">
        <f t="shared" si="24"/>
        <v>#DIV/0!</v>
      </c>
      <c r="V184" s="19"/>
      <c r="W184" s="18" t="e">
        <f>V184/E184*100</f>
        <v>#DIV/0!</v>
      </c>
      <c r="X184" s="19"/>
      <c r="Y184" s="75" t="e">
        <f t="shared" si="61"/>
        <v>#DIV/0!</v>
      </c>
      <c r="Z184" s="19"/>
      <c r="AA184" s="19"/>
      <c r="AB184" s="19"/>
      <c r="AC184" s="19"/>
      <c r="AD184" s="19"/>
      <c r="AE184" s="19"/>
    </row>
    <row r="185" spans="1:31" s="84" customFormat="1" x14ac:dyDescent="0.25">
      <c r="A185" s="21"/>
      <c r="B185" s="87" t="s">
        <v>395</v>
      </c>
      <c r="C185" s="19">
        <v>601.54300000000001</v>
      </c>
      <c r="D185" s="19"/>
      <c r="E185" s="19"/>
      <c r="F185" s="45">
        <f t="shared" si="57"/>
        <v>0</v>
      </c>
      <c r="G185" s="31"/>
      <c r="H185" s="45" t="e">
        <f t="shared" si="23"/>
        <v>#DIV/0!</v>
      </c>
      <c r="I185" s="31"/>
      <c r="J185" s="31"/>
      <c r="K185" s="31"/>
      <c r="L185" s="31"/>
      <c r="M185" s="31"/>
      <c r="N185" s="31"/>
      <c r="O185" s="19"/>
      <c r="P185" s="19"/>
      <c r="Q185" s="19"/>
      <c r="R185" s="19"/>
      <c r="S185" s="19"/>
      <c r="T185" s="19"/>
      <c r="U185" s="54" t="e">
        <f t="shared" si="24"/>
        <v>#DIV/0!</v>
      </c>
      <c r="V185" s="19"/>
      <c r="W185" s="18" t="e">
        <f t="shared" ref="W185:W192" si="62">V185/E185*100</f>
        <v>#DIV/0!</v>
      </c>
      <c r="X185" s="19"/>
      <c r="Y185" s="75" t="e">
        <f t="shared" si="61"/>
        <v>#DIV/0!</v>
      </c>
      <c r="Z185" s="19"/>
      <c r="AA185" s="19"/>
      <c r="AB185" s="19"/>
      <c r="AC185" s="19"/>
      <c r="AD185" s="19"/>
      <c r="AE185" s="19"/>
    </row>
    <row r="186" spans="1:31" s="84" customFormat="1" x14ac:dyDescent="0.25">
      <c r="A186" s="21"/>
      <c r="B186" s="87" t="s">
        <v>396</v>
      </c>
      <c r="C186" s="19">
        <v>503.53</v>
      </c>
      <c r="D186" s="19"/>
      <c r="E186" s="19"/>
      <c r="F186" s="45">
        <f t="shared" si="57"/>
        <v>0</v>
      </c>
      <c r="G186" s="31"/>
      <c r="H186" s="45" t="e">
        <f t="shared" si="23"/>
        <v>#DIV/0!</v>
      </c>
      <c r="I186" s="31"/>
      <c r="J186" s="31"/>
      <c r="K186" s="31"/>
      <c r="L186" s="31"/>
      <c r="M186" s="31"/>
      <c r="N186" s="31"/>
      <c r="O186" s="19"/>
      <c r="P186" s="19"/>
      <c r="Q186" s="19"/>
      <c r="R186" s="19"/>
      <c r="S186" s="19"/>
      <c r="T186" s="19"/>
      <c r="U186" s="54" t="e">
        <f t="shared" si="24"/>
        <v>#DIV/0!</v>
      </c>
      <c r="V186" s="19"/>
      <c r="W186" s="18" t="e">
        <f t="shared" si="62"/>
        <v>#DIV/0!</v>
      </c>
      <c r="X186" s="19"/>
      <c r="Y186" s="75" t="e">
        <f t="shared" si="61"/>
        <v>#DIV/0!</v>
      </c>
      <c r="Z186" s="19"/>
      <c r="AA186" s="19"/>
      <c r="AB186" s="19"/>
      <c r="AC186" s="19"/>
      <c r="AD186" s="19"/>
      <c r="AE186" s="19"/>
    </row>
    <row r="187" spans="1:31" s="84" customFormat="1" x14ac:dyDescent="0.25">
      <c r="A187" s="21"/>
      <c r="B187" s="87" t="s">
        <v>316</v>
      </c>
      <c r="C187" s="19">
        <v>256.654</v>
      </c>
      <c r="D187" s="19"/>
      <c r="E187" s="19"/>
      <c r="F187" s="45">
        <f t="shared" si="57"/>
        <v>0</v>
      </c>
      <c r="G187" s="31"/>
      <c r="H187" s="45" t="e">
        <f t="shared" si="23"/>
        <v>#DIV/0!</v>
      </c>
      <c r="I187" s="31"/>
      <c r="J187" s="31"/>
      <c r="K187" s="31"/>
      <c r="L187" s="31"/>
      <c r="M187" s="31"/>
      <c r="N187" s="31"/>
      <c r="O187" s="19"/>
      <c r="P187" s="19"/>
      <c r="Q187" s="19"/>
      <c r="R187" s="19"/>
      <c r="S187" s="19"/>
      <c r="T187" s="19"/>
      <c r="U187" s="54" t="e">
        <f t="shared" si="24"/>
        <v>#DIV/0!</v>
      </c>
      <c r="V187" s="19"/>
      <c r="W187" s="18" t="e">
        <f t="shared" si="62"/>
        <v>#DIV/0!</v>
      </c>
      <c r="X187" s="19"/>
      <c r="Y187" s="75" t="e">
        <f t="shared" si="61"/>
        <v>#DIV/0!</v>
      </c>
      <c r="Z187" s="19"/>
      <c r="AA187" s="19"/>
      <c r="AB187" s="19"/>
      <c r="AC187" s="19"/>
      <c r="AD187" s="19"/>
      <c r="AE187" s="19"/>
    </row>
    <row r="188" spans="1:31" s="84" customFormat="1" x14ac:dyDescent="0.25">
      <c r="A188" s="21"/>
      <c r="B188" s="87" t="s">
        <v>317</v>
      </c>
      <c r="C188" s="19">
        <v>0</v>
      </c>
      <c r="D188" s="19"/>
      <c r="E188" s="19"/>
      <c r="F188" s="45" t="e">
        <f t="shared" si="57"/>
        <v>#DIV/0!</v>
      </c>
      <c r="G188" s="31"/>
      <c r="H188" s="45" t="e">
        <f t="shared" si="23"/>
        <v>#DIV/0!</v>
      </c>
      <c r="I188" s="31"/>
      <c r="J188" s="31"/>
      <c r="K188" s="31"/>
      <c r="L188" s="31"/>
      <c r="M188" s="31"/>
      <c r="N188" s="31"/>
      <c r="O188" s="19"/>
      <c r="P188" s="19"/>
      <c r="Q188" s="19"/>
      <c r="R188" s="19"/>
      <c r="S188" s="19"/>
      <c r="T188" s="19"/>
      <c r="U188" s="54" t="e">
        <f t="shared" si="24"/>
        <v>#DIV/0!</v>
      </c>
      <c r="V188" s="19"/>
      <c r="W188" s="18" t="e">
        <f t="shared" si="62"/>
        <v>#DIV/0!</v>
      </c>
      <c r="X188" s="19"/>
      <c r="Y188" s="75" t="e">
        <f t="shared" si="61"/>
        <v>#DIV/0!</v>
      </c>
      <c r="Z188" s="19"/>
      <c r="AA188" s="19"/>
      <c r="AB188" s="19"/>
      <c r="AC188" s="19"/>
      <c r="AD188" s="19"/>
      <c r="AE188" s="19"/>
    </row>
    <row r="189" spans="1:31" s="84" customFormat="1" x14ac:dyDescent="0.25">
      <c r="A189" s="21"/>
      <c r="B189" s="87" t="s">
        <v>318</v>
      </c>
      <c r="C189" s="19">
        <v>6380.3329999999996</v>
      </c>
      <c r="D189" s="19"/>
      <c r="E189" s="19"/>
      <c r="F189" s="45">
        <f t="shared" si="57"/>
        <v>0</v>
      </c>
      <c r="G189" s="31"/>
      <c r="H189" s="45" t="e">
        <f t="shared" si="23"/>
        <v>#DIV/0!</v>
      </c>
      <c r="I189" s="31"/>
      <c r="J189" s="31"/>
      <c r="K189" s="31"/>
      <c r="L189" s="31"/>
      <c r="M189" s="31"/>
      <c r="N189" s="31"/>
      <c r="O189" s="19"/>
      <c r="P189" s="19"/>
      <c r="Q189" s="19"/>
      <c r="R189" s="19"/>
      <c r="S189" s="19"/>
      <c r="T189" s="19"/>
      <c r="U189" s="54" t="e">
        <f t="shared" si="24"/>
        <v>#DIV/0!</v>
      </c>
      <c r="V189" s="19"/>
      <c r="W189" s="18" t="e">
        <f t="shared" si="62"/>
        <v>#DIV/0!</v>
      </c>
      <c r="X189" s="19">
        <v>30</v>
      </c>
      <c r="Y189" s="75" t="e">
        <f t="shared" si="61"/>
        <v>#DIV/0!</v>
      </c>
      <c r="Z189" s="19"/>
      <c r="AA189" s="19"/>
      <c r="AB189" s="19"/>
      <c r="AC189" s="19"/>
      <c r="AD189" s="19"/>
      <c r="AE189" s="19"/>
    </row>
    <row r="190" spans="1:31" s="84" customFormat="1" x14ac:dyDescent="0.25">
      <c r="A190" s="21"/>
      <c r="B190" s="87" t="s">
        <v>341</v>
      </c>
      <c r="C190" s="19">
        <v>677.20399999999995</v>
      </c>
      <c r="D190" s="19"/>
      <c r="E190" s="19"/>
      <c r="F190" s="45">
        <f t="shared" si="57"/>
        <v>0</v>
      </c>
      <c r="G190" s="31"/>
      <c r="H190" s="45" t="e">
        <f t="shared" si="23"/>
        <v>#DIV/0!</v>
      </c>
      <c r="I190" s="31"/>
      <c r="J190" s="31"/>
      <c r="K190" s="31"/>
      <c r="L190" s="31"/>
      <c r="M190" s="31"/>
      <c r="N190" s="31"/>
      <c r="O190" s="19"/>
      <c r="P190" s="19"/>
      <c r="Q190" s="19"/>
      <c r="R190" s="19"/>
      <c r="S190" s="19"/>
      <c r="T190" s="19"/>
      <c r="U190" s="54" t="e">
        <f t="shared" si="24"/>
        <v>#DIV/0!</v>
      </c>
      <c r="V190" s="19"/>
      <c r="W190" s="18" t="e">
        <f t="shared" si="62"/>
        <v>#DIV/0!</v>
      </c>
      <c r="X190" s="19"/>
      <c r="Y190" s="75" t="e">
        <f t="shared" si="61"/>
        <v>#DIV/0!</v>
      </c>
      <c r="Z190" s="19"/>
      <c r="AA190" s="19"/>
      <c r="AB190" s="19"/>
      <c r="AC190" s="19"/>
      <c r="AD190" s="19"/>
      <c r="AE190" s="19"/>
    </row>
    <row r="191" spans="1:31" s="84" customFormat="1" x14ac:dyDescent="0.25">
      <c r="A191" s="21"/>
      <c r="B191" s="87" t="s">
        <v>342</v>
      </c>
      <c r="C191" s="19">
        <v>0</v>
      </c>
      <c r="D191" s="19"/>
      <c r="E191" s="19"/>
      <c r="F191" s="45" t="e">
        <f t="shared" si="57"/>
        <v>#DIV/0!</v>
      </c>
      <c r="G191" s="31"/>
      <c r="H191" s="45" t="e">
        <f t="shared" si="23"/>
        <v>#DIV/0!</v>
      </c>
      <c r="I191" s="31"/>
      <c r="J191" s="31"/>
      <c r="K191" s="31"/>
      <c r="L191" s="31"/>
      <c r="M191" s="31"/>
      <c r="N191" s="31"/>
      <c r="O191" s="19"/>
      <c r="P191" s="19"/>
      <c r="Q191" s="19"/>
      <c r="R191" s="19"/>
      <c r="S191" s="19"/>
      <c r="T191" s="19"/>
      <c r="U191" s="54" t="e">
        <f t="shared" si="24"/>
        <v>#DIV/0!</v>
      </c>
      <c r="V191" s="19"/>
      <c r="W191" s="18" t="e">
        <f t="shared" si="62"/>
        <v>#DIV/0!</v>
      </c>
      <c r="X191" s="19"/>
      <c r="Y191" s="75" t="e">
        <f t="shared" si="61"/>
        <v>#DIV/0!</v>
      </c>
      <c r="Z191" s="19"/>
      <c r="AA191" s="19"/>
      <c r="AB191" s="19"/>
      <c r="AC191" s="19"/>
      <c r="AD191" s="19"/>
      <c r="AE191" s="19"/>
    </row>
    <row r="192" spans="1:31" s="84" customFormat="1" x14ac:dyDescent="0.25">
      <c r="A192" s="21"/>
      <c r="B192" s="87" t="s">
        <v>343</v>
      </c>
      <c r="C192" s="19">
        <v>1251.2859999999998</v>
      </c>
      <c r="D192" s="19"/>
      <c r="E192" s="19"/>
      <c r="F192" s="45">
        <f t="shared" si="57"/>
        <v>0</v>
      </c>
      <c r="G192" s="31"/>
      <c r="H192" s="45" t="e">
        <f t="shared" si="23"/>
        <v>#DIV/0!</v>
      </c>
      <c r="I192" s="31"/>
      <c r="J192" s="31"/>
      <c r="K192" s="31"/>
      <c r="L192" s="31"/>
      <c r="M192" s="31"/>
      <c r="N192" s="31"/>
      <c r="O192" s="19"/>
      <c r="P192" s="19"/>
      <c r="Q192" s="19"/>
      <c r="R192" s="19"/>
      <c r="S192" s="19"/>
      <c r="T192" s="19"/>
      <c r="U192" s="54" t="e">
        <f t="shared" si="24"/>
        <v>#DIV/0!</v>
      </c>
      <c r="V192" s="19"/>
      <c r="W192" s="18" t="e">
        <f t="shared" si="62"/>
        <v>#DIV/0!</v>
      </c>
      <c r="X192" s="19">
        <v>15</v>
      </c>
      <c r="Y192" s="75" t="e">
        <f t="shared" si="61"/>
        <v>#DIV/0!</v>
      </c>
      <c r="Z192" s="19"/>
      <c r="AA192" s="19"/>
      <c r="AB192" s="19"/>
      <c r="AC192" s="19"/>
      <c r="AD192" s="19"/>
      <c r="AE192" s="19"/>
    </row>
    <row r="193" spans="1:31" s="84" customFormat="1" x14ac:dyDescent="0.25">
      <c r="A193" s="133" t="s">
        <v>51</v>
      </c>
      <c r="B193" s="134"/>
      <c r="C193" s="29">
        <f>C183+C184+C185+C186+C187+C188+C189+C190+C191+C192</f>
        <v>10912.349999999999</v>
      </c>
      <c r="D193" s="29">
        <f t="shared" ref="D193:E193" si="63">D183+D184+D185+D186+D187+D188+D189+D190+D191+D192</f>
        <v>0</v>
      </c>
      <c r="E193" s="29">
        <f t="shared" si="63"/>
        <v>200</v>
      </c>
      <c r="F193" s="46">
        <f t="shared" si="57"/>
        <v>1.8327857885789955E-2</v>
      </c>
      <c r="G193" s="91">
        <f>G183+G184+G185+G186+G187+G188+G189+G190+G191+G192</f>
        <v>0</v>
      </c>
      <c r="H193" s="46" t="e">
        <f t="shared" si="23"/>
        <v>#DIV/0!</v>
      </c>
      <c r="I193" s="91">
        <f t="shared" ref="I193:T193" si="64">I183+I184+I185+I186+I187+I188+I189+I190+I191+I192</f>
        <v>0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29">
        <f t="shared" si="64"/>
        <v>0</v>
      </c>
      <c r="P193" s="29">
        <f t="shared" si="64"/>
        <v>0</v>
      </c>
      <c r="Q193" s="29">
        <f t="shared" si="64"/>
        <v>0</v>
      </c>
      <c r="R193" s="29">
        <f t="shared" si="64"/>
        <v>0</v>
      </c>
      <c r="S193" s="29">
        <f t="shared" si="64"/>
        <v>0</v>
      </c>
      <c r="T193" s="29">
        <f t="shared" si="64"/>
        <v>0</v>
      </c>
      <c r="U193" s="47" t="e">
        <f t="shared" si="24"/>
        <v>#DIV/0!</v>
      </c>
      <c r="V193" s="29">
        <f>V183+V184+V185+V186+V187+V188+V189+V190+V191+V192</f>
        <v>0</v>
      </c>
      <c r="W193" s="88">
        <f>V193/E193*100</f>
        <v>0</v>
      </c>
      <c r="X193" s="29">
        <f>X183+X184+X185+X186+X187+X188+X189+X190+X191+X192</f>
        <v>55</v>
      </c>
      <c r="Y193" s="88">
        <f t="shared" si="61"/>
        <v>27.500000000000004</v>
      </c>
      <c r="Z193" s="29">
        <f t="shared" ref="Z193:AE193" si="65">Z183+Z184+Z185+Z186+Z187+Z188+Z189+Z190+Z191+Z192</f>
        <v>0</v>
      </c>
      <c r="AA193" s="29">
        <f t="shared" si="65"/>
        <v>0</v>
      </c>
      <c r="AB193" s="29">
        <f t="shared" si="65"/>
        <v>0</v>
      </c>
      <c r="AC193" s="29">
        <f t="shared" si="65"/>
        <v>0</v>
      </c>
      <c r="AD193" s="29">
        <f t="shared" si="65"/>
        <v>0</v>
      </c>
      <c r="AE193" s="29">
        <f t="shared" si="65"/>
        <v>0</v>
      </c>
    </row>
    <row r="194" spans="1:31" s="84" customFormat="1" x14ac:dyDescent="0.25">
      <c r="A194" s="49">
        <v>10</v>
      </c>
      <c r="B194" s="32" t="s">
        <v>55</v>
      </c>
      <c r="C194" s="26"/>
      <c r="D194" s="26"/>
      <c r="E194" s="26"/>
      <c r="F194" s="45"/>
      <c r="G194" s="26"/>
      <c r="H194" s="45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54"/>
      <c r="V194" s="26"/>
      <c r="W194" s="47"/>
      <c r="X194" s="26"/>
      <c r="Y194" s="47"/>
      <c r="Z194" s="26"/>
      <c r="AA194" s="26"/>
      <c r="AB194" s="26"/>
      <c r="AC194" s="26"/>
      <c r="AD194" s="26"/>
      <c r="AE194" s="26"/>
    </row>
    <row r="195" spans="1:31" s="84" customFormat="1" x14ac:dyDescent="0.25">
      <c r="A195" s="17"/>
      <c r="B195" s="86" t="s">
        <v>397</v>
      </c>
      <c r="C195" s="19"/>
      <c r="D195" s="19"/>
      <c r="E195" s="27"/>
      <c r="F195" s="45" t="e">
        <f t="shared" ref="F195:F209" si="66">E195/C195</f>
        <v>#DIV/0!</v>
      </c>
      <c r="G195" s="31"/>
      <c r="H195" s="45" t="e">
        <f t="shared" ref="H195:H209" si="67">G195/D195*100</f>
        <v>#DIV/0!</v>
      </c>
      <c r="I195" s="31"/>
      <c r="J195" s="31"/>
      <c r="K195" s="31"/>
      <c r="L195" s="31"/>
      <c r="M195" s="31"/>
      <c r="N195" s="31"/>
      <c r="O195" s="19"/>
      <c r="P195" s="19"/>
      <c r="Q195" s="19"/>
      <c r="R195" s="19"/>
      <c r="S195" s="19"/>
      <c r="T195" s="19"/>
      <c r="U195" s="54" t="e">
        <f t="shared" ref="U195:U209" si="68">O195/G195*100</f>
        <v>#DIV/0!</v>
      </c>
      <c r="V195" s="19"/>
      <c r="W195" s="18" t="e">
        <f t="shared" ref="W195:W209" si="69">V195/E195*100</f>
        <v>#DIV/0!</v>
      </c>
      <c r="X195" s="19"/>
      <c r="Y195" s="18" t="e">
        <f t="shared" ref="Y195:Y210" si="70">X195/E195*100</f>
        <v>#DIV/0!</v>
      </c>
      <c r="Z195" s="19"/>
      <c r="AA195" s="19"/>
      <c r="AB195" s="19"/>
      <c r="AC195" s="19"/>
      <c r="AD195" s="19"/>
      <c r="AE195" s="19"/>
    </row>
    <row r="196" spans="1:31" s="84" customFormat="1" x14ac:dyDescent="0.25">
      <c r="A196" s="17"/>
      <c r="B196" s="86" t="s">
        <v>212</v>
      </c>
      <c r="C196" s="19"/>
      <c r="D196" s="19"/>
      <c r="E196" s="27"/>
      <c r="F196" s="45" t="e">
        <f t="shared" si="66"/>
        <v>#DIV/0!</v>
      </c>
      <c r="G196" s="31"/>
      <c r="H196" s="45" t="e">
        <f t="shared" si="67"/>
        <v>#DIV/0!</v>
      </c>
      <c r="I196" s="31"/>
      <c r="J196" s="31"/>
      <c r="K196" s="31"/>
      <c r="L196" s="31"/>
      <c r="M196" s="31"/>
      <c r="N196" s="31"/>
      <c r="O196" s="19"/>
      <c r="P196" s="19"/>
      <c r="Q196" s="19"/>
      <c r="R196" s="19"/>
      <c r="S196" s="19"/>
      <c r="T196" s="19"/>
      <c r="U196" s="54" t="e">
        <f t="shared" si="68"/>
        <v>#DIV/0!</v>
      </c>
      <c r="V196" s="19"/>
      <c r="W196" s="18" t="e">
        <f t="shared" si="69"/>
        <v>#DIV/0!</v>
      </c>
      <c r="X196" s="19"/>
      <c r="Y196" s="18" t="e">
        <f t="shared" si="70"/>
        <v>#DIV/0!</v>
      </c>
      <c r="Z196" s="19"/>
      <c r="AA196" s="19"/>
      <c r="AB196" s="19"/>
      <c r="AC196" s="19"/>
      <c r="AD196" s="19"/>
      <c r="AE196" s="19"/>
    </row>
    <row r="197" spans="1:31" s="84" customFormat="1" x14ac:dyDescent="0.25">
      <c r="A197" s="17"/>
      <c r="B197" s="86" t="s">
        <v>213</v>
      </c>
      <c r="C197" s="19"/>
      <c r="D197" s="19"/>
      <c r="E197" s="27"/>
      <c r="F197" s="45" t="e">
        <f t="shared" si="66"/>
        <v>#DIV/0!</v>
      </c>
      <c r="G197" s="31"/>
      <c r="H197" s="45" t="e">
        <f t="shared" si="67"/>
        <v>#DIV/0!</v>
      </c>
      <c r="I197" s="31"/>
      <c r="J197" s="31"/>
      <c r="K197" s="31"/>
      <c r="L197" s="31"/>
      <c r="M197" s="31"/>
      <c r="N197" s="31"/>
      <c r="O197" s="19"/>
      <c r="P197" s="19"/>
      <c r="Q197" s="19"/>
      <c r="R197" s="19"/>
      <c r="S197" s="19"/>
      <c r="T197" s="19"/>
      <c r="U197" s="54" t="e">
        <f t="shared" si="68"/>
        <v>#DIV/0!</v>
      </c>
      <c r="V197" s="19"/>
      <c r="W197" s="18" t="e">
        <f t="shared" si="69"/>
        <v>#DIV/0!</v>
      </c>
      <c r="X197" s="19"/>
      <c r="Y197" s="18" t="e">
        <f t="shared" si="70"/>
        <v>#DIV/0!</v>
      </c>
      <c r="Z197" s="19"/>
      <c r="AA197" s="19"/>
      <c r="AB197" s="19"/>
      <c r="AC197" s="19"/>
      <c r="AD197" s="19"/>
      <c r="AE197" s="19"/>
    </row>
    <row r="198" spans="1:31" s="84" customFormat="1" x14ac:dyDescent="0.25">
      <c r="A198" s="17"/>
      <c r="B198" s="86" t="s">
        <v>398</v>
      </c>
      <c r="C198" s="19"/>
      <c r="D198" s="19"/>
      <c r="E198" s="27"/>
      <c r="F198" s="45" t="e">
        <f t="shared" si="66"/>
        <v>#DIV/0!</v>
      </c>
      <c r="G198" s="31"/>
      <c r="H198" s="45" t="e">
        <f t="shared" si="67"/>
        <v>#DIV/0!</v>
      </c>
      <c r="I198" s="31"/>
      <c r="J198" s="31"/>
      <c r="K198" s="31"/>
      <c r="L198" s="31"/>
      <c r="M198" s="31"/>
      <c r="N198" s="31"/>
      <c r="O198" s="19"/>
      <c r="P198" s="19"/>
      <c r="Q198" s="19"/>
      <c r="R198" s="19"/>
      <c r="S198" s="19"/>
      <c r="T198" s="19"/>
      <c r="U198" s="54" t="e">
        <f t="shared" si="68"/>
        <v>#DIV/0!</v>
      </c>
      <c r="V198" s="19"/>
      <c r="W198" s="18" t="e">
        <f t="shared" si="69"/>
        <v>#DIV/0!</v>
      </c>
      <c r="X198" s="19"/>
      <c r="Y198" s="18" t="e">
        <f t="shared" si="70"/>
        <v>#DIV/0!</v>
      </c>
      <c r="Z198" s="19"/>
      <c r="AA198" s="19"/>
      <c r="AB198" s="19"/>
      <c r="AC198" s="19"/>
      <c r="AD198" s="19"/>
      <c r="AE198" s="19"/>
    </row>
    <row r="199" spans="1:31" s="84" customFormat="1" x14ac:dyDescent="0.25">
      <c r="A199" s="17"/>
      <c r="B199" s="86" t="s">
        <v>398</v>
      </c>
      <c r="C199" s="19"/>
      <c r="D199" s="19"/>
      <c r="E199" s="27"/>
      <c r="F199" s="45" t="e">
        <f t="shared" si="66"/>
        <v>#DIV/0!</v>
      </c>
      <c r="G199" s="31"/>
      <c r="H199" s="45" t="e">
        <f t="shared" si="67"/>
        <v>#DIV/0!</v>
      </c>
      <c r="I199" s="31"/>
      <c r="J199" s="31"/>
      <c r="K199" s="31"/>
      <c r="L199" s="31"/>
      <c r="M199" s="31"/>
      <c r="N199" s="31"/>
      <c r="O199" s="19"/>
      <c r="P199" s="19"/>
      <c r="Q199" s="19"/>
      <c r="R199" s="19"/>
      <c r="S199" s="19"/>
      <c r="T199" s="19"/>
      <c r="U199" s="54" t="e">
        <f t="shared" si="68"/>
        <v>#DIV/0!</v>
      </c>
      <c r="V199" s="19"/>
      <c r="W199" s="18" t="e">
        <f t="shared" si="69"/>
        <v>#DIV/0!</v>
      </c>
      <c r="X199" s="19"/>
      <c r="Y199" s="18" t="e">
        <f t="shared" si="70"/>
        <v>#DIV/0!</v>
      </c>
      <c r="Z199" s="19"/>
      <c r="AA199" s="19"/>
      <c r="AB199" s="19"/>
      <c r="AC199" s="19"/>
      <c r="AD199" s="19"/>
      <c r="AE199" s="19"/>
    </row>
    <row r="200" spans="1:31" s="84" customFormat="1" x14ac:dyDescent="0.25">
      <c r="A200" s="17"/>
      <c r="B200" s="86" t="s">
        <v>214</v>
      </c>
      <c r="C200" s="19"/>
      <c r="D200" s="19"/>
      <c r="E200" s="27"/>
      <c r="F200" s="45" t="e">
        <f t="shared" si="66"/>
        <v>#DIV/0!</v>
      </c>
      <c r="G200" s="31"/>
      <c r="H200" s="45" t="e">
        <f t="shared" si="67"/>
        <v>#DIV/0!</v>
      </c>
      <c r="I200" s="31"/>
      <c r="J200" s="31"/>
      <c r="K200" s="31"/>
      <c r="L200" s="31"/>
      <c r="M200" s="31"/>
      <c r="N200" s="31"/>
      <c r="O200" s="19"/>
      <c r="P200" s="19"/>
      <c r="Q200" s="19"/>
      <c r="R200" s="19"/>
      <c r="S200" s="19"/>
      <c r="T200" s="19"/>
      <c r="U200" s="54" t="e">
        <f t="shared" si="68"/>
        <v>#DIV/0!</v>
      </c>
      <c r="V200" s="19"/>
      <c r="W200" s="18" t="e">
        <f t="shared" si="69"/>
        <v>#DIV/0!</v>
      </c>
      <c r="X200" s="19"/>
      <c r="Y200" s="18" t="e">
        <f t="shared" si="70"/>
        <v>#DIV/0!</v>
      </c>
      <c r="Z200" s="19"/>
      <c r="AA200" s="19"/>
      <c r="AB200" s="19"/>
      <c r="AC200" s="19"/>
      <c r="AD200" s="19"/>
      <c r="AE200" s="19"/>
    </row>
    <row r="201" spans="1:31" s="84" customFormat="1" x14ac:dyDescent="0.25">
      <c r="A201" s="17"/>
      <c r="B201" s="86" t="s">
        <v>399</v>
      </c>
      <c r="C201" s="19"/>
      <c r="D201" s="19"/>
      <c r="E201" s="27"/>
      <c r="F201" s="45" t="e">
        <f t="shared" si="66"/>
        <v>#DIV/0!</v>
      </c>
      <c r="G201" s="31"/>
      <c r="H201" s="45" t="e">
        <f t="shared" si="67"/>
        <v>#DIV/0!</v>
      </c>
      <c r="I201" s="31"/>
      <c r="J201" s="31"/>
      <c r="K201" s="31"/>
      <c r="L201" s="31"/>
      <c r="M201" s="31"/>
      <c r="N201" s="31"/>
      <c r="O201" s="19"/>
      <c r="P201" s="19"/>
      <c r="Q201" s="19"/>
      <c r="R201" s="19"/>
      <c r="S201" s="19"/>
      <c r="T201" s="19"/>
      <c r="U201" s="54" t="e">
        <f t="shared" si="68"/>
        <v>#DIV/0!</v>
      </c>
      <c r="V201" s="19"/>
      <c r="W201" s="18" t="e">
        <f t="shared" si="69"/>
        <v>#DIV/0!</v>
      </c>
      <c r="X201" s="19"/>
      <c r="Y201" s="18" t="e">
        <f t="shared" si="70"/>
        <v>#DIV/0!</v>
      </c>
      <c r="Z201" s="19"/>
      <c r="AA201" s="19"/>
      <c r="AB201" s="19"/>
      <c r="AC201" s="19"/>
      <c r="AD201" s="19"/>
      <c r="AE201" s="19"/>
    </row>
    <row r="202" spans="1:31" s="84" customFormat="1" x14ac:dyDescent="0.25">
      <c r="A202" s="17"/>
      <c r="B202" s="86" t="s">
        <v>123</v>
      </c>
      <c r="C202" s="19"/>
      <c r="D202" s="19"/>
      <c r="E202" s="27"/>
      <c r="F202" s="45" t="e">
        <f t="shared" si="66"/>
        <v>#DIV/0!</v>
      </c>
      <c r="G202" s="31"/>
      <c r="H202" s="45" t="e">
        <f t="shared" si="67"/>
        <v>#DIV/0!</v>
      </c>
      <c r="I202" s="31"/>
      <c r="J202" s="31"/>
      <c r="K202" s="31"/>
      <c r="L202" s="31"/>
      <c r="M202" s="31"/>
      <c r="N202" s="31"/>
      <c r="O202" s="19"/>
      <c r="P202" s="19"/>
      <c r="Q202" s="19"/>
      <c r="R202" s="19"/>
      <c r="S202" s="19"/>
      <c r="T202" s="19"/>
      <c r="U202" s="54" t="e">
        <f t="shared" si="68"/>
        <v>#DIV/0!</v>
      </c>
      <c r="V202" s="19"/>
      <c r="W202" s="18" t="e">
        <f t="shared" si="69"/>
        <v>#DIV/0!</v>
      </c>
      <c r="X202" s="19"/>
      <c r="Y202" s="18" t="e">
        <f t="shared" si="70"/>
        <v>#DIV/0!</v>
      </c>
      <c r="Z202" s="19"/>
      <c r="AA202" s="19"/>
      <c r="AB202" s="19"/>
      <c r="AC202" s="19"/>
      <c r="AD202" s="19"/>
      <c r="AE202" s="19"/>
    </row>
    <row r="203" spans="1:31" s="84" customFormat="1" x14ac:dyDescent="0.25">
      <c r="A203" s="17"/>
      <c r="B203" s="86" t="s">
        <v>215</v>
      </c>
      <c r="C203" s="19"/>
      <c r="D203" s="19"/>
      <c r="E203" s="27"/>
      <c r="F203" s="45" t="e">
        <f t="shared" si="66"/>
        <v>#DIV/0!</v>
      </c>
      <c r="G203" s="31"/>
      <c r="H203" s="45" t="e">
        <f t="shared" si="67"/>
        <v>#DIV/0!</v>
      </c>
      <c r="I203" s="31"/>
      <c r="J203" s="31"/>
      <c r="K203" s="31"/>
      <c r="L203" s="31"/>
      <c r="M203" s="31"/>
      <c r="N203" s="31"/>
      <c r="O203" s="19"/>
      <c r="P203" s="19"/>
      <c r="Q203" s="19"/>
      <c r="R203" s="19"/>
      <c r="S203" s="19"/>
      <c r="T203" s="19"/>
      <c r="U203" s="54" t="e">
        <f t="shared" si="68"/>
        <v>#DIV/0!</v>
      </c>
      <c r="V203" s="19"/>
      <c r="W203" s="18" t="e">
        <f t="shared" si="69"/>
        <v>#DIV/0!</v>
      </c>
      <c r="X203" s="19"/>
      <c r="Y203" s="18" t="e">
        <f t="shared" si="70"/>
        <v>#DIV/0!</v>
      </c>
      <c r="Z203" s="19"/>
      <c r="AA203" s="19"/>
      <c r="AB203" s="19"/>
      <c r="AC203" s="19"/>
      <c r="AD203" s="19"/>
      <c r="AE203" s="19"/>
    </row>
    <row r="204" spans="1:31" s="84" customFormat="1" x14ac:dyDescent="0.25">
      <c r="A204" s="17"/>
      <c r="B204" s="87" t="s">
        <v>400</v>
      </c>
      <c r="C204" s="19"/>
      <c r="D204" s="19"/>
      <c r="E204" s="27"/>
      <c r="F204" s="45" t="e">
        <f t="shared" si="66"/>
        <v>#DIV/0!</v>
      </c>
      <c r="G204" s="31"/>
      <c r="H204" s="45" t="e">
        <f t="shared" si="67"/>
        <v>#DIV/0!</v>
      </c>
      <c r="I204" s="31"/>
      <c r="J204" s="31"/>
      <c r="K204" s="31"/>
      <c r="L204" s="31"/>
      <c r="M204" s="31"/>
      <c r="N204" s="31"/>
      <c r="O204" s="19"/>
      <c r="P204" s="19"/>
      <c r="Q204" s="19"/>
      <c r="R204" s="19"/>
      <c r="S204" s="19"/>
      <c r="T204" s="19"/>
      <c r="U204" s="54" t="e">
        <f t="shared" si="68"/>
        <v>#DIV/0!</v>
      </c>
      <c r="V204" s="19"/>
      <c r="W204" s="18" t="e">
        <f t="shared" si="69"/>
        <v>#DIV/0!</v>
      </c>
      <c r="X204" s="19"/>
      <c r="Y204" s="18" t="e">
        <f t="shared" si="70"/>
        <v>#DIV/0!</v>
      </c>
      <c r="Z204" s="19"/>
      <c r="AA204" s="19"/>
      <c r="AB204" s="19"/>
      <c r="AC204" s="19"/>
      <c r="AD204" s="19"/>
      <c r="AE204" s="19"/>
    </row>
    <row r="205" spans="1:31" s="84" customFormat="1" x14ac:dyDescent="0.25">
      <c r="A205" s="17"/>
      <c r="B205" s="87" t="s">
        <v>401</v>
      </c>
      <c r="C205" s="19"/>
      <c r="D205" s="19"/>
      <c r="E205" s="27"/>
      <c r="F205" s="45" t="e">
        <f t="shared" si="66"/>
        <v>#DIV/0!</v>
      </c>
      <c r="G205" s="31"/>
      <c r="H205" s="45" t="e">
        <f t="shared" si="67"/>
        <v>#DIV/0!</v>
      </c>
      <c r="I205" s="31"/>
      <c r="J205" s="31"/>
      <c r="K205" s="31"/>
      <c r="L205" s="31"/>
      <c r="M205" s="31"/>
      <c r="N205" s="31"/>
      <c r="O205" s="19"/>
      <c r="P205" s="19"/>
      <c r="Q205" s="19"/>
      <c r="R205" s="19"/>
      <c r="S205" s="19"/>
      <c r="T205" s="19"/>
      <c r="U205" s="54" t="e">
        <f t="shared" si="68"/>
        <v>#DIV/0!</v>
      </c>
      <c r="V205" s="19"/>
      <c r="W205" s="18" t="e">
        <f t="shared" si="69"/>
        <v>#DIV/0!</v>
      </c>
      <c r="X205" s="19"/>
      <c r="Y205" s="18" t="e">
        <f t="shared" si="70"/>
        <v>#DIV/0!</v>
      </c>
      <c r="Z205" s="19"/>
      <c r="AA205" s="19"/>
      <c r="AB205" s="19"/>
      <c r="AC205" s="19"/>
      <c r="AD205" s="19"/>
      <c r="AE205" s="19"/>
    </row>
    <row r="206" spans="1:31" s="84" customFormat="1" x14ac:dyDescent="0.25">
      <c r="A206" s="17"/>
      <c r="B206" s="87" t="s">
        <v>316</v>
      </c>
      <c r="C206" s="19"/>
      <c r="D206" s="19"/>
      <c r="E206" s="27"/>
      <c r="F206" s="45" t="e">
        <f t="shared" si="66"/>
        <v>#DIV/0!</v>
      </c>
      <c r="G206" s="31"/>
      <c r="H206" s="45" t="e">
        <f t="shared" si="67"/>
        <v>#DIV/0!</v>
      </c>
      <c r="I206" s="31"/>
      <c r="J206" s="31"/>
      <c r="K206" s="31"/>
      <c r="L206" s="31"/>
      <c r="M206" s="31"/>
      <c r="N206" s="31"/>
      <c r="O206" s="19"/>
      <c r="P206" s="19"/>
      <c r="Q206" s="19"/>
      <c r="R206" s="19"/>
      <c r="S206" s="19"/>
      <c r="T206" s="19"/>
      <c r="U206" s="54" t="e">
        <f t="shared" si="68"/>
        <v>#DIV/0!</v>
      </c>
      <c r="V206" s="19"/>
      <c r="W206" s="18" t="e">
        <f t="shared" si="69"/>
        <v>#DIV/0!</v>
      </c>
      <c r="X206" s="19"/>
      <c r="Y206" s="18" t="e">
        <f t="shared" si="70"/>
        <v>#DIV/0!</v>
      </c>
      <c r="Z206" s="19"/>
      <c r="AA206" s="19"/>
      <c r="AB206" s="19"/>
      <c r="AC206" s="19"/>
      <c r="AD206" s="19"/>
      <c r="AE206" s="19"/>
    </row>
    <row r="207" spans="1:31" s="84" customFormat="1" x14ac:dyDescent="0.25">
      <c r="A207" s="17"/>
      <c r="B207" s="87" t="s">
        <v>318</v>
      </c>
      <c r="C207" s="19"/>
      <c r="D207" s="19"/>
      <c r="E207" s="27"/>
      <c r="F207" s="45" t="e">
        <f t="shared" si="66"/>
        <v>#DIV/0!</v>
      </c>
      <c r="G207" s="31"/>
      <c r="H207" s="45" t="e">
        <f t="shared" si="67"/>
        <v>#DIV/0!</v>
      </c>
      <c r="I207" s="31"/>
      <c r="J207" s="31"/>
      <c r="K207" s="31"/>
      <c r="L207" s="31"/>
      <c r="M207" s="31"/>
      <c r="N207" s="31"/>
      <c r="O207" s="19"/>
      <c r="P207" s="19"/>
      <c r="Q207" s="19"/>
      <c r="R207" s="19"/>
      <c r="S207" s="19"/>
      <c r="T207" s="19"/>
      <c r="U207" s="54" t="e">
        <f t="shared" si="68"/>
        <v>#DIV/0!</v>
      </c>
      <c r="V207" s="19"/>
      <c r="W207" s="18" t="e">
        <f t="shared" si="69"/>
        <v>#DIV/0!</v>
      </c>
      <c r="X207" s="19"/>
      <c r="Y207" s="18" t="e">
        <f t="shared" si="70"/>
        <v>#DIV/0!</v>
      </c>
      <c r="Z207" s="19"/>
      <c r="AA207" s="19"/>
      <c r="AB207" s="19"/>
      <c r="AC207" s="19"/>
      <c r="AD207" s="19"/>
      <c r="AE207" s="19"/>
    </row>
    <row r="208" spans="1:31" s="84" customFormat="1" x14ac:dyDescent="0.25">
      <c r="A208" s="17"/>
      <c r="B208" s="87" t="s">
        <v>341</v>
      </c>
      <c r="C208" s="19"/>
      <c r="D208" s="19"/>
      <c r="E208" s="27"/>
      <c r="F208" s="45" t="e">
        <f t="shared" si="66"/>
        <v>#DIV/0!</v>
      </c>
      <c r="G208" s="31"/>
      <c r="H208" s="45" t="e">
        <f t="shared" si="67"/>
        <v>#DIV/0!</v>
      </c>
      <c r="I208" s="31"/>
      <c r="J208" s="31"/>
      <c r="K208" s="31"/>
      <c r="L208" s="31"/>
      <c r="M208" s="31"/>
      <c r="N208" s="31"/>
      <c r="O208" s="19"/>
      <c r="P208" s="19"/>
      <c r="Q208" s="19"/>
      <c r="R208" s="19"/>
      <c r="S208" s="19"/>
      <c r="T208" s="19"/>
      <c r="U208" s="54" t="e">
        <f t="shared" si="68"/>
        <v>#DIV/0!</v>
      </c>
      <c r="V208" s="19"/>
      <c r="W208" s="18" t="e">
        <f t="shared" si="69"/>
        <v>#DIV/0!</v>
      </c>
      <c r="X208" s="19"/>
      <c r="Y208" s="18" t="e">
        <f t="shared" si="70"/>
        <v>#DIV/0!</v>
      </c>
      <c r="Z208" s="19"/>
      <c r="AA208" s="19"/>
      <c r="AB208" s="19"/>
      <c r="AC208" s="19"/>
      <c r="AD208" s="19"/>
      <c r="AE208" s="19"/>
    </row>
    <row r="209" spans="1:31" s="84" customFormat="1" x14ac:dyDescent="0.25">
      <c r="A209" s="17"/>
      <c r="B209" s="87" t="s">
        <v>342</v>
      </c>
      <c r="C209" s="19"/>
      <c r="D209" s="19"/>
      <c r="E209" s="27"/>
      <c r="F209" s="45" t="e">
        <f t="shared" si="66"/>
        <v>#DIV/0!</v>
      </c>
      <c r="G209" s="31"/>
      <c r="H209" s="45" t="e">
        <f t="shared" si="67"/>
        <v>#DIV/0!</v>
      </c>
      <c r="I209" s="31"/>
      <c r="J209" s="31"/>
      <c r="K209" s="31"/>
      <c r="L209" s="31"/>
      <c r="M209" s="31"/>
      <c r="N209" s="31"/>
      <c r="O209" s="19"/>
      <c r="P209" s="19"/>
      <c r="Q209" s="19"/>
      <c r="R209" s="19"/>
      <c r="S209" s="19"/>
      <c r="T209" s="19"/>
      <c r="U209" s="54" t="e">
        <f t="shared" si="68"/>
        <v>#DIV/0!</v>
      </c>
      <c r="V209" s="19"/>
      <c r="W209" s="18" t="e">
        <f t="shared" si="69"/>
        <v>#DIV/0!</v>
      </c>
      <c r="X209" s="19"/>
      <c r="Y209" s="18" t="e">
        <f t="shared" si="70"/>
        <v>#DIV/0!</v>
      </c>
      <c r="Z209" s="19"/>
      <c r="AA209" s="19"/>
      <c r="AB209" s="19"/>
      <c r="AC209" s="19"/>
      <c r="AD209" s="19"/>
      <c r="AE209" s="19"/>
    </row>
    <row r="210" spans="1:31" s="84" customFormat="1" x14ac:dyDescent="0.25">
      <c r="A210" s="133" t="s">
        <v>51</v>
      </c>
      <c r="B210" s="134"/>
      <c r="C210" s="29">
        <f>C195+C196+C197+C198+C199+C200+C201+C202+C203+C204+C205+C206+C207+C208+C209</f>
        <v>0</v>
      </c>
      <c r="D210" s="29">
        <f t="shared" ref="D210:E210" si="71">D195+D196+D197+D198+D199+D200+D201+D202+D203+D204+D205+D206+D207+D208+D209</f>
        <v>0</v>
      </c>
      <c r="E210" s="29">
        <f t="shared" si="71"/>
        <v>0</v>
      </c>
      <c r="F210" s="46" t="e">
        <f t="shared" si="57"/>
        <v>#DIV/0!</v>
      </c>
      <c r="G210" s="29">
        <f>G195+G196+G197+G198+G199+G200+G201+G202+G203+G204+G205+G206+G207+G208+G209</f>
        <v>0</v>
      </c>
      <c r="H210" s="46" t="e">
        <f t="shared" si="23"/>
        <v>#DIV/0!</v>
      </c>
      <c r="I210" s="29">
        <f t="shared" ref="I210:T210" si="72">I195+I196+I197+I198+I199+I200+I201+I202+I203+I204+I205+I206+I207+I208+I209</f>
        <v>0</v>
      </c>
      <c r="J210" s="29">
        <f t="shared" si="72"/>
        <v>0</v>
      </c>
      <c r="K210" s="29">
        <f t="shared" si="72"/>
        <v>0</v>
      </c>
      <c r="L210" s="29">
        <f t="shared" si="72"/>
        <v>0</v>
      </c>
      <c r="M210" s="29">
        <f t="shared" si="72"/>
        <v>0</v>
      </c>
      <c r="N210" s="29">
        <f t="shared" si="72"/>
        <v>0</v>
      </c>
      <c r="O210" s="29">
        <f t="shared" si="72"/>
        <v>0</v>
      </c>
      <c r="P210" s="29">
        <f t="shared" si="72"/>
        <v>0</v>
      </c>
      <c r="Q210" s="29">
        <f t="shared" si="72"/>
        <v>0</v>
      </c>
      <c r="R210" s="29">
        <f t="shared" si="72"/>
        <v>0</v>
      </c>
      <c r="S210" s="29">
        <f t="shared" si="72"/>
        <v>0</v>
      </c>
      <c r="T210" s="29">
        <f t="shared" si="72"/>
        <v>0</v>
      </c>
      <c r="U210" s="29" t="e">
        <f>SUM(U195:U209)</f>
        <v>#DIV/0!</v>
      </c>
      <c r="V210" s="29">
        <f>V195+V196+V197+V198+V199+V200+V201+V202+V203+V204+V205+V206+V207+V208+V209</f>
        <v>0</v>
      </c>
      <c r="W210" s="88" t="e">
        <f>V210/E210*100</f>
        <v>#DIV/0!</v>
      </c>
      <c r="X210" s="29">
        <f>X195+X196+X197+X198+X199+X200+X201+X202+X203+X204+X205+X206+X207+X208+X209</f>
        <v>0</v>
      </c>
      <c r="Y210" s="88" t="e">
        <f t="shared" si="70"/>
        <v>#DIV/0!</v>
      </c>
      <c r="Z210" s="29">
        <f t="shared" ref="Z210:AE210" si="73">Z195+Z196+Z197+Z198+Z199+Z200+Z201+Z202+Z203+Z204+Z205+Z206+Z207+Z208+Z209</f>
        <v>0</v>
      </c>
      <c r="AA210" s="29">
        <f t="shared" si="73"/>
        <v>0</v>
      </c>
      <c r="AB210" s="29">
        <f t="shared" si="73"/>
        <v>0</v>
      </c>
      <c r="AC210" s="29">
        <f t="shared" si="73"/>
        <v>0</v>
      </c>
      <c r="AD210" s="29">
        <f t="shared" si="73"/>
        <v>0</v>
      </c>
      <c r="AE210" s="29">
        <f t="shared" si="73"/>
        <v>0</v>
      </c>
    </row>
    <row r="211" spans="1:31" s="84" customFormat="1" x14ac:dyDescent="0.25">
      <c r="A211" s="49">
        <v>11</v>
      </c>
      <c r="B211" s="32" t="s">
        <v>56</v>
      </c>
      <c r="C211" s="26"/>
      <c r="D211" s="26"/>
      <c r="E211" s="26"/>
      <c r="F211" s="45"/>
      <c r="G211" s="26"/>
      <c r="H211" s="45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54"/>
      <c r="V211" s="26"/>
      <c r="W211" s="47"/>
      <c r="X211" s="26"/>
      <c r="Y211" s="47"/>
      <c r="Z211" s="26"/>
      <c r="AA211" s="26"/>
      <c r="AB211" s="26"/>
      <c r="AC211" s="26"/>
      <c r="AD211" s="26"/>
      <c r="AE211" s="26"/>
    </row>
    <row r="212" spans="1:31" s="84" customFormat="1" x14ac:dyDescent="0.25">
      <c r="A212" s="17"/>
      <c r="B212" s="93" t="s">
        <v>184</v>
      </c>
      <c r="C212" s="19"/>
      <c r="D212" s="19"/>
      <c r="E212" s="19"/>
      <c r="F212" s="45" t="e">
        <f t="shared" si="57"/>
        <v>#DIV/0!</v>
      </c>
      <c r="G212" s="31"/>
      <c r="H212" s="45" t="e">
        <f t="shared" si="23"/>
        <v>#DIV/0!</v>
      </c>
      <c r="I212" s="31"/>
      <c r="J212" s="31"/>
      <c r="K212" s="31"/>
      <c r="L212" s="31"/>
      <c r="M212" s="31"/>
      <c r="N212" s="31"/>
      <c r="O212" s="19"/>
      <c r="P212" s="19"/>
      <c r="Q212" s="19"/>
      <c r="R212" s="19"/>
      <c r="S212" s="19"/>
      <c r="T212" s="19"/>
      <c r="U212" s="54" t="e">
        <f t="shared" ref="U212:U241" si="74">O212/G212*100</f>
        <v>#DIV/0!</v>
      </c>
      <c r="V212" s="19"/>
      <c r="W212" s="18" t="e">
        <f t="shared" ref="W212:W240" si="75">V212/E212*100</f>
        <v>#DIV/0!</v>
      </c>
      <c r="X212" s="19"/>
      <c r="Y212" s="18" t="e">
        <f t="shared" ref="Y212:Y241" si="76">X212/E212*100</f>
        <v>#DIV/0!</v>
      </c>
      <c r="Z212" s="19"/>
      <c r="AA212" s="19"/>
      <c r="AB212" s="19"/>
      <c r="AC212" s="19"/>
      <c r="AD212" s="19"/>
      <c r="AE212" s="19"/>
    </row>
    <row r="213" spans="1:31" s="84" customFormat="1" x14ac:dyDescent="0.25">
      <c r="A213" s="17"/>
      <c r="B213" s="94" t="s">
        <v>216</v>
      </c>
      <c r="C213" s="19"/>
      <c r="D213" s="19"/>
      <c r="E213" s="19"/>
      <c r="F213" s="45" t="e">
        <f t="shared" si="57"/>
        <v>#DIV/0!</v>
      </c>
      <c r="G213" s="31"/>
      <c r="H213" s="45" t="e">
        <f t="shared" si="23"/>
        <v>#DIV/0!</v>
      </c>
      <c r="I213" s="31"/>
      <c r="J213" s="31"/>
      <c r="K213" s="31"/>
      <c r="L213" s="31"/>
      <c r="M213" s="31"/>
      <c r="N213" s="31"/>
      <c r="O213" s="19"/>
      <c r="P213" s="19"/>
      <c r="Q213" s="19"/>
      <c r="R213" s="19"/>
      <c r="S213" s="19"/>
      <c r="T213" s="19"/>
      <c r="U213" s="54" t="e">
        <f t="shared" si="74"/>
        <v>#DIV/0!</v>
      </c>
      <c r="V213" s="19"/>
      <c r="W213" s="18" t="e">
        <f t="shared" si="75"/>
        <v>#DIV/0!</v>
      </c>
      <c r="X213" s="19"/>
      <c r="Y213" s="18" t="e">
        <f t="shared" si="76"/>
        <v>#DIV/0!</v>
      </c>
      <c r="Z213" s="19"/>
      <c r="AA213" s="19"/>
      <c r="AB213" s="19"/>
      <c r="AC213" s="19"/>
      <c r="AD213" s="19"/>
      <c r="AE213" s="19"/>
    </row>
    <row r="214" spans="1:31" s="84" customFormat="1" x14ac:dyDescent="0.25">
      <c r="A214" s="17"/>
      <c r="B214" s="94" t="s">
        <v>88</v>
      </c>
      <c r="C214" s="19"/>
      <c r="D214" s="19"/>
      <c r="E214" s="19"/>
      <c r="F214" s="45" t="e">
        <f t="shared" si="57"/>
        <v>#DIV/0!</v>
      </c>
      <c r="G214" s="31"/>
      <c r="H214" s="45" t="e">
        <f t="shared" si="23"/>
        <v>#DIV/0!</v>
      </c>
      <c r="I214" s="31"/>
      <c r="J214" s="31"/>
      <c r="K214" s="31"/>
      <c r="L214" s="31"/>
      <c r="M214" s="31"/>
      <c r="N214" s="31"/>
      <c r="O214" s="19"/>
      <c r="P214" s="19"/>
      <c r="Q214" s="19"/>
      <c r="R214" s="19"/>
      <c r="S214" s="19"/>
      <c r="T214" s="19"/>
      <c r="U214" s="54" t="e">
        <f t="shared" si="74"/>
        <v>#DIV/0!</v>
      </c>
      <c r="V214" s="19"/>
      <c r="W214" s="18" t="e">
        <f t="shared" si="75"/>
        <v>#DIV/0!</v>
      </c>
      <c r="X214" s="19"/>
      <c r="Y214" s="18" t="e">
        <f t="shared" si="76"/>
        <v>#DIV/0!</v>
      </c>
      <c r="Z214" s="19"/>
      <c r="AA214" s="19"/>
      <c r="AB214" s="19"/>
      <c r="AC214" s="19"/>
      <c r="AD214" s="19"/>
      <c r="AE214" s="19"/>
    </row>
    <row r="215" spans="1:31" s="84" customFormat="1" x14ac:dyDescent="0.25">
      <c r="A215" s="17"/>
      <c r="B215" s="94" t="s">
        <v>89</v>
      </c>
      <c r="C215" s="19"/>
      <c r="D215" s="19"/>
      <c r="E215" s="19"/>
      <c r="F215" s="45" t="e">
        <f t="shared" si="57"/>
        <v>#DIV/0!</v>
      </c>
      <c r="G215" s="31"/>
      <c r="H215" s="45" t="e">
        <f t="shared" si="23"/>
        <v>#DIV/0!</v>
      </c>
      <c r="I215" s="31"/>
      <c r="J215" s="31"/>
      <c r="K215" s="31"/>
      <c r="L215" s="31"/>
      <c r="M215" s="31"/>
      <c r="N215" s="31"/>
      <c r="O215" s="19"/>
      <c r="P215" s="19"/>
      <c r="Q215" s="19"/>
      <c r="R215" s="19"/>
      <c r="S215" s="19"/>
      <c r="T215" s="19"/>
      <c r="U215" s="54" t="e">
        <f t="shared" si="74"/>
        <v>#DIV/0!</v>
      </c>
      <c r="V215" s="19"/>
      <c r="W215" s="18" t="e">
        <f t="shared" si="75"/>
        <v>#DIV/0!</v>
      </c>
      <c r="X215" s="19"/>
      <c r="Y215" s="18" t="e">
        <f t="shared" si="76"/>
        <v>#DIV/0!</v>
      </c>
      <c r="Z215" s="19"/>
      <c r="AA215" s="19"/>
      <c r="AB215" s="19"/>
      <c r="AC215" s="19"/>
      <c r="AD215" s="19"/>
      <c r="AE215" s="19"/>
    </row>
    <row r="216" spans="1:31" s="84" customFormat="1" x14ac:dyDescent="0.25">
      <c r="A216" s="17"/>
      <c r="B216" s="94" t="s">
        <v>217</v>
      </c>
      <c r="C216" s="19"/>
      <c r="D216" s="19"/>
      <c r="E216" s="19"/>
      <c r="F216" s="45" t="e">
        <f t="shared" si="57"/>
        <v>#DIV/0!</v>
      </c>
      <c r="G216" s="31"/>
      <c r="H216" s="45" t="e">
        <f t="shared" si="23"/>
        <v>#DIV/0!</v>
      </c>
      <c r="I216" s="31"/>
      <c r="J216" s="31"/>
      <c r="K216" s="31"/>
      <c r="L216" s="31"/>
      <c r="M216" s="31"/>
      <c r="N216" s="31"/>
      <c r="O216" s="19"/>
      <c r="P216" s="19"/>
      <c r="Q216" s="19"/>
      <c r="R216" s="19"/>
      <c r="S216" s="19"/>
      <c r="T216" s="19"/>
      <c r="U216" s="54" t="e">
        <f t="shared" si="74"/>
        <v>#DIV/0!</v>
      </c>
      <c r="V216" s="19"/>
      <c r="W216" s="18" t="e">
        <f t="shared" si="75"/>
        <v>#DIV/0!</v>
      </c>
      <c r="X216" s="19"/>
      <c r="Y216" s="18" t="e">
        <f t="shared" si="76"/>
        <v>#DIV/0!</v>
      </c>
      <c r="Z216" s="19"/>
      <c r="AA216" s="19"/>
      <c r="AB216" s="19"/>
      <c r="AC216" s="19"/>
      <c r="AD216" s="19"/>
      <c r="AE216" s="19"/>
    </row>
    <row r="217" spans="1:31" s="84" customFormat="1" x14ac:dyDescent="0.25">
      <c r="A217" s="17"/>
      <c r="B217" s="94" t="s">
        <v>762</v>
      </c>
      <c r="C217" s="19"/>
      <c r="D217" s="19"/>
      <c r="E217" s="19"/>
      <c r="F217" s="45" t="e">
        <f t="shared" si="57"/>
        <v>#DIV/0!</v>
      </c>
      <c r="G217" s="31"/>
      <c r="H217" s="45" t="e">
        <f t="shared" si="23"/>
        <v>#DIV/0!</v>
      </c>
      <c r="I217" s="31"/>
      <c r="J217" s="31"/>
      <c r="K217" s="31"/>
      <c r="L217" s="31"/>
      <c r="M217" s="31"/>
      <c r="N217" s="31"/>
      <c r="O217" s="19"/>
      <c r="P217" s="19"/>
      <c r="Q217" s="19"/>
      <c r="R217" s="19"/>
      <c r="S217" s="19"/>
      <c r="T217" s="19"/>
      <c r="U217" s="54" t="e">
        <f t="shared" si="74"/>
        <v>#DIV/0!</v>
      </c>
      <c r="V217" s="19"/>
      <c r="W217" s="18" t="e">
        <f t="shared" si="75"/>
        <v>#DIV/0!</v>
      </c>
      <c r="X217" s="19"/>
      <c r="Y217" s="18" t="e">
        <f t="shared" si="76"/>
        <v>#DIV/0!</v>
      </c>
      <c r="Z217" s="19"/>
      <c r="AA217" s="19"/>
      <c r="AB217" s="19"/>
      <c r="AC217" s="19"/>
      <c r="AD217" s="19"/>
      <c r="AE217" s="19"/>
    </row>
    <row r="218" spans="1:31" s="84" customFormat="1" x14ac:dyDescent="0.25">
      <c r="A218" s="19"/>
      <c r="B218" s="94" t="s">
        <v>124</v>
      </c>
      <c r="C218" s="19"/>
      <c r="D218" s="19"/>
      <c r="E218" s="19"/>
      <c r="F218" s="45" t="e">
        <f t="shared" si="57"/>
        <v>#DIV/0!</v>
      </c>
      <c r="G218" s="31"/>
      <c r="H218" s="45" t="e">
        <f t="shared" ref="H218:H292" si="77">G218/D218*100</f>
        <v>#DIV/0!</v>
      </c>
      <c r="I218" s="31"/>
      <c r="J218" s="31"/>
      <c r="K218" s="31"/>
      <c r="L218" s="31"/>
      <c r="M218" s="31"/>
      <c r="N218" s="31"/>
      <c r="O218" s="19"/>
      <c r="P218" s="19"/>
      <c r="Q218" s="19"/>
      <c r="R218" s="19"/>
      <c r="S218" s="19"/>
      <c r="T218" s="19"/>
      <c r="U218" s="54" t="e">
        <f t="shared" si="74"/>
        <v>#DIV/0!</v>
      </c>
      <c r="V218" s="19"/>
      <c r="W218" s="18" t="e">
        <f t="shared" si="75"/>
        <v>#DIV/0!</v>
      </c>
      <c r="X218" s="19"/>
      <c r="Y218" s="18" t="e">
        <f t="shared" si="76"/>
        <v>#DIV/0!</v>
      </c>
      <c r="Z218" s="19"/>
      <c r="AA218" s="19"/>
      <c r="AB218" s="19"/>
      <c r="AC218" s="19"/>
      <c r="AD218" s="19"/>
      <c r="AE218" s="19"/>
    </row>
    <row r="219" spans="1:31" s="84" customFormat="1" x14ac:dyDescent="0.25">
      <c r="A219" s="19"/>
      <c r="B219" s="94" t="s">
        <v>218</v>
      </c>
      <c r="C219" s="19"/>
      <c r="D219" s="19"/>
      <c r="E219" s="19"/>
      <c r="F219" s="45" t="e">
        <f t="shared" si="57"/>
        <v>#DIV/0!</v>
      </c>
      <c r="G219" s="31"/>
      <c r="H219" s="45" t="e">
        <f t="shared" si="77"/>
        <v>#DIV/0!</v>
      </c>
      <c r="I219" s="31"/>
      <c r="J219" s="31"/>
      <c r="K219" s="31"/>
      <c r="L219" s="31"/>
      <c r="M219" s="31"/>
      <c r="N219" s="31"/>
      <c r="O219" s="19"/>
      <c r="P219" s="19"/>
      <c r="Q219" s="19"/>
      <c r="R219" s="19"/>
      <c r="S219" s="19"/>
      <c r="T219" s="19"/>
      <c r="U219" s="54" t="e">
        <f t="shared" si="74"/>
        <v>#DIV/0!</v>
      </c>
      <c r="V219" s="19"/>
      <c r="W219" s="18" t="e">
        <f>V219/E219*100</f>
        <v>#DIV/0!</v>
      </c>
      <c r="X219" s="19"/>
      <c r="Y219" s="18" t="e">
        <f t="shared" si="76"/>
        <v>#DIV/0!</v>
      </c>
      <c r="Z219" s="19"/>
      <c r="AA219" s="19"/>
      <c r="AB219" s="19"/>
      <c r="AC219" s="19"/>
      <c r="AD219" s="19"/>
      <c r="AE219" s="19"/>
    </row>
    <row r="220" spans="1:31" s="84" customFormat="1" x14ac:dyDescent="0.25">
      <c r="A220" s="19"/>
      <c r="B220" s="93" t="s">
        <v>125</v>
      </c>
      <c r="C220" s="19"/>
      <c r="D220" s="19"/>
      <c r="E220" s="19"/>
      <c r="F220" s="45" t="e">
        <f t="shared" si="57"/>
        <v>#DIV/0!</v>
      </c>
      <c r="G220" s="31"/>
      <c r="H220" s="45" t="e">
        <f t="shared" si="77"/>
        <v>#DIV/0!</v>
      </c>
      <c r="I220" s="31"/>
      <c r="J220" s="31"/>
      <c r="K220" s="31"/>
      <c r="L220" s="31"/>
      <c r="M220" s="31"/>
      <c r="N220" s="31"/>
      <c r="O220" s="19"/>
      <c r="P220" s="19"/>
      <c r="Q220" s="19"/>
      <c r="R220" s="19"/>
      <c r="S220" s="19"/>
      <c r="T220" s="19"/>
      <c r="U220" s="54" t="e">
        <f t="shared" si="74"/>
        <v>#DIV/0!</v>
      </c>
      <c r="V220" s="19"/>
      <c r="W220" s="18" t="e">
        <f t="shared" si="75"/>
        <v>#DIV/0!</v>
      </c>
      <c r="X220" s="19"/>
      <c r="Y220" s="18" t="e">
        <f t="shared" si="76"/>
        <v>#DIV/0!</v>
      </c>
      <c r="Z220" s="19"/>
      <c r="AA220" s="19"/>
      <c r="AB220" s="19"/>
      <c r="AC220" s="19"/>
      <c r="AD220" s="19"/>
      <c r="AE220" s="19"/>
    </row>
    <row r="221" spans="1:31" s="84" customFormat="1" x14ac:dyDescent="0.25">
      <c r="A221" s="19"/>
      <c r="B221" s="94" t="s">
        <v>90</v>
      </c>
      <c r="C221" s="19"/>
      <c r="D221" s="19"/>
      <c r="E221" s="19"/>
      <c r="F221" s="45" t="e">
        <f t="shared" si="57"/>
        <v>#DIV/0!</v>
      </c>
      <c r="G221" s="31"/>
      <c r="H221" s="45" t="e">
        <f t="shared" si="77"/>
        <v>#DIV/0!</v>
      </c>
      <c r="I221" s="31"/>
      <c r="J221" s="31"/>
      <c r="K221" s="31"/>
      <c r="L221" s="31"/>
      <c r="M221" s="31"/>
      <c r="N221" s="31"/>
      <c r="O221" s="19"/>
      <c r="P221" s="19"/>
      <c r="Q221" s="19"/>
      <c r="R221" s="19"/>
      <c r="S221" s="19"/>
      <c r="T221" s="19"/>
      <c r="U221" s="54" t="e">
        <f t="shared" si="74"/>
        <v>#DIV/0!</v>
      </c>
      <c r="V221" s="19"/>
      <c r="W221" s="18" t="e">
        <f t="shared" si="75"/>
        <v>#DIV/0!</v>
      </c>
      <c r="X221" s="19"/>
      <c r="Y221" s="18" t="e">
        <f t="shared" si="76"/>
        <v>#DIV/0!</v>
      </c>
      <c r="Z221" s="19"/>
      <c r="AA221" s="19"/>
      <c r="AB221" s="19"/>
      <c r="AC221" s="19"/>
      <c r="AD221" s="19"/>
      <c r="AE221" s="19"/>
    </row>
    <row r="222" spans="1:31" s="84" customFormat="1" x14ac:dyDescent="0.25">
      <c r="A222" s="17"/>
      <c r="B222" s="94" t="s">
        <v>219</v>
      </c>
      <c r="C222" s="19"/>
      <c r="D222" s="19"/>
      <c r="E222" s="19"/>
      <c r="F222" s="45" t="e">
        <f t="shared" si="57"/>
        <v>#DIV/0!</v>
      </c>
      <c r="G222" s="31"/>
      <c r="H222" s="45" t="e">
        <f t="shared" si="77"/>
        <v>#DIV/0!</v>
      </c>
      <c r="I222" s="31"/>
      <c r="J222" s="31"/>
      <c r="K222" s="31"/>
      <c r="L222" s="31"/>
      <c r="M222" s="31"/>
      <c r="N222" s="31"/>
      <c r="O222" s="19"/>
      <c r="P222" s="19"/>
      <c r="Q222" s="19"/>
      <c r="R222" s="19"/>
      <c r="S222" s="19"/>
      <c r="T222" s="19"/>
      <c r="U222" s="54" t="e">
        <f t="shared" si="74"/>
        <v>#DIV/0!</v>
      </c>
      <c r="V222" s="19"/>
      <c r="W222" s="18" t="e">
        <f t="shared" si="75"/>
        <v>#DIV/0!</v>
      </c>
      <c r="X222" s="19"/>
      <c r="Y222" s="18" t="e">
        <f t="shared" si="76"/>
        <v>#DIV/0!</v>
      </c>
      <c r="Z222" s="19"/>
      <c r="AA222" s="19"/>
      <c r="AB222" s="19"/>
      <c r="AC222" s="19"/>
      <c r="AD222" s="19"/>
      <c r="AE222" s="19"/>
    </row>
    <row r="223" spans="1:31" s="84" customFormat="1" x14ac:dyDescent="0.25">
      <c r="A223" s="17"/>
      <c r="B223" s="94" t="s">
        <v>220</v>
      </c>
      <c r="C223" s="19"/>
      <c r="D223" s="19"/>
      <c r="E223" s="19"/>
      <c r="F223" s="45" t="e">
        <f t="shared" si="57"/>
        <v>#DIV/0!</v>
      </c>
      <c r="G223" s="31"/>
      <c r="H223" s="45" t="e">
        <f t="shared" si="77"/>
        <v>#DIV/0!</v>
      </c>
      <c r="I223" s="31"/>
      <c r="J223" s="31"/>
      <c r="K223" s="31"/>
      <c r="L223" s="31"/>
      <c r="M223" s="31"/>
      <c r="N223" s="31"/>
      <c r="O223" s="19"/>
      <c r="P223" s="19"/>
      <c r="Q223" s="19"/>
      <c r="R223" s="19"/>
      <c r="S223" s="19"/>
      <c r="T223" s="19"/>
      <c r="U223" s="54" t="e">
        <f t="shared" si="74"/>
        <v>#DIV/0!</v>
      </c>
      <c r="V223" s="19"/>
      <c r="W223" s="18" t="e">
        <f t="shared" si="75"/>
        <v>#DIV/0!</v>
      </c>
      <c r="X223" s="19"/>
      <c r="Y223" s="18" t="e">
        <f t="shared" si="76"/>
        <v>#DIV/0!</v>
      </c>
      <c r="Z223" s="19"/>
      <c r="AA223" s="19"/>
      <c r="AB223" s="19"/>
      <c r="AC223" s="19"/>
      <c r="AD223" s="19"/>
      <c r="AE223" s="19"/>
    </row>
    <row r="224" spans="1:31" s="84" customFormat="1" x14ac:dyDescent="0.25">
      <c r="A224" s="17"/>
      <c r="B224" s="94" t="s">
        <v>221</v>
      </c>
      <c r="C224" s="19"/>
      <c r="D224" s="19"/>
      <c r="E224" s="19"/>
      <c r="F224" s="45" t="e">
        <f t="shared" si="57"/>
        <v>#DIV/0!</v>
      </c>
      <c r="G224" s="31"/>
      <c r="H224" s="45" t="e">
        <f t="shared" si="77"/>
        <v>#DIV/0!</v>
      </c>
      <c r="I224" s="31"/>
      <c r="J224" s="31"/>
      <c r="K224" s="31"/>
      <c r="L224" s="31"/>
      <c r="M224" s="31"/>
      <c r="N224" s="31"/>
      <c r="O224" s="19"/>
      <c r="P224" s="19"/>
      <c r="Q224" s="19"/>
      <c r="R224" s="19"/>
      <c r="S224" s="19"/>
      <c r="T224" s="19"/>
      <c r="U224" s="54" t="e">
        <f t="shared" si="74"/>
        <v>#DIV/0!</v>
      </c>
      <c r="V224" s="19"/>
      <c r="W224" s="18" t="e">
        <f t="shared" si="75"/>
        <v>#DIV/0!</v>
      </c>
      <c r="X224" s="19"/>
      <c r="Y224" s="18" t="e">
        <f t="shared" si="76"/>
        <v>#DIV/0!</v>
      </c>
      <c r="Z224" s="19"/>
      <c r="AA224" s="19"/>
      <c r="AB224" s="19"/>
      <c r="AC224" s="19"/>
      <c r="AD224" s="19"/>
      <c r="AE224" s="19"/>
    </row>
    <row r="225" spans="1:31" s="84" customFormat="1" x14ac:dyDescent="0.25">
      <c r="A225" s="17"/>
      <c r="B225" s="94" t="s">
        <v>57</v>
      </c>
      <c r="C225" s="19"/>
      <c r="D225" s="19"/>
      <c r="E225" s="19"/>
      <c r="F225" s="45" t="e">
        <f t="shared" si="57"/>
        <v>#DIV/0!</v>
      </c>
      <c r="G225" s="31"/>
      <c r="H225" s="45" t="e">
        <f t="shared" si="77"/>
        <v>#DIV/0!</v>
      </c>
      <c r="I225" s="31"/>
      <c r="J225" s="31"/>
      <c r="K225" s="31"/>
      <c r="L225" s="31"/>
      <c r="M225" s="31"/>
      <c r="N225" s="31"/>
      <c r="O225" s="19"/>
      <c r="P225" s="19"/>
      <c r="Q225" s="19"/>
      <c r="R225" s="19"/>
      <c r="S225" s="19"/>
      <c r="T225" s="19"/>
      <c r="U225" s="54" t="e">
        <f t="shared" si="74"/>
        <v>#DIV/0!</v>
      </c>
      <c r="V225" s="19"/>
      <c r="W225" s="18" t="e">
        <f t="shared" si="75"/>
        <v>#DIV/0!</v>
      </c>
      <c r="X225" s="19"/>
      <c r="Y225" s="18" t="e">
        <f t="shared" si="76"/>
        <v>#DIV/0!</v>
      </c>
      <c r="Z225" s="19"/>
      <c r="AA225" s="19"/>
      <c r="AB225" s="19"/>
      <c r="AC225" s="19"/>
      <c r="AD225" s="19"/>
      <c r="AE225" s="19"/>
    </row>
    <row r="226" spans="1:31" s="84" customFormat="1" x14ac:dyDescent="0.25">
      <c r="A226" s="17"/>
      <c r="B226" s="94" t="s">
        <v>222</v>
      </c>
      <c r="C226" s="19"/>
      <c r="D226" s="19"/>
      <c r="E226" s="19"/>
      <c r="F226" s="45" t="e">
        <f t="shared" si="57"/>
        <v>#DIV/0!</v>
      </c>
      <c r="G226" s="31"/>
      <c r="H226" s="45" t="e">
        <f t="shared" si="77"/>
        <v>#DIV/0!</v>
      </c>
      <c r="I226" s="31"/>
      <c r="J226" s="31"/>
      <c r="K226" s="31"/>
      <c r="L226" s="31"/>
      <c r="M226" s="31"/>
      <c r="N226" s="31"/>
      <c r="O226" s="19"/>
      <c r="P226" s="19"/>
      <c r="Q226" s="19"/>
      <c r="R226" s="19"/>
      <c r="S226" s="19"/>
      <c r="T226" s="19"/>
      <c r="U226" s="54" t="e">
        <f t="shared" si="74"/>
        <v>#DIV/0!</v>
      </c>
      <c r="V226" s="19"/>
      <c r="W226" s="18" t="e">
        <f t="shared" si="75"/>
        <v>#DIV/0!</v>
      </c>
      <c r="X226" s="19"/>
      <c r="Y226" s="18" t="e">
        <f t="shared" si="76"/>
        <v>#DIV/0!</v>
      </c>
      <c r="Z226" s="19"/>
      <c r="AA226" s="19"/>
      <c r="AB226" s="19"/>
      <c r="AC226" s="19"/>
      <c r="AD226" s="19"/>
      <c r="AE226" s="19"/>
    </row>
    <row r="227" spans="1:31" s="84" customFormat="1" x14ac:dyDescent="0.25">
      <c r="A227" s="17"/>
      <c r="B227" s="94" t="s">
        <v>223</v>
      </c>
      <c r="C227" s="19"/>
      <c r="D227" s="19"/>
      <c r="E227" s="19"/>
      <c r="F227" s="45" t="e">
        <f t="shared" si="57"/>
        <v>#DIV/0!</v>
      </c>
      <c r="G227" s="31"/>
      <c r="H227" s="45" t="e">
        <f t="shared" si="77"/>
        <v>#DIV/0!</v>
      </c>
      <c r="I227" s="31"/>
      <c r="J227" s="31"/>
      <c r="K227" s="31"/>
      <c r="L227" s="31"/>
      <c r="M227" s="31"/>
      <c r="N227" s="31"/>
      <c r="O227" s="19"/>
      <c r="P227" s="19"/>
      <c r="Q227" s="19"/>
      <c r="R227" s="19"/>
      <c r="S227" s="19"/>
      <c r="T227" s="19"/>
      <c r="U227" s="54" t="e">
        <f t="shared" si="74"/>
        <v>#DIV/0!</v>
      </c>
      <c r="V227" s="19"/>
      <c r="W227" s="18" t="e">
        <f t="shared" si="75"/>
        <v>#DIV/0!</v>
      </c>
      <c r="X227" s="19"/>
      <c r="Y227" s="18" t="e">
        <f t="shared" si="76"/>
        <v>#DIV/0!</v>
      </c>
      <c r="Z227" s="19"/>
      <c r="AA227" s="19"/>
      <c r="AB227" s="19"/>
      <c r="AC227" s="19"/>
      <c r="AD227" s="19"/>
      <c r="AE227" s="19"/>
    </row>
    <row r="228" spans="1:31" s="84" customFormat="1" x14ac:dyDescent="0.25">
      <c r="A228" s="17"/>
      <c r="B228" s="94" t="s">
        <v>224</v>
      </c>
      <c r="C228" s="19"/>
      <c r="D228" s="19"/>
      <c r="E228" s="19"/>
      <c r="F228" s="45" t="e">
        <f t="shared" si="57"/>
        <v>#DIV/0!</v>
      </c>
      <c r="G228" s="31"/>
      <c r="H228" s="45" t="e">
        <f t="shared" si="77"/>
        <v>#DIV/0!</v>
      </c>
      <c r="I228" s="31"/>
      <c r="J228" s="31"/>
      <c r="K228" s="31"/>
      <c r="L228" s="31"/>
      <c r="M228" s="31"/>
      <c r="N228" s="31"/>
      <c r="O228" s="19"/>
      <c r="P228" s="19"/>
      <c r="Q228" s="19"/>
      <c r="R228" s="19"/>
      <c r="S228" s="19"/>
      <c r="T228" s="19"/>
      <c r="U228" s="54" t="e">
        <f t="shared" si="74"/>
        <v>#DIV/0!</v>
      </c>
      <c r="V228" s="19"/>
      <c r="W228" s="18" t="e">
        <f t="shared" si="75"/>
        <v>#DIV/0!</v>
      </c>
      <c r="X228" s="19"/>
      <c r="Y228" s="18" t="e">
        <f t="shared" si="76"/>
        <v>#DIV/0!</v>
      </c>
      <c r="Z228" s="19"/>
      <c r="AA228" s="19"/>
      <c r="AB228" s="19"/>
      <c r="AC228" s="19"/>
      <c r="AD228" s="19"/>
      <c r="AE228" s="19"/>
    </row>
    <row r="229" spans="1:31" s="84" customFormat="1" x14ac:dyDescent="0.25">
      <c r="A229" s="17"/>
      <c r="B229" s="94" t="s">
        <v>225</v>
      </c>
      <c r="C229" s="19"/>
      <c r="D229" s="19"/>
      <c r="E229" s="19"/>
      <c r="F229" s="45" t="e">
        <f t="shared" si="57"/>
        <v>#DIV/0!</v>
      </c>
      <c r="G229" s="31"/>
      <c r="H229" s="45" t="e">
        <f t="shared" si="77"/>
        <v>#DIV/0!</v>
      </c>
      <c r="I229" s="31"/>
      <c r="J229" s="31"/>
      <c r="K229" s="31"/>
      <c r="L229" s="31"/>
      <c r="M229" s="31"/>
      <c r="N229" s="31"/>
      <c r="O229" s="19"/>
      <c r="P229" s="19"/>
      <c r="Q229" s="19"/>
      <c r="R229" s="19"/>
      <c r="S229" s="19"/>
      <c r="T229" s="19"/>
      <c r="U229" s="54" t="e">
        <f t="shared" si="74"/>
        <v>#DIV/0!</v>
      </c>
      <c r="V229" s="19"/>
      <c r="W229" s="18" t="e">
        <f t="shared" si="75"/>
        <v>#DIV/0!</v>
      </c>
      <c r="X229" s="19"/>
      <c r="Y229" s="18" t="e">
        <f t="shared" si="76"/>
        <v>#DIV/0!</v>
      </c>
      <c r="Z229" s="19"/>
      <c r="AA229" s="19"/>
      <c r="AB229" s="19"/>
      <c r="AC229" s="19"/>
      <c r="AD229" s="19"/>
      <c r="AE229" s="19"/>
    </row>
    <row r="230" spans="1:31" s="84" customFormat="1" x14ac:dyDescent="0.25">
      <c r="A230" s="17"/>
      <c r="B230" s="93" t="s">
        <v>226</v>
      </c>
      <c r="C230" s="19"/>
      <c r="D230" s="19"/>
      <c r="E230" s="19"/>
      <c r="F230" s="45" t="e">
        <f t="shared" si="57"/>
        <v>#DIV/0!</v>
      </c>
      <c r="G230" s="31"/>
      <c r="H230" s="45" t="e">
        <f t="shared" si="77"/>
        <v>#DIV/0!</v>
      </c>
      <c r="I230" s="31"/>
      <c r="J230" s="31"/>
      <c r="K230" s="31"/>
      <c r="L230" s="31"/>
      <c r="M230" s="31"/>
      <c r="N230" s="31"/>
      <c r="O230" s="19"/>
      <c r="P230" s="19"/>
      <c r="Q230" s="19"/>
      <c r="R230" s="19"/>
      <c r="S230" s="19"/>
      <c r="T230" s="19"/>
      <c r="U230" s="54" t="e">
        <f t="shared" si="74"/>
        <v>#DIV/0!</v>
      </c>
      <c r="V230" s="19"/>
      <c r="W230" s="18" t="e">
        <f t="shared" si="75"/>
        <v>#DIV/0!</v>
      </c>
      <c r="X230" s="19"/>
      <c r="Y230" s="18" t="e">
        <f t="shared" si="76"/>
        <v>#DIV/0!</v>
      </c>
      <c r="Z230" s="19"/>
      <c r="AA230" s="19"/>
      <c r="AB230" s="19"/>
      <c r="AC230" s="19"/>
      <c r="AD230" s="19"/>
      <c r="AE230" s="19"/>
    </row>
    <row r="231" spans="1:31" s="84" customFormat="1" x14ac:dyDescent="0.25">
      <c r="A231" s="17"/>
      <c r="B231" s="93" t="s">
        <v>403</v>
      </c>
      <c r="C231" s="19"/>
      <c r="D231" s="19"/>
      <c r="E231" s="19"/>
      <c r="F231" s="45" t="e">
        <f t="shared" si="57"/>
        <v>#DIV/0!</v>
      </c>
      <c r="G231" s="31"/>
      <c r="H231" s="45" t="e">
        <f t="shared" si="77"/>
        <v>#DIV/0!</v>
      </c>
      <c r="I231" s="31"/>
      <c r="J231" s="31"/>
      <c r="K231" s="31"/>
      <c r="L231" s="31"/>
      <c r="M231" s="31"/>
      <c r="N231" s="31"/>
      <c r="O231" s="19"/>
      <c r="P231" s="19"/>
      <c r="Q231" s="19"/>
      <c r="R231" s="19"/>
      <c r="S231" s="19"/>
      <c r="T231" s="19"/>
      <c r="U231" s="54" t="e">
        <f t="shared" si="74"/>
        <v>#DIV/0!</v>
      </c>
      <c r="V231" s="19"/>
      <c r="W231" s="18" t="e">
        <f t="shared" si="75"/>
        <v>#DIV/0!</v>
      </c>
      <c r="X231" s="19"/>
      <c r="Y231" s="18" t="e">
        <f t="shared" si="76"/>
        <v>#DIV/0!</v>
      </c>
      <c r="Z231" s="19"/>
      <c r="AA231" s="19"/>
      <c r="AB231" s="19"/>
      <c r="AC231" s="19"/>
      <c r="AD231" s="19"/>
      <c r="AE231" s="19"/>
    </row>
    <row r="232" spans="1:31" s="84" customFormat="1" x14ac:dyDescent="0.25">
      <c r="A232" s="17"/>
      <c r="B232" s="87" t="s">
        <v>404</v>
      </c>
      <c r="C232" s="19"/>
      <c r="D232" s="19"/>
      <c r="E232" s="19"/>
      <c r="F232" s="45" t="e">
        <f t="shared" si="57"/>
        <v>#DIV/0!</v>
      </c>
      <c r="G232" s="31"/>
      <c r="H232" s="45" t="e">
        <f t="shared" si="77"/>
        <v>#DIV/0!</v>
      </c>
      <c r="I232" s="31"/>
      <c r="J232" s="31"/>
      <c r="K232" s="31"/>
      <c r="L232" s="31"/>
      <c r="M232" s="31"/>
      <c r="N232" s="31"/>
      <c r="O232" s="19"/>
      <c r="P232" s="19"/>
      <c r="Q232" s="19"/>
      <c r="R232" s="19"/>
      <c r="S232" s="19"/>
      <c r="T232" s="19"/>
      <c r="U232" s="54" t="e">
        <f t="shared" si="74"/>
        <v>#DIV/0!</v>
      </c>
      <c r="V232" s="19"/>
      <c r="W232" s="18" t="e">
        <f t="shared" si="75"/>
        <v>#DIV/0!</v>
      </c>
      <c r="X232" s="19"/>
      <c r="Y232" s="18" t="e">
        <f t="shared" si="76"/>
        <v>#DIV/0!</v>
      </c>
      <c r="Z232" s="19"/>
      <c r="AA232" s="19"/>
      <c r="AB232" s="19"/>
      <c r="AC232" s="19"/>
      <c r="AD232" s="19"/>
      <c r="AE232" s="19"/>
    </row>
    <row r="233" spans="1:31" s="84" customFormat="1" x14ac:dyDescent="0.25">
      <c r="A233" s="17"/>
      <c r="B233" s="87" t="s">
        <v>405</v>
      </c>
      <c r="C233" s="19"/>
      <c r="D233" s="19"/>
      <c r="E233" s="19"/>
      <c r="F233" s="45" t="e">
        <f t="shared" ref="F233:F241" si="78">E233/C233</f>
        <v>#DIV/0!</v>
      </c>
      <c r="G233" s="31"/>
      <c r="H233" s="45" t="e">
        <f t="shared" si="77"/>
        <v>#DIV/0!</v>
      </c>
      <c r="I233" s="31"/>
      <c r="J233" s="31"/>
      <c r="K233" s="31"/>
      <c r="L233" s="31"/>
      <c r="M233" s="31"/>
      <c r="N233" s="31"/>
      <c r="O233" s="19"/>
      <c r="P233" s="19"/>
      <c r="Q233" s="19"/>
      <c r="R233" s="19"/>
      <c r="S233" s="19"/>
      <c r="T233" s="19"/>
      <c r="U233" s="54" t="e">
        <f t="shared" si="74"/>
        <v>#DIV/0!</v>
      </c>
      <c r="V233" s="19"/>
      <c r="W233" s="18" t="e">
        <f t="shared" si="75"/>
        <v>#DIV/0!</v>
      </c>
      <c r="X233" s="19"/>
      <c r="Y233" s="18" t="e">
        <f t="shared" si="76"/>
        <v>#DIV/0!</v>
      </c>
      <c r="Z233" s="19"/>
      <c r="AA233" s="19"/>
      <c r="AB233" s="19"/>
      <c r="AC233" s="19"/>
      <c r="AD233" s="19"/>
      <c r="AE233" s="19"/>
    </row>
    <row r="234" spans="1:31" s="84" customFormat="1" x14ac:dyDescent="0.25">
      <c r="A234" s="17"/>
      <c r="B234" s="87" t="s">
        <v>406</v>
      </c>
      <c r="C234" s="19"/>
      <c r="D234" s="19"/>
      <c r="E234" s="19"/>
      <c r="F234" s="45" t="e">
        <f t="shared" si="78"/>
        <v>#DIV/0!</v>
      </c>
      <c r="G234" s="31"/>
      <c r="H234" s="45" t="e">
        <f t="shared" si="77"/>
        <v>#DIV/0!</v>
      </c>
      <c r="I234" s="31"/>
      <c r="J234" s="31"/>
      <c r="K234" s="31"/>
      <c r="L234" s="31"/>
      <c r="M234" s="31"/>
      <c r="N234" s="31"/>
      <c r="O234" s="19"/>
      <c r="P234" s="19"/>
      <c r="Q234" s="19"/>
      <c r="R234" s="19"/>
      <c r="S234" s="19"/>
      <c r="T234" s="19"/>
      <c r="U234" s="54" t="e">
        <f t="shared" si="74"/>
        <v>#DIV/0!</v>
      </c>
      <c r="V234" s="19"/>
      <c r="W234" s="18" t="e">
        <f t="shared" si="75"/>
        <v>#DIV/0!</v>
      </c>
      <c r="X234" s="19"/>
      <c r="Y234" s="18" t="e">
        <f t="shared" si="76"/>
        <v>#DIV/0!</v>
      </c>
      <c r="Z234" s="19"/>
      <c r="AA234" s="19"/>
      <c r="AB234" s="19"/>
      <c r="AC234" s="19"/>
      <c r="AD234" s="19"/>
      <c r="AE234" s="19"/>
    </row>
    <row r="235" spans="1:31" s="84" customFormat="1" x14ac:dyDescent="0.25">
      <c r="A235" s="19"/>
      <c r="B235" s="87" t="s">
        <v>316</v>
      </c>
      <c r="C235" s="19"/>
      <c r="D235" s="19"/>
      <c r="E235" s="19"/>
      <c r="F235" s="45" t="e">
        <f t="shared" si="78"/>
        <v>#DIV/0!</v>
      </c>
      <c r="G235" s="31"/>
      <c r="H235" s="45" t="e">
        <f t="shared" si="77"/>
        <v>#DIV/0!</v>
      </c>
      <c r="I235" s="31"/>
      <c r="J235" s="31"/>
      <c r="K235" s="31"/>
      <c r="L235" s="31"/>
      <c r="M235" s="31"/>
      <c r="N235" s="31"/>
      <c r="O235" s="19"/>
      <c r="P235" s="19"/>
      <c r="Q235" s="19"/>
      <c r="R235" s="19"/>
      <c r="S235" s="19"/>
      <c r="T235" s="19"/>
      <c r="U235" s="54" t="e">
        <f t="shared" si="74"/>
        <v>#DIV/0!</v>
      </c>
      <c r="V235" s="19"/>
      <c r="W235" s="18" t="e">
        <f t="shared" si="75"/>
        <v>#DIV/0!</v>
      </c>
      <c r="X235" s="19"/>
      <c r="Y235" s="18" t="e">
        <f t="shared" si="76"/>
        <v>#DIV/0!</v>
      </c>
      <c r="Z235" s="19"/>
      <c r="AA235" s="19"/>
      <c r="AB235" s="19"/>
      <c r="AC235" s="19"/>
      <c r="AD235" s="19"/>
      <c r="AE235" s="19"/>
    </row>
    <row r="236" spans="1:31" s="84" customFormat="1" x14ac:dyDescent="0.25">
      <c r="A236" s="19"/>
      <c r="B236" s="87" t="s">
        <v>317</v>
      </c>
      <c r="C236" s="19"/>
      <c r="D236" s="19"/>
      <c r="E236" s="19"/>
      <c r="F236" s="45" t="e">
        <f t="shared" si="78"/>
        <v>#DIV/0!</v>
      </c>
      <c r="G236" s="31"/>
      <c r="H236" s="45" t="e">
        <f t="shared" si="77"/>
        <v>#DIV/0!</v>
      </c>
      <c r="I236" s="31"/>
      <c r="J236" s="31"/>
      <c r="K236" s="31"/>
      <c r="L236" s="31"/>
      <c r="M236" s="31"/>
      <c r="N236" s="31"/>
      <c r="O236" s="19"/>
      <c r="P236" s="19"/>
      <c r="Q236" s="19"/>
      <c r="R236" s="19"/>
      <c r="S236" s="19"/>
      <c r="T236" s="19"/>
      <c r="U236" s="54" t="e">
        <f t="shared" si="74"/>
        <v>#DIV/0!</v>
      </c>
      <c r="V236" s="19"/>
      <c r="W236" s="18" t="e">
        <f t="shared" si="75"/>
        <v>#DIV/0!</v>
      </c>
      <c r="X236" s="19"/>
      <c r="Y236" s="18" t="e">
        <f t="shared" si="76"/>
        <v>#DIV/0!</v>
      </c>
      <c r="Z236" s="19"/>
      <c r="AA236" s="19"/>
      <c r="AB236" s="19"/>
      <c r="AC236" s="19"/>
      <c r="AD236" s="19"/>
      <c r="AE236" s="19"/>
    </row>
    <row r="237" spans="1:31" s="84" customFormat="1" x14ac:dyDescent="0.25">
      <c r="A237" s="19"/>
      <c r="B237" s="87" t="s">
        <v>318</v>
      </c>
      <c r="C237" s="19"/>
      <c r="D237" s="19"/>
      <c r="E237" s="19"/>
      <c r="F237" s="45" t="e">
        <f t="shared" si="78"/>
        <v>#DIV/0!</v>
      </c>
      <c r="G237" s="31"/>
      <c r="H237" s="45" t="e">
        <f t="shared" si="77"/>
        <v>#DIV/0!</v>
      </c>
      <c r="I237" s="31"/>
      <c r="J237" s="31"/>
      <c r="K237" s="31"/>
      <c r="L237" s="31"/>
      <c r="M237" s="31"/>
      <c r="N237" s="31"/>
      <c r="O237" s="19"/>
      <c r="P237" s="19"/>
      <c r="Q237" s="19"/>
      <c r="R237" s="19"/>
      <c r="S237" s="19"/>
      <c r="T237" s="19"/>
      <c r="U237" s="54" t="e">
        <f t="shared" si="74"/>
        <v>#DIV/0!</v>
      </c>
      <c r="V237" s="19"/>
      <c r="W237" s="18" t="e">
        <f t="shared" si="75"/>
        <v>#DIV/0!</v>
      </c>
      <c r="X237" s="19"/>
      <c r="Y237" s="18" t="e">
        <f t="shared" si="76"/>
        <v>#DIV/0!</v>
      </c>
      <c r="Z237" s="19"/>
      <c r="AA237" s="19"/>
      <c r="AB237" s="19"/>
      <c r="AC237" s="19"/>
      <c r="AD237" s="19"/>
      <c r="AE237" s="19"/>
    </row>
    <row r="238" spans="1:31" s="84" customFormat="1" x14ac:dyDescent="0.25">
      <c r="A238" s="19"/>
      <c r="B238" s="87" t="s">
        <v>341</v>
      </c>
      <c r="C238" s="19"/>
      <c r="D238" s="19"/>
      <c r="E238" s="19"/>
      <c r="F238" s="45" t="e">
        <f t="shared" si="78"/>
        <v>#DIV/0!</v>
      </c>
      <c r="G238" s="31"/>
      <c r="H238" s="45" t="e">
        <f t="shared" si="77"/>
        <v>#DIV/0!</v>
      </c>
      <c r="I238" s="31"/>
      <c r="J238" s="31"/>
      <c r="K238" s="31"/>
      <c r="L238" s="31"/>
      <c r="M238" s="31"/>
      <c r="N238" s="31"/>
      <c r="O238" s="19"/>
      <c r="P238" s="19"/>
      <c r="Q238" s="19"/>
      <c r="R238" s="19"/>
      <c r="S238" s="19"/>
      <c r="T238" s="19"/>
      <c r="U238" s="54" t="e">
        <f t="shared" si="74"/>
        <v>#DIV/0!</v>
      </c>
      <c r="V238" s="19"/>
      <c r="W238" s="18" t="e">
        <f t="shared" si="75"/>
        <v>#DIV/0!</v>
      </c>
      <c r="X238" s="19"/>
      <c r="Y238" s="18" t="e">
        <f t="shared" si="76"/>
        <v>#DIV/0!</v>
      </c>
      <c r="Z238" s="19"/>
      <c r="AA238" s="19"/>
      <c r="AB238" s="19"/>
      <c r="AC238" s="19"/>
      <c r="AD238" s="19"/>
      <c r="AE238" s="19"/>
    </row>
    <row r="239" spans="1:31" s="84" customFormat="1" x14ac:dyDescent="0.25">
      <c r="A239" s="17"/>
      <c r="B239" s="87" t="s">
        <v>342</v>
      </c>
      <c r="C239" s="19"/>
      <c r="D239" s="19"/>
      <c r="E239" s="19"/>
      <c r="F239" s="45" t="e">
        <f t="shared" si="78"/>
        <v>#DIV/0!</v>
      </c>
      <c r="G239" s="31"/>
      <c r="H239" s="45" t="e">
        <f t="shared" si="77"/>
        <v>#DIV/0!</v>
      </c>
      <c r="I239" s="31"/>
      <c r="J239" s="31"/>
      <c r="K239" s="31"/>
      <c r="L239" s="31"/>
      <c r="M239" s="31"/>
      <c r="N239" s="31"/>
      <c r="O239" s="19"/>
      <c r="P239" s="19"/>
      <c r="Q239" s="19"/>
      <c r="R239" s="19"/>
      <c r="S239" s="19"/>
      <c r="T239" s="19"/>
      <c r="U239" s="54" t="e">
        <f t="shared" si="74"/>
        <v>#DIV/0!</v>
      </c>
      <c r="V239" s="19"/>
      <c r="W239" s="18" t="e">
        <f t="shared" si="75"/>
        <v>#DIV/0!</v>
      </c>
      <c r="X239" s="19"/>
      <c r="Y239" s="18" t="e">
        <f t="shared" si="76"/>
        <v>#DIV/0!</v>
      </c>
      <c r="Z239" s="19"/>
      <c r="AA239" s="19"/>
      <c r="AB239" s="19"/>
      <c r="AC239" s="19"/>
      <c r="AD239" s="19"/>
      <c r="AE239" s="19"/>
    </row>
    <row r="240" spans="1:31" s="84" customFormat="1" x14ac:dyDescent="0.25">
      <c r="A240" s="17"/>
      <c r="B240" s="87" t="s">
        <v>343</v>
      </c>
      <c r="C240" s="19"/>
      <c r="D240" s="19"/>
      <c r="E240" s="19"/>
      <c r="F240" s="45" t="e">
        <f t="shared" si="78"/>
        <v>#DIV/0!</v>
      </c>
      <c r="G240" s="31"/>
      <c r="H240" s="45" t="e">
        <f t="shared" si="77"/>
        <v>#DIV/0!</v>
      </c>
      <c r="I240" s="31"/>
      <c r="J240" s="31"/>
      <c r="K240" s="31"/>
      <c r="L240" s="31"/>
      <c r="M240" s="31"/>
      <c r="N240" s="31"/>
      <c r="O240" s="19"/>
      <c r="P240" s="19"/>
      <c r="Q240" s="19"/>
      <c r="R240" s="19"/>
      <c r="S240" s="19"/>
      <c r="T240" s="19"/>
      <c r="U240" s="54" t="e">
        <f t="shared" si="74"/>
        <v>#DIV/0!</v>
      </c>
      <c r="V240" s="19"/>
      <c r="W240" s="18" t="e">
        <f t="shared" si="75"/>
        <v>#DIV/0!</v>
      </c>
      <c r="X240" s="19"/>
      <c r="Y240" s="18" t="e">
        <f t="shared" si="76"/>
        <v>#DIV/0!</v>
      </c>
      <c r="Z240" s="19"/>
      <c r="AA240" s="19"/>
      <c r="AB240" s="19"/>
      <c r="AC240" s="19"/>
      <c r="AD240" s="19"/>
      <c r="AE240" s="19"/>
    </row>
    <row r="241" spans="1:31" s="84" customFormat="1" x14ac:dyDescent="0.25">
      <c r="A241" s="29"/>
      <c r="B241" s="95" t="s">
        <v>51</v>
      </c>
      <c r="C241" s="29">
        <f>C212+C213+C214+C215+C216+C217+C218+C219+C220+C221+C222+C223+C224+C225+C226+C227+C228+C229+C230+C231+C232+C233+C234+C235+C236+C237+C238+C239+C240</f>
        <v>0</v>
      </c>
      <c r="D241" s="29">
        <f t="shared" ref="D241:E241" si="79">D212+D213+D214+D215+D216+D217+D218+D219+D220+D221+D222+D223+D224+D225+D226+D227+D228+D229+D230+D231+D232+D233+D234+D235+D236+D237+D238+D239+D240</f>
        <v>0</v>
      </c>
      <c r="E241" s="29">
        <f t="shared" si="79"/>
        <v>0</v>
      </c>
      <c r="F241" s="46" t="e">
        <f t="shared" si="78"/>
        <v>#DIV/0!</v>
      </c>
      <c r="G241" s="29">
        <f>G212+G213+G214+G215+G216+G217+G218+G219+G220+G221+G222+G223+G224+G225+G226+G227+G228+G229+G230+G231+G232+G233+G234+G235+G236+G237+G238+G239+G240</f>
        <v>0</v>
      </c>
      <c r="H241" s="46" t="e">
        <f t="shared" si="77"/>
        <v>#DIV/0!</v>
      </c>
      <c r="I241" s="29">
        <f t="shared" ref="I241:T241" si="80">I212+I213+I214+I215+I216+I217+I218+I219+I220+I221+I222+I223+I224+I225+I226+I227+I228+I229+I230+I231+I232+I233+I234+I235+I236+I237+I238+I239+I240</f>
        <v>0</v>
      </c>
      <c r="J241" s="29">
        <f t="shared" si="80"/>
        <v>0</v>
      </c>
      <c r="K241" s="29">
        <f t="shared" si="80"/>
        <v>0</v>
      </c>
      <c r="L241" s="29">
        <f t="shared" si="80"/>
        <v>0</v>
      </c>
      <c r="M241" s="29">
        <f t="shared" si="80"/>
        <v>0</v>
      </c>
      <c r="N241" s="29">
        <f t="shared" si="80"/>
        <v>0</v>
      </c>
      <c r="O241" s="29">
        <f t="shared" si="80"/>
        <v>0</v>
      </c>
      <c r="P241" s="29">
        <f t="shared" si="80"/>
        <v>0</v>
      </c>
      <c r="Q241" s="29">
        <f t="shared" si="80"/>
        <v>0</v>
      </c>
      <c r="R241" s="29">
        <f t="shared" si="80"/>
        <v>0</v>
      </c>
      <c r="S241" s="29">
        <f t="shared" si="80"/>
        <v>0</v>
      </c>
      <c r="T241" s="29">
        <f t="shared" si="80"/>
        <v>0</v>
      </c>
      <c r="U241" s="47" t="e">
        <f t="shared" si="74"/>
        <v>#DIV/0!</v>
      </c>
      <c r="V241" s="29">
        <f>V212+V213+V214+V215+V216+V217+V218+V219+V220+V221+V222+V223+V224+V225+V226+V227+V228+V229+V230+V231+V232+V233+V234+V235+V236+V237+V238+V239+V240</f>
        <v>0</v>
      </c>
      <c r="W241" s="88" t="e">
        <f>V241/E241*100</f>
        <v>#DIV/0!</v>
      </c>
      <c r="X241" s="29">
        <f>X212+X213+X214+X215+X216+X217+X218+X219+X220+X221+X222+X223+X224+X225+X226+X227+X228+X229+X230+X231+X232+X233+X234+X235+X236+X237+X238+X239+X240</f>
        <v>0</v>
      </c>
      <c r="Y241" s="88" t="e">
        <f t="shared" si="76"/>
        <v>#DIV/0!</v>
      </c>
      <c r="Z241" s="29">
        <f t="shared" ref="Z241:AE241" si="81">Z212+Z213+Z214+Z215+Z216+Z217+Z218+Z219+Z220+Z221+Z222+Z223+Z224+Z225+Z226+Z227+Z228+Z229+Z230+Z231+Z232+Z233+Z234+Z235+Z236+Z237+Z238+Z239+Z240</f>
        <v>0</v>
      </c>
      <c r="AA241" s="29">
        <f t="shared" si="81"/>
        <v>0</v>
      </c>
      <c r="AB241" s="29">
        <f t="shared" si="81"/>
        <v>0</v>
      </c>
      <c r="AC241" s="29">
        <f t="shared" si="81"/>
        <v>0</v>
      </c>
      <c r="AD241" s="29">
        <f t="shared" si="81"/>
        <v>0</v>
      </c>
      <c r="AE241" s="29">
        <f t="shared" si="81"/>
        <v>0</v>
      </c>
    </row>
    <row r="242" spans="1:31" s="84" customFormat="1" x14ac:dyDescent="0.25">
      <c r="A242" s="29">
        <v>12</v>
      </c>
      <c r="B242" s="32" t="s">
        <v>126</v>
      </c>
      <c r="C242" s="26"/>
      <c r="D242" s="26"/>
      <c r="E242" s="26"/>
      <c r="F242" s="45"/>
      <c r="G242" s="26"/>
      <c r="H242" s="45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54"/>
      <c r="V242" s="26"/>
      <c r="W242" s="47"/>
      <c r="X242" s="26"/>
      <c r="Y242" s="47"/>
      <c r="Z242" s="26"/>
      <c r="AA242" s="26"/>
      <c r="AB242" s="26"/>
      <c r="AC242" s="26"/>
      <c r="AD242" s="26"/>
      <c r="AE242" s="26"/>
    </row>
    <row r="243" spans="1:31" s="84" customFormat="1" x14ac:dyDescent="0.25">
      <c r="A243" s="17"/>
      <c r="B243" s="85" t="s">
        <v>227</v>
      </c>
      <c r="C243" s="19">
        <v>97.6</v>
      </c>
      <c r="D243" s="19"/>
      <c r="E243" s="19"/>
      <c r="F243" s="45">
        <f t="shared" ref="F243:F292" si="82">E243/C243</f>
        <v>0</v>
      </c>
      <c r="G243" s="31"/>
      <c r="H243" s="45" t="e">
        <f t="shared" ref="H243:H291" si="83">G243/D243*100</f>
        <v>#DIV/0!</v>
      </c>
      <c r="I243" s="31"/>
      <c r="J243" s="31"/>
      <c r="K243" s="31"/>
      <c r="L243" s="31"/>
      <c r="M243" s="31"/>
      <c r="N243" s="31"/>
      <c r="O243" s="19"/>
      <c r="P243" s="19"/>
      <c r="Q243" s="19"/>
      <c r="R243" s="19"/>
      <c r="S243" s="19"/>
      <c r="T243" s="19"/>
      <c r="U243" s="54" t="e">
        <f t="shared" ref="U243:U280" si="84">O243/G243*100</f>
        <v>#DIV/0!</v>
      </c>
      <c r="V243" s="19"/>
      <c r="W243" s="18" t="e">
        <f t="shared" ref="W243:W291" si="85">V243/E243*100</f>
        <v>#DIV/0!</v>
      </c>
      <c r="X243" s="19"/>
      <c r="Y243" s="18" t="e">
        <f t="shared" ref="Y243:Y292" si="86">X243/E243*100</f>
        <v>#DIV/0!</v>
      </c>
      <c r="Z243" s="19"/>
      <c r="AA243" s="19"/>
      <c r="AB243" s="19"/>
      <c r="AC243" s="19"/>
      <c r="AD243" s="19"/>
      <c r="AE243" s="19"/>
    </row>
    <row r="244" spans="1:31" s="84" customFormat="1" x14ac:dyDescent="0.25">
      <c r="A244" s="17"/>
      <c r="B244" s="86" t="s">
        <v>228</v>
      </c>
      <c r="C244" s="19">
        <v>442.5</v>
      </c>
      <c r="D244" s="19"/>
      <c r="E244" s="19"/>
      <c r="F244" s="45">
        <f t="shared" si="82"/>
        <v>0</v>
      </c>
      <c r="G244" s="31"/>
      <c r="H244" s="45" t="e">
        <f t="shared" si="83"/>
        <v>#DIV/0!</v>
      </c>
      <c r="I244" s="31"/>
      <c r="J244" s="31"/>
      <c r="K244" s="31"/>
      <c r="L244" s="31"/>
      <c r="M244" s="31"/>
      <c r="N244" s="31"/>
      <c r="O244" s="19"/>
      <c r="P244" s="19"/>
      <c r="Q244" s="19"/>
      <c r="R244" s="19"/>
      <c r="S244" s="19"/>
      <c r="T244" s="19"/>
      <c r="U244" s="54" t="e">
        <f t="shared" si="84"/>
        <v>#DIV/0!</v>
      </c>
      <c r="V244" s="19"/>
      <c r="W244" s="18" t="e">
        <f t="shared" si="85"/>
        <v>#DIV/0!</v>
      </c>
      <c r="X244" s="19"/>
      <c r="Y244" s="18" t="e">
        <f t="shared" si="86"/>
        <v>#DIV/0!</v>
      </c>
      <c r="Z244" s="19"/>
      <c r="AA244" s="19"/>
      <c r="AB244" s="19"/>
      <c r="AC244" s="19"/>
      <c r="AD244" s="19"/>
      <c r="AE244" s="19"/>
    </row>
    <row r="245" spans="1:31" s="84" customFormat="1" x14ac:dyDescent="0.25">
      <c r="A245" s="17"/>
      <c r="B245" s="86" t="s">
        <v>407</v>
      </c>
      <c r="C245" s="19">
        <v>25.3</v>
      </c>
      <c r="D245" s="19"/>
      <c r="E245" s="19"/>
      <c r="F245" s="45">
        <f t="shared" si="82"/>
        <v>0</v>
      </c>
      <c r="G245" s="31"/>
      <c r="H245" s="45" t="e">
        <f t="shared" si="83"/>
        <v>#DIV/0!</v>
      </c>
      <c r="I245" s="31"/>
      <c r="J245" s="31"/>
      <c r="K245" s="31"/>
      <c r="L245" s="31"/>
      <c r="M245" s="31"/>
      <c r="N245" s="31"/>
      <c r="O245" s="19"/>
      <c r="P245" s="19"/>
      <c r="Q245" s="19"/>
      <c r="R245" s="19"/>
      <c r="S245" s="19"/>
      <c r="T245" s="19"/>
      <c r="U245" s="54" t="e">
        <f t="shared" si="84"/>
        <v>#DIV/0!</v>
      </c>
      <c r="V245" s="19"/>
      <c r="W245" s="18" t="e">
        <f t="shared" si="85"/>
        <v>#DIV/0!</v>
      </c>
      <c r="X245" s="19"/>
      <c r="Y245" s="18" t="e">
        <f t="shared" si="86"/>
        <v>#DIV/0!</v>
      </c>
      <c r="Z245" s="19"/>
      <c r="AA245" s="19"/>
      <c r="AB245" s="19"/>
      <c r="AC245" s="19"/>
      <c r="AD245" s="19"/>
      <c r="AE245" s="19"/>
    </row>
    <row r="246" spans="1:31" s="84" customFormat="1" x14ac:dyDescent="0.25">
      <c r="A246" s="17"/>
      <c r="B246" s="86" t="s">
        <v>229</v>
      </c>
      <c r="C246" s="19">
        <v>133.1</v>
      </c>
      <c r="D246" s="19"/>
      <c r="E246" s="19"/>
      <c r="F246" s="45">
        <f t="shared" si="82"/>
        <v>0</v>
      </c>
      <c r="G246" s="31"/>
      <c r="H246" s="45" t="e">
        <f t="shared" si="83"/>
        <v>#DIV/0!</v>
      </c>
      <c r="I246" s="31"/>
      <c r="J246" s="31"/>
      <c r="K246" s="31"/>
      <c r="L246" s="31"/>
      <c r="M246" s="31"/>
      <c r="N246" s="31"/>
      <c r="O246" s="19"/>
      <c r="P246" s="19"/>
      <c r="Q246" s="19"/>
      <c r="R246" s="19"/>
      <c r="S246" s="19"/>
      <c r="T246" s="19"/>
      <c r="U246" s="54" t="e">
        <f t="shared" si="84"/>
        <v>#DIV/0!</v>
      </c>
      <c r="V246" s="19"/>
      <c r="W246" s="18" t="e">
        <f t="shared" si="85"/>
        <v>#DIV/0!</v>
      </c>
      <c r="X246" s="19"/>
      <c r="Y246" s="18" t="e">
        <f t="shared" si="86"/>
        <v>#DIV/0!</v>
      </c>
      <c r="Z246" s="19"/>
      <c r="AA246" s="19"/>
      <c r="AB246" s="19"/>
      <c r="AC246" s="19"/>
      <c r="AD246" s="19"/>
      <c r="AE246" s="19"/>
    </row>
    <row r="247" spans="1:31" s="84" customFormat="1" x14ac:dyDescent="0.25">
      <c r="A247" s="17"/>
      <c r="B247" s="86" t="s">
        <v>191</v>
      </c>
      <c r="C247" s="19">
        <v>202</v>
      </c>
      <c r="D247" s="19"/>
      <c r="E247" s="19"/>
      <c r="F247" s="45">
        <f t="shared" si="82"/>
        <v>0</v>
      </c>
      <c r="G247" s="31"/>
      <c r="H247" s="45" t="e">
        <f t="shared" si="83"/>
        <v>#DIV/0!</v>
      </c>
      <c r="I247" s="31"/>
      <c r="J247" s="31"/>
      <c r="K247" s="31"/>
      <c r="L247" s="31"/>
      <c r="M247" s="31"/>
      <c r="N247" s="31"/>
      <c r="O247" s="19"/>
      <c r="P247" s="19"/>
      <c r="Q247" s="19"/>
      <c r="R247" s="19"/>
      <c r="S247" s="19"/>
      <c r="T247" s="19"/>
      <c r="U247" s="54" t="e">
        <f t="shared" si="84"/>
        <v>#DIV/0!</v>
      </c>
      <c r="V247" s="19"/>
      <c r="W247" s="18" t="e">
        <f t="shared" si="85"/>
        <v>#DIV/0!</v>
      </c>
      <c r="X247" s="19"/>
      <c r="Y247" s="18" t="e">
        <f t="shared" si="86"/>
        <v>#DIV/0!</v>
      </c>
      <c r="Z247" s="19"/>
      <c r="AA247" s="19"/>
      <c r="AB247" s="19"/>
      <c r="AC247" s="19"/>
      <c r="AD247" s="19"/>
      <c r="AE247" s="19"/>
    </row>
    <row r="248" spans="1:31" s="84" customFormat="1" x14ac:dyDescent="0.25">
      <c r="A248" s="17"/>
      <c r="B248" s="86" t="s">
        <v>408</v>
      </c>
      <c r="C248" s="19">
        <v>838.2</v>
      </c>
      <c r="D248" s="19"/>
      <c r="E248" s="19"/>
      <c r="F248" s="45">
        <f t="shared" si="82"/>
        <v>0</v>
      </c>
      <c r="G248" s="31"/>
      <c r="H248" s="45" t="e">
        <f t="shared" si="83"/>
        <v>#DIV/0!</v>
      </c>
      <c r="I248" s="31"/>
      <c r="J248" s="31"/>
      <c r="K248" s="31"/>
      <c r="L248" s="31"/>
      <c r="M248" s="31"/>
      <c r="N248" s="31"/>
      <c r="O248" s="19"/>
      <c r="P248" s="19"/>
      <c r="Q248" s="19"/>
      <c r="R248" s="19"/>
      <c r="S248" s="19"/>
      <c r="T248" s="19"/>
      <c r="U248" s="54" t="e">
        <f t="shared" si="84"/>
        <v>#DIV/0!</v>
      </c>
      <c r="V248" s="19"/>
      <c r="W248" s="18" t="e">
        <f t="shared" si="85"/>
        <v>#DIV/0!</v>
      </c>
      <c r="X248" s="19"/>
      <c r="Y248" s="18" t="e">
        <f t="shared" si="86"/>
        <v>#DIV/0!</v>
      </c>
      <c r="Z248" s="19"/>
      <c r="AA248" s="19"/>
      <c r="AB248" s="19"/>
      <c r="AC248" s="19"/>
      <c r="AD248" s="19"/>
      <c r="AE248" s="19"/>
    </row>
    <row r="249" spans="1:31" s="84" customFormat="1" x14ac:dyDescent="0.25">
      <c r="A249" s="17"/>
      <c r="B249" s="86" t="s">
        <v>230</v>
      </c>
      <c r="C249" s="19">
        <v>99</v>
      </c>
      <c r="D249" s="19"/>
      <c r="E249" s="19"/>
      <c r="F249" s="45">
        <f t="shared" si="82"/>
        <v>0</v>
      </c>
      <c r="G249" s="31"/>
      <c r="H249" s="45" t="e">
        <f t="shared" si="83"/>
        <v>#DIV/0!</v>
      </c>
      <c r="I249" s="31"/>
      <c r="J249" s="31"/>
      <c r="K249" s="31"/>
      <c r="L249" s="31"/>
      <c r="M249" s="31"/>
      <c r="N249" s="31"/>
      <c r="O249" s="19"/>
      <c r="P249" s="19"/>
      <c r="Q249" s="19"/>
      <c r="R249" s="19"/>
      <c r="S249" s="19"/>
      <c r="T249" s="19"/>
      <c r="U249" s="54" t="e">
        <f t="shared" si="84"/>
        <v>#DIV/0!</v>
      </c>
      <c r="V249" s="19"/>
      <c r="W249" s="18" t="e">
        <f t="shared" si="85"/>
        <v>#DIV/0!</v>
      </c>
      <c r="X249" s="19"/>
      <c r="Y249" s="18" t="e">
        <f t="shared" si="86"/>
        <v>#DIV/0!</v>
      </c>
      <c r="Z249" s="19"/>
      <c r="AA249" s="19"/>
      <c r="AB249" s="19"/>
      <c r="AC249" s="19"/>
      <c r="AD249" s="19"/>
      <c r="AE249" s="19"/>
    </row>
    <row r="250" spans="1:31" s="84" customFormat="1" x14ac:dyDescent="0.25">
      <c r="A250" s="17"/>
      <c r="B250" s="86" t="s">
        <v>409</v>
      </c>
      <c r="C250" s="19">
        <v>20.540000000000003</v>
      </c>
      <c r="D250" s="19"/>
      <c r="E250" s="19"/>
      <c r="F250" s="45">
        <f t="shared" si="82"/>
        <v>0</v>
      </c>
      <c r="G250" s="31"/>
      <c r="H250" s="45" t="e">
        <f t="shared" si="83"/>
        <v>#DIV/0!</v>
      </c>
      <c r="I250" s="31"/>
      <c r="J250" s="31"/>
      <c r="K250" s="31"/>
      <c r="L250" s="31"/>
      <c r="M250" s="31"/>
      <c r="N250" s="31"/>
      <c r="O250" s="19"/>
      <c r="P250" s="19"/>
      <c r="Q250" s="19"/>
      <c r="R250" s="19"/>
      <c r="S250" s="19"/>
      <c r="T250" s="19"/>
      <c r="U250" s="54" t="e">
        <f t="shared" si="84"/>
        <v>#DIV/0!</v>
      </c>
      <c r="V250" s="19"/>
      <c r="W250" s="18" t="e">
        <f t="shared" si="85"/>
        <v>#DIV/0!</v>
      </c>
      <c r="X250" s="19"/>
      <c r="Y250" s="18" t="e">
        <f t="shared" si="86"/>
        <v>#DIV/0!</v>
      </c>
      <c r="Z250" s="19"/>
      <c r="AA250" s="19"/>
      <c r="AB250" s="19"/>
      <c r="AC250" s="19"/>
      <c r="AD250" s="19"/>
      <c r="AE250" s="19"/>
    </row>
    <row r="251" spans="1:31" s="84" customFormat="1" x14ac:dyDescent="0.25">
      <c r="A251" s="17"/>
      <c r="B251" s="86" t="s">
        <v>410</v>
      </c>
      <c r="C251" s="19">
        <v>325.90000000000003</v>
      </c>
      <c r="D251" s="19"/>
      <c r="E251" s="19"/>
      <c r="F251" s="45">
        <f t="shared" si="82"/>
        <v>0</v>
      </c>
      <c r="G251" s="31"/>
      <c r="H251" s="45" t="e">
        <f t="shared" si="83"/>
        <v>#DIV/0!</v>
      </c>
      <c r="I251" s="31"/>
      <c r="J251" s="31"/>
      <c r="K251" s="31"/>
      <c r="L251" s="31"/>
      <c r="M251" s="31"/>
      <c r="N251" s="31"/>
      <c r="O251" s="19"/>
      <c r="P251" s="19"/>
      <c r="Q251" s="19"/>
      <c r="R251" s="19"/>
      <c r="S251" s="19"/>
      <c r="T251" s="19"/>
      <c r="U251" s="54" t="e">
        <f t="shared" si="84"/>
        <v>#DIV/0!</v>
      </c>
      <c r="V251" s="19"/>
      <c r="W251" s="18" t="e">
        <f t="shared" si="85"/>
        <v>#DIV/0!</v>
      </c>
      <c r="X251" s="19"/>
      <c r="Y251" s="18" t="e">
        <f t="shared" si="86"/>
        <v>#DIV/0!</v>
      </c>
      <c r="Z251" s="19"/>
      <c r="AA251" s="19"/>
      <c r="AB251" s="19"/>
      <c r="AC251" s="19"/>
      <c r="AD251" s="19"/>
      <c r="AE251" s="19"/>
    </row>
    <row r="252" spans="1:31" s="84" customFormat="1" x14ac:dyDescent="0.25">
      <c r="A252" s="17"/>
      <c r="B252" s="86" t="s">
        <v>411</v>
      </c>
      <c r="C252" s="19">
        <v>68.400000000000006</v>
      </c>
      <c r="D252" s="19"/>
      <c r="E252" s="19"/>
      <c r="F252" s="45">
        <f t="shared" si="82"/>
        <v>0</v>
      </c>
      <c r="G252" s="31"/>
      <c r="H252" s="45" t="e">
        <f t="shared" si="83"/>
        <v>#DIV/0!</v>
      </c>
      <c r="I252" s="31"/>
      <c r="J252" s="31"/>
      <c r="K252" s="31"/>
      <c r="L252" s="31"/>
      <c r="M252" s="31"/>
      <c r="N252" s="31"/>
      <c r="O252" s="19"/>
      <c r="P252" s="19"/>
      <c r="Q252" s="19"/>
      <c r="R252" s="19"/>
      <c r="S252" s="19"/>
      <c r="T252" s="19"/>
      <c r="U252" s="54" t="e">
        <f t="shared" si="84"/>
        <v>#DIV/0!</v>
      </c>
      <c r="V252" s="19"/>
      <c r="W252" s="18" t="e">
        <f t="shared" si="85"/>
        <v>#DIV/0!</v>
      </c>
      <c r="X252" s="19"/>
      <c r="Y252" s="18" t="e">
        <f t="shared" si="86"/>
        <v>#DIV/0!</v>
      </c>
      <c r="Z252" s="19"/>
      <c r="AA252" s="19"/>
      <c r="AB252" s="19"/>
      <c r="AC252" s="19"/>
      <c r="AD252" s="19"/>
      <c r="AE252" s="19"/>
    </row>
    <row r="253" spans="1:31" s="84" customFormat="1" x14ac:dyDescent="0.25">
      <c r="A253" s="17"/>
      <c r="B253" s="86" t="s">
        <v>231</v>
      </c>
      <c r="C253" s="19">
        <v>923.62999999999988</v>
      </c>
      <c r="D253" s="19"/>
      <c r="E253" s="19"/>
      <c r="F253" s="45">
        <f t="shared" si="82"/>
        <v>0</v>
      </c>
      <c r="G253" s="31"/>
      <c r="H253" s="45" t="e">
        <f t="shared" si="83"/>
        <v>#DIV/0!</v>
      </c>
      <c r="I253" s="31"/>
      <c r="J253" s="31"/>
      <c r="K253" s="31"/>
      <c r="L253" s="31"/>
      <c r="M253" s="31"/>
      <c r="N253" s="31"/>
      <c r="O253" s="19"/>
      <c r="P253" s="19"/>
      <c r="Q253" s="19"/>
      <c r="R253" s="19"/>
      <c r="S253" s="19"/>
      <c r="T253" s="19"/>
      <c r="U253" s="54" t="e">
        <f t="shared" si="84"/>
        <v>#DIV/0!</v>
      </c>
      <c r="V253" s="19"/>
      <c r="W253" s="18" t="e">
        <f t="shared" si="85"/>
        <v>#DIV/0!</v>
      </c>
      <c r="X253" s="19"/>
      <c r="Y253" s="18" t="e">
        <f t="shared" si="86"/>
        <v>#DIV/0!</v>
      </c>
      <c r="Z253" s="19"/>
      <c r="AA253" s="19"/>
      <c r="AB253" s="19"/>
      <c r="AC253" s="19"/>
      <c r="AD253" s="19"/>
      <c r="AE253" s="19"/>
    </row>
    <row r="254" spans="1:31" s="84" customFormat="1" x14ac:dyDescent="0.25">
      <c r="A254" s="17"/>
      <c r="B254" s="86" t="s">
        <v>412</v>
      </c>
      <c r="C254" s="19">
        <v>91.63000000000001</v>
      </c>
      <c r="D254" s="19"/>
      <c r="E254" s="19"/>
      <c r="F254" s="45">
        <f t="shared" si="82"/>
        <v>0</v>
      </c>
      <c r="G254" s="31"/>
      <c r="H254" s="45" t="e">
        <f t="shared" si="83"/>
        <v>#DIV/0!</v>
      </c>
      <c r="I254" s="31"/>
      <c r="J254" s="31"/>
      <c r="K254" s="31"/>
      <c r="L254" s="31"/>
      <c r="M254" s="31"/>
      <c r="N254" s="31"/>
      <c r="O254" s="19"/>
      <c r="P254" s="19"/>
      <c r="Q254" s="19"/>
      <c r="R254" s="19"/>
      <c r="S254" s="19"/>
      <c r="T254" s="19"/>
      <c r="U254" s="54" t="e">
        <f t="shared" si="84"/>
        <v>#DIV/0!</v>
      </c>
      <c r="V254" s="19"/>
      <c r="W254" s="18" t="e">
        <f t="shared" si="85"/>
        <v>#DIV/0!</v>
      </c>
      <c r="X254" s="19"/>
      <c r="Y254" s="18" t="e">
        <f t="shared" si="86"/>
        <v>#DIV/0!</v>
      </c>
      <c r="Z254" s="19"/>
      <c r="AA254" s="19"/>
      <c r="AB254" s="19"/>
      <c r="AC254" s="19"/>
      <c r="AD254" s="19"/>
      <c r="AE254" s="19"/>
    </row>
    <row r="255" spans="1:31" s="84" customFormat="1" x14ac:dyDescent="0.25">
      <c r="A255" s="17"/>
      <c r="B255" s="86" t="s">
        <v>413</v>
      </c>
      <c r="C255" s="19">
        <v>138.63</v>
      </c>
      <c r="D255" s="19"/>
      <c r="E255" s="19"/>
      <c r="F255" s="45">
        <f t="shared" si="82"/>
        <v>0</v>
      </c>
      <c r="G255" s="31"/>
      <c r="H255" s="45" t="e">
        <f t="shared" si="83"/>
        <v>#DIV/0!</v>
      </c>
      <c r="I255" s="31"/>
      <c r="J255" s="31"/>
      <c r="K255" s="31"/>
      <c r="L255" s="31"/>
      <c r="M255" s="31"/>
      <c r="N255" s="31"/>
      <c r="O255" s="19"/>
      <c r="P255" s="19"/>
      <c r="Q255" s="19"/>
      <c r="R255" s="19"/>
      <c r="S255" s="19"/>
      <c r="T255" s="19"/>
      <c r="U255" s="54" t="e">
        <f t="shared" si="84"/>
        <v>#DIV/0!</v>
      </c>
      <c r="V255" s="19"/>
      <c r="W255" s="18" t="e">
        <f t="shared" si="85"/>
        <v>#DIV/0!</v>
      </c>
      <c r="X255" s="19"/>
      <c r="Y255" s="18" t="e">
        <f t="shared" si="86"/>
        <v>#DIV/0!</v>
      </c>
      <c r="Z255" s="19"/>
      <c r="AA255" s="19"/>
      <c r="AB255" s="19"/>
      <c r="AC255" s="19"/>
      <c r="AD255" s="19"/>
      <c r="AE255" s="19"/>
    </row>
    <row r="256" spans="1:31" s="84" customFormat="1" x14ac:dyDescent="0.25">
      <c r="A256" s="17"/>
      <c r="B256" s="86" t="s">
        <v>414</v>
      </c>
      <c r="C256" s="19">
        <v>123.00000000000001</v>
      </c>
      <c r="D256" s="19"/>
      <c r="E256" s="19"/>
      <c r="F256" s="45">
        <f t="shared" si="82"/>
        <v>0</v>
      </c>
      <c r="G256" s="31"/>
      <c r="H256" s="45" t="e">
        <f t="shared" si="83"/>
        <v>#DIV/0!</v>
      </c>
      <c r="I256" s="31"/>
      <c r="J256" s="31"/>
      <c r="K256" s="31"/>
      <c r="L256" s="31"/>
      <c r="M256" s="31"/>
      <c r="N256" s="31"/>
      <c r="O256" s="19"/>
      <c r="P256" s="19"/>
      <c r="Q256" s="19"/>
      <c r="R256" s="19"/>
      <c r="S256" s="19"/>
      <c r="T256" s="19"/>
      <c r="U256" s="54" t="e">
        <f t="shared" si="84"/>
        <v>#DIV/0!</v>
      </c>
      <c r="V256" s="19"/>
      <c r="W256" s="18" t="e">
        <f t="shared" si="85"/>
        <v>#DIV/0!</v>
      </c>
      <c r="X256" s="19"/>
      <c r="Y256" s="18" t="e">
        <f t="shared" si="86"/>
        <v>#DIV/0!</v>
      </c>
      <c r="Z256" s="19"/>
      <c r="AA256" s="19"/>
      <c r="AB256" s="19"/>
      <c r="AC256" s="19"/>
      <c r="AD256" s="19"/>
      <c r="AE256" s="19"/>
    </row>
    <row r="257" spans="1:31" s="84" customFormat="1" x14ac:dyDescent="0.25">
      <c r="A257" s="17"/>
      <c r="B257" s="86" t="s">
        <v>232</v>
      </c>
      <c r="C257" s="19">
        <v>101.19999999999999</v>
      </c>
      <c r="D257" s="19"/>
      <c r="E257" s="19"/>
      <c r="F257" s="45">
        <f t="shared" si="82"/>
        <v>0</v>
      </c>
      <c r="G257" s="31"/>
      <c r="H257" s="45" t="e">
        <f t="shared" si="83"/>
        <v>#DIV/0!</v>
      </c>
      <c r="I257" s="31"/>
      <c r="J257" s="31"/>
      <c r="K257" s="31"/>
      <c r="L257" s="31"/>
      <c r="M257" s="31"/>
      <c r="N257" s="31"/>
      <c r="O257" s="19"/>
      <c r="P257" s="19"/>
      <c r="Q257" s="19"/>
      <c r="R257" s="19"/>
      <c r="S257" s="19"/>
      <c r="T257" s="19"/>
      <c r="U257" s="54" t="e">
        <f t="shared" si="84"/>
        <v>#DIV/0!</v>
      </c>
      <c r="V257" s="19"/>
      <c r="W257" s="18" t="e">
        <f t="shared" si="85"/>
        <v>#DIV/0!</v>
      </c>
      <c r="X257" s="19"/>
      <c r="Y257" s="18" t="e">
        <f t="shared" si="86"/>
        <v>#DIV/0!</v>
      </c>
      <c r="Z257" s="19"/>
      <c r="AA257" s="19"/>
      <c r="AB257" s="19"/>
      <c r="AC257" s="19"/>
      <c r="AD257" s="19"/>
      <c r="AE257" s="19"/>
    </row>
    <row r="258" spans="1:31" s="84" customFormat="1" x14ac:dyDescent="0.25">
      <c r="A258" s="17"/>
      <c r="B258" s="86" t="s">
        <v>415</v>
      </c>
      <c r="C258" s="19">
        <v>0</v>
      </c>
      <c r="D258" s="19"/>
      <c r="E258" s="19"/>
      <c r="F258" s="45" t="e">
        <f t="shared" si="82"/>
        <v>#DIV/0!</v>
      </c>
      <c r="G258" s="31"/>
      <c r="H258" s="45" t="e">
        <f t="shared" si="83"/>
        <v>#DIV/0!</v>
      </c>
      <c r="I258" s="31"/>
      <c r="J258" s="31"/>
      <c r="K258" s="31"/>
      <c r="L258" s="31"/>
      <c r="M258" s="31"/>
      <c r="N258" s="31"/>
      <c r="O258" s="19"/>
      <c r="P258" s="19"/>
      <c r="Q258" s="19"/>
      <c r="R258" s="19"/>
      <c r="S258" s="19"/>
      <c r="T258" s="19"/>
      <c r="U258" s="54" t="e">
        <f t="shared" si="84"/>
        <v>#DIV/0!</v>
      </c>
      <c r="V258" s="19"/>
      <c r="W258" s="18" t="e">
        <f t="shared" si="85"/>
        <v>#DIV/0!</v>
      </c>
      <c r="X258" s="19"/>
      <c r="Y258" s="18" t="e">
        <f t="shared" si="86"/>
        <v>#DIV/0!</v>
      </c>
      <c r="Z258" s="19"/>
      <c r="AA258" s="19"/>
      <c r="AB258" s="19"/>
      <c r="AC258" s="19"/>
      <c r="AD258" s="19"/>
      <c r="AE258" s="19"/>
    </row>
    <row r="259" spans="1:31" s="84" customFormat="1" x14ac:dyDescent="0.25">
      <c r="A259" s="17"/>
      <c r="B259" s="86" t="s">
        <v>233</v>
      </c>
      <c r="C259" s="19">
        <v>143</v>
      </c>
      <c r="D259" s="19"/>
      <c r="E259" s="19"/>
      <c r="F259" s="45">
        <f t="shared" si="82"/>
        <v>0</v>
      </c>
      <c r="G259" s="31"/>
      <c r="H259" s="45" t="e">
        <f t="shared" si="83"/>
        <v>#DIV/0!</v>
      </c>
      <c r="I259" s="31"/>
      <c r="J259" s="31"/>
      <c r="K259" s="31"/>
      <c r="L259" s="31"/>
      <c r="M259" s="31"/>
      <c r="N259" s="31"/>
      <c r="O259" s="19"/>
      <c r="P259" s="19"/>
      <c r="Q259" s="19"/>
      <c r="R259" s="19"/>
      <c r="S259" s="19"/>
      <c r="T259" s="19"/>
      <c r="U259" s="54" t="e">
        <f t="shared" si="84"/>
        <v>#DIV/0!</v>
      </c>
      <c r="V259" s="19"/>
      <c r="W259" s="18" t="e">
        <f t="shared" si="85"/>
        <v>#DIV/0!</v>
      </c>
      <c r="X259" s="19"/>
      <c r="Y259" s="18" t="e">
        <f t="shared" si="86"/>
        <v>#DIV/0!</v>
      </c>
      <c r="Z259" s="19"/>
      <c r="AA259" s="19"/>
      <c r="AB259" s="19"/>
      <c r="AC259" s="19"/>
      <c r="AD259" s="19"/>
      <c r="AE259" s="19"/>
    </row>
    <row r="260" spans="1:31" s="84" customFormat="1" x14ac:dyDescent="0.25">
      <c r="A260" s="17"/>
      <c r="B260" s="86" t="s">
        <v>234</v>
      </c>
      <c r="C260" s="19">
        <v>32.25</v>
      </c>
      <c r="D260" s="19"/>
      <c r="E260" s="19"/>
      <c r="F260" s="45">
        <f t="shared" si="82"/>
        <v>0</v>
      </c>
      <c r="G260" s="31"/>
      <c r="H260" s="45" t="e">
        <f t="shared" si="83"/>
        <v>#DIV/0!</v>
      </c>
      <c r="I260" s="31"/>
      <c r="J260" s="31"/>
      <c r="K260" s="31"/>
      <c r="L260" s="31"/>
      <c r="M260" s="31"/>
      <c r="N260" s="31"/>
      <c r="O260" s="19"/>
      <c r="P260" s="19"/>
      <c r="Q260" s="19"/>
      <c r="R260" s="19"/>
      <c r="S260" s="19"/>
      <c r="T260" s="19"/>
      <c r="U260" s="54" t="e">
        <f t="shared" si="84"/>
        <v>#DIV/0!</v>
      </c>
      <c r="V260" s="19"/>
      <c r="W260" s="18" t="e">
        <f t="shared" si="85"/>
        <v>#DIV/0!</v>
      </c>
      <c r="X260" s="19"/>
      <c r="Y260" s="18" t="e">
        <f t="shared" si="86"/>
        <v>#DIV/0!</v>
      </c>
      <c r="Z260" s="19"/>
      <c r="AA260" s="19"/>
      <c r="AB260" s="19"/>
      <c r="AC260" s="19"/>
      <c r="AD260" s="19"/>
      <c r="AE260" s="19"/>
    </row>
    <row r="261" spans="1:31" s="84" customFormat="1" x14ac:dyDescent="0.25">
      <c r="A261" s="17"/>
      <c r="B261" s="86" t="s">
        <v>91</v>
      </c>
      <c r="C261" s="19">
        <v>115.35000000000001</v>
      </c>
      <c r="D261" s="19"/>
      <c r="E261" s="19"/>
      <c r="F261" s="45">
        <f t="shared" si="82"/>
        <v>0</v>
      </c>
      <c r="G261" s="31"/>
      <c r="H261" s="45" t="e">
        <f t="shared" si="83"/>
        <v>#DIV/0!</v>
      </c>
      <c r="I261" s="31"/>
      <c r="J261" s="31"/>
      <c r="K261" s="31"/>
      <c r="L261" s="31"/>
      <c r="M261" s="31"/>
      <c r="N261" s="31"/>
      <c r="O261" s="19"/>
      <c r="P261" s="19"/>
      <c r="Q261" s="19"/>
      <c r="R261" s="19"/>
      <c r="S261" s="19"/>
      <c r="T261" s="19"/>
      <c r="U261" s="54" t="e">
        <f t="shared" si="84"/>
        <v>#DIV/0!</v>
      </c>
      <c r="V261" s="19"/>
      <c r="W261" s="18" t="e">
        <f t="shared" si="85"/>
        <v>#DIV/0!</v>
      </c>
      <c r="X261" s="19"/>
      <c r="Y261" s="18" t="e">
        <f t="shared" si="86"/>
        <v>#DIV/0!</v>
      </c>
      <c r="Z261" s="19"/>
      <c r="AA261" s="19"/>
      <c r="AB261" s="19"/>
      <c r="AC261" s="19"/>
      <c r="AD261" s="19"/>
      <c r="AE261" s="19"/>
    </row>
    <row r="262" spans="1:31" s="84" customFormat="1" x14ac:dyDescent="0.25">
      <c r="A262" s="17"/>
      <c r="B262" s="86" t="s">
        <v>235</v>
      </c>
      <c r="C262" s="19">
        <v>108.24000000000001</v>
      </c>
      <c r="D262" s="19"/>
      <c r="E262" s="19"/>
      <c r="F262" s="45">
        <f t="shared" si="82"/>
        <v>0</v>
      </c>
      <c r="G262" s="31"/>
      <c r="H262" s="45" t="e">
        <f t="shared" si="83"/>
        <v>#DIV/0!</v>
      </c>
      <c r="I262" s="31"/>
      <c r="J262" s="31"/>
      <c r="K262" s="31"/>
      <c r="L262" s="31"/>
      <c r="M262" s="31"/>
      <c r="N262" s="31"/>
      <c r="O262" s="19"/>
      <c r="P262" s="19"/>
      <c r="Q262" s="19"/>
      <c r="R262" s="19"/>
      <c r="S262" s="19"/>
      <c r="T262" s="19"/>
      <c r="U262" s="54" t="e">
        <f t="shared" si="84"/>
        <v>#DIV/0!</v>
      </c>
      <c r="V262" s="19"/>
      <c r="W262" s="18" t="e">
        <f t="shared" si="85"/>
        <v>#DIV/0!</v>
      </c>
      <c r="X262" s="19"/>
      <c r="Y262" s="18" t="e">
        <f t="shared" si="86"/>
        <v>#DIV/0!</v>
      </c>
      <c r="Z262" s="19"/>
      <c r="AA262" s="19"/>
      <c r="AB262" s="19"/>
      <c r="AC262" s="19"/>
      <c r="AD262" s="19"/>
      <c r="AE262" s="19"/>
    </row>
    <row r="263" spans="1:31" s="84" customFormat="1" x14ac:dyDescent="0.25">
      <c r="A263" s="17"/>
      <c r="B263" s="86" t="s">
        <v>236</v>
      </c>
      <c r="C263" s="19">
        <v>170.27599999999998</v>
      </c>
      <c r="D263" s="19"/>
      <c r="E263" s="19"/>
      <c r="F263" s="45">
        <f t="shared" si="82"/>
        <v>0</v>
      </c>
      <c r="G263" s="31"/>
      <c r="H263" s="45" t="e">
        <f t="shared" si="83"/>
        <v>#DIV/0!</v>
      </c>
      <c r="I263" s="31"/>
      <c r="J263" s="31"/>
      <c r="K263" s="31"/>
      <c r="L263" s="31"/>
      <c r="M263" s="31"/>
      <c r="N263" s="31"/>
      <c r="O263" s="19"/>
      <c r="P263" s="19"/>
      <c r="Q263" s="19"/>
      <c r="R263" s="19"/>
      <c r="S263" s="19"/>
      <c r="T263" s="19"/>
      <c r="U263" s="54" t="e">
        <f t="shared" si="84"/>
        <v>#DIV/0!</v>
      </c>
      <c r="V263" s="19"/>
      <c r="W263" s="18" t="e">
        <f t="shared" si="85"/>
        <v>#DIV/0!</v>
      </c>
      <c r="X263" s="19"/>
      <c r="Y263" s="18" t="e">
        <f t="shared" si="86"/>
        <v>#DIV/0!</v>
      </c>
      <c r="Z263" s="19"/>
      <c r="AA263" s="19"/>
      <c r="AB263" s="19"/>
      <c r="AC263" s="19"/>
      <c r="AD263" s="19"/>
      <c r="AE263" s="19"/>
    </row>
    <row r="264" spans="1:31" s="84" customFormat="1" x14ac:dyDescent="0.25">
      <c r="A264" s="17"/>
      <c r="B264" s="86" t="s">
        <v>237</v>
      </c>
      <c r="C264" s="19">
        <v>268.37</v>
      </c>
      <c r="D264" s="19"/>
      <c r="E264" s="19"/>
      <c r="F264" s="45">
        <f t="shared" si="82"/>
        <v>0</v>
      </c>
      <c r="G264" s="31"/>
      <c r="H264" s="45" t="e">
        <f t="shared" si="83"/>
        <v>#DIV/0!</v>
      </c>
      <c r="I264" s="31"/>
      <c r="J264" s="31"/>
      <c r="K264" s="31"/>
      <c r="L264" s="31"/>
      <c r="M264" s="31"/>
      <c r="N264" s="31"/>
      <c r="O264" s="19"/>
      <c r="P264" s="19"/>
      <c r="Q264" s="19"/>
      <c r="R264" s="19"/>
      <c r="S264" s="19"/>
      <c r="T264" s="19"/>
      <c r="U264" s="54" t="e">
        <f t="shared" si="84"/>
        <v>#DIV/0!</v>
      </c>
      <c r="V264" s="19"/>
      <c r="W264" s="18" t="e">
        <f t="shared" si="85"/>
        <v>#DIV/0!</v>
      </c>
      <c r="X264" s="19">
        <v>3</v>
      </c>
      <c r="Y264" s="18" t="e">
        <f t="shared" si="86"/>
        <v>#DIV/0!</v>
      </c>
      <c r="Z264" s="19"/>
      <c r="AA264" s="19"/>
      <c r="AB264" s="19"/>
      <c r="AC264" s="19"/>
      <c r="AD264" s="19"/>
      <c r="AE264" s="19"/>
    </row>
    <row r="265" spans="1:31" s="84" customFormat="1" x14ac:dyDescent="0.25">
      <c r="A265" s="17"/>
      <c r="B265" s="86" t="s">
        <v>238</v>
      </c>
      <c r="C265" s="19">
        <v>219</v>
      </c>
      <c r="D265" s="19"/>
      <c r="E265" s="19"/>
      <c r="F265" s="45">
        <f t="shared" si="82"/>
        <v>0</v>
      </c>
      <c r="G265" s="31"/>
      <c r="H265" s="45" t="e">
        <f t="shared" si="83"/>
        <v>#DIV/0!</v>
      </c>
      <c r="I265" s="31"/>
      <c r="J265" s="31"/>
      <c r="K265" s="31"/>
      <c r="L265" s="31"/>
      <c r="M265" s="31"/>
      <c r="N265" s="31"/>
      <c r="O265" s="19"/>
      <c r="P265" s="19"/>
      <c r="Q265" s="19"/>
      <c r="R265" s="19"/>
      <c r="S265" s="19"/>
      <c r="T265" s="19"/>
      <c r="U265" s="54" t="e">
        <f t="shared" si="84"/>
        <v>#DIV/0!</v>
      </c>
      <c r="V265" s="19"/>
      <c r="W265" s="18" t="e">
        <f t="shared" si="85"/>
        <v>#DIV/0!</v>
      </c>
      <c r="X265" s="19"/>
      <c r="Y265" s="18" t="e">
        <f t="shared" si="86"/>
        <v>#DIV/0!</v>
      </c>
      <c r="Z265" s="19"/>
      <c r="AA265" s="19"/>
      <c r="AB265" s="19"/>
      <c r="AC265" s="19"/>
      <c r="AD265" s="19"/>
      <c r="AE265" s="19"/>
    </row>
    <row r="266" spans="1:31" s="84" customFormat="1" x14ac:dyDescent="0.25">
      <c r="A266" s="17"/>
      <c r="B266" s="86" t="s">
        <v>416</v>
      </c>
      <c r="C266" s="19">
        <v>104</v>
      </c>
      <c r="D266" s="19"/>
      <c r="E266" s="19"/>
      <c r="F266" s="45">
        <f t="shared" si="82"/>
        <v>0</v>
      </c>
      <c r="G266" s="31"/>
      <c r="H266" s="45" t="e">
        <f t="shared" si="83"/>
        <v>#DIV/0!</v>
      </c>
      <c r="I266" s="31"/>
      <c r="J266" s="31"/>
      <c r="K266" s="31"/>
      <c r="L266" s="31"/>
      <c r="M266" s="31"/>
      <c r="N266" s="31"/>
      <c r="O266" s="19"/>
      <c r="P266" s="19"/>
      <c r="Q266" s="19"/>
      <c r="R266" s="19"/>
      <c r="S266" s="19"/>
      <c r="T266" s="19"/>
      <c r="U266" s="54" t="e">
        <f t="shared" si="84"/>
        <v>#DIV/0!</v>
      </c>
      <c r="V266" s="19"/>
      <c r="W266" s="18" t="e">
        <f t="shared" si="85"/>
        <v>#DIV/0!</v>
      </c>
      <c r="X266" s="19"/>
      <c r="Y266" s="18" t="e">
        <f t="shared" si="86"/>
        <v>#DIV/0!</v>
      </c>
      <c r="Z266" s="19"/>
      <c r="AA266" s="19"/>
      <c r="AB266" s="19"/>
      <c r="AC266" s="19"/>
      <c r="AD266" s="19"/>
      <c r="AE266" s="19"/>
    </row>
    <row r="267" spans="1:31" s="84" customFormat="1" x14ac:dyDescent="0.25">
      <c r="A267" s="17"/>
      <c r="B267" s="86" t="s">
        <v>417</v>
      </c>
      <c r="C267" s="19">
        <v>69.88</v>
      </c>
      <c r="D267" s="19"/>
      <c r="E267" s="19"/>
      <c r="F267" s="45">
        <f t="shared" si="82"/>
        <v>0</v>
      </c>
      <c r="G267" s="31"/>
      <c r="H267" s="45" t="e">
        <f t="shared" si="83"/>
        <v>#DIV/0!</v>
      </c>
      <c r="I267" s="31"/>
      <c r="J267" s="31"/>
      <c r="K267" s="31"/>
      <c r="L267" s="31"/>
      <c r="M267" s="31"/>
      <c r="N267" s="31"/>
      <c r="O267" s="19"/>
      <c r="P267" s="19"/>
      <c r="Q267" s="19"/>
      <c r="R267" s="19"/>
      <c r="S267" s="19"/>
      <c r="T267" s="19"/>
      <c r="U267" s="54" t="e">
        <f t="shared" si="84"/>
        <v>#DIV/0!</v>
      </c>
      <c r="V267" s="19"/>
      <c r="W267" s="18" t="e">
        <f t="shared" si="85"/>
        <v>#DIV/0!</v>
      </c>
      <c r="X267" s="19"/>
      <c r="Y267" s="18" t="e">
        <f t="shared" si="86"/>
        <v>#DIV/0!</v>
      </c>
      <c r="Z267" s="19"/>
      <c r="AA267" s="19"/>
      <c r="AB267" s="19"/>
      <c r="AC267" s="19"/>
      <c r="AD267" s="19"/>
      <c r="AE267" s="19"/>
    </row>
    <row r="268" spans="1:31" s="84" customFormat="1" x14ac:dyDescent="0.25">
      <c r="A268" s="17"/>
      <c r="B268" s="86" t="s">
        <v>418</v>
      </c>
      <c r="C268" s="19">
        <v>121.77</v>
      </c>
      <c r="D268" s="19"/>
      <c r="E268" s="19"/>
      <c r="F268" s="45">
        <f t="shared" si="82"/>
        <v>0</v>
      </c>
      <c r="G268" s="31"/>
      <c r="H268" s="45" t="e">
        <f t="shared" si="83"/>
        <v>#DIV/0!</v>
      </c>
      <c r="I268" s="31"/>
      <c r="J268" s="31"/>
      <c r="K268" s="31"/>
      <c r="L268" s="31"/>
      <c r="M268" s="31"/>
      <c r="N268" s="31"/>
      <c r="O268" s="19"/>
      <c r="P268" s="19"/>
      <c r="Q268" s="19"/>
      <c r="R268" s="19"/>
      <c r="S268" s="19"/>
      <c r="T268" s="19"/>
      <c r="U268" s="54" t="e">
        <f t="shared" si="84"/>
        <v>#DIV/0!</v>
      </c>
      <c r="V268" s="19"/>
      <c r="W268" s="18" t="e">
        <f t="shared" si="85"/>
        <v>#DIV/0!</v>
      </c>
      <c r="X268" s="19"/>
      <c r="Y268" s="18" t="e">
        <f t="shared" si="86"/>
        <v>#DIV/0!</v>
      </c>
      <c r="Z268" s="19"/>
      <c r="AA268" s="19"/>
      <c r="AB268" s="19"/>
      <c r="AC268" s="19"/>
      <c r="AD268" s="19"/>
      <c r="AE268" s="19"/>
    </row>
    <row r="269" spans="1:31" s="84" customFormat="1" x14ac:dyDescent="0.25">
      <c r="A269" s="17"/>
      <c r="B269" s="86" t="s">
        <v>239</v>
      </c>
      <c r="C269" s="19">
        <v>31.08</v>
      </c>
      <c r="D269" s="19"/>
      <c r="E269" s="19"/>
      <c r="F269" s="45">
        <f t="shared" si="82"/>
        <v>0</v>
      </c>
      <c r="G269" s="31"/>
      <c r="H269" s="45" t="e">
        <f t="shared" si="83"/>
        <v>#DIV/0!</v>
      </c>
      <c r="I269" s="31"/>
      <c r="J269" s="31"/>
      <c r="K269" s="31"/>
      <c r="L269" s="31"/>
      <c r="M269" s="31"/>
      <c r="N269" s="31"/>
      <c r="O269" s="19"/>
      <c r="P269" s="19"/>
      <c r="Q269" s="19"/>
      <c r="R269" s="19"/>
      <c r="S269" s="19"/>
      <c r="T269" s="19"/>
      <c r="U269" s="54" t="e">
        <f t="shared" si="84"/>
        <v>#DIV/0!</v>
      </c>
      <c r="V269" s="19"/>
      <c r="W269" s="18" t="e">
        <f t="shared" si="85"/>
        <v>#DIV/0!</v>
      </c>
      <c r="X269" s="19"/>
      <c r="Y269" s="18" t="e">
        <f t="shared" si="86"/>
        <v>#DIV/0!</v>
      </c>
      <c r="Z269" s="19"/>
      <c r="AA269" s="19"/>
      <c r="AB269" s="19"/>
      <c r="AC269" s="19"/>
      <c r="AD269" s="19"/>
      <c r="AE269" s="19"/>
    </row>
    <row r="270" spans="1:31" s="84" customFormat="1" x14ac:dyDescent="0.25">
      <c r="A270" s="17"/>
      <c r="B270" s="86" t="s">
        <v>419</v>
      </c>
      <c r="C270" s="19">
        <v>110</v>
      </c>
      <c r="D270" s="19"/>
      <c r="E270" s="19"/>
      <c r="F270" s="45">
        <f t="shared" si="82"/>
        <v>0</v>
      </c>
      <c r="G270" s="31"/>
      <c r="H270" s="45" t="e">
        <f t="shared" si="83"/>
        <v>#DIV/0!</v>
      </c>
      <c r="I270" s="31"/>
      <c r="J270" s="31"/>
      <c r="K270" s="31"/>
      <c r="L270" s="31"/>
      <c r="M270" s="31"/>
      <c r="N270" s="31"/>
      <c r="O270" s="19"/>
      <c r="P270" s="19"/>
      <c r="Q270" s="19"/>
      <c r="R270" s="19"/>
      <c r="S270" s="19"/>
      <c r="T270" s="19"/>
      <c r="U270" s="54" t="e">
        <f t="shared" si="84"/>
        <v>#DIV/0!</v>
      </c>
      <c r="V270" s="19"/>
      <c r="W270" s="18" t="e">
        <f t="shared" si="85"/>
        <v>#DIV/0!</v>
      </c>
      <c r="X270" s="19"/>
      <c r="Y270" s="18" t="e">
        <f t="shared" si="86"/>
        <v>#DIV/0!</v>
      </c>
      <c r="Z270" s="19"/>
      <c r="AA270" s="19"/>
      <c r="AB270" s="19"/>
      <c r="AC270" s="19"/>
      <c r="AD270" s="19"/>
      <c r="AE270" s="19"/>
    </row>
    <row r="271" spans="1:31" s="84" customFormat="1" x14ac:dyDescent="0.25">
      <c r="A271" s="17"/>
      <c r="B271" s="86" t="s">
        <v>420</v>
      </c>
      <c r="C271" s="19">
        <v>105.34</v>
      </c>
      <c r="D271" s="19"/>
      <c r="E271" s="19"/>
      <c r="F271" s="45">
        <f t="shared" si="82"/>
        <v>0</v>
      </c>
      <c r="G271" s="31"/>
      <c r="H271" s="45" t="e">
        <f t="shared" si="83"/>
        <v>#DIV/0!</v>
      </c>
      <c r="I271" s="31"/>
      <c r="J271" s="31"/>
      <c r="K271" s="31"/>
      <c r="L271" s="31"/>
      <c r="M271" s="31"/>
      <c r="N271" s="31"/>
      <c r="O271" s="19"/>
      <c r="P271" s="19"/>
      <c r="Q271" s="19"/>
      <c r="R271" s="19"/>
      <c r="S271" s="19"/>
      <c r="T271" s="19"/>
      <c r="U271" s="54" t="e">
        <f t="shared" si="84"/>
        <v>#DIV/0!</v>
      </c>
      <c r="V271" s="19"/>
      <c r="W271" s="18" t="e">
        <f t="shared" si="85"/>
        <v>#DIV/0!</v>
      </c>
      <c r="X271" s="19"/>
      <c r="Y271" s="18" t="e">
        <f t="shared" si="86"/>
        <v>#DIV/0!</v>
      </c>
      <c r="Z271" s="19"/>
      <c r="AA271" s="19"/>
      <c r="AB271" s="19"/>
      <c r="AC271" s="19"/>
      <c r="AD271" s="19"/>
      <c r="AE271" s="19"/>
    </row>
    <row r="272" spans="1:31" s="84" customFormat="1" x14ac:dyDescent="0.25">
      <c r="A272" s="17"/>
      <c r="B272" s="86" t="s">
        <v>240</v>
      </c>
      <c r="C272" s="19">
        <v>255</v>
      </c>
      <c r="D272" s="19"/>
      <c r="E272" s="19"/>
      <c r="F272" s="45">
        <f t="shared" si="82"/>
        <v>0</v>
      </c>
      <c r="G272" s="31"/>
      <c r="H272" s="45" t="e">
        <f t="shared" si="83"/>
        <v>#DIV/0!</v>
      </c>
      <c r="I272" s="31"/>
      <c r="J272" s="31"/>
      <c r="K272" s="31"/>
      <c r="L272" s="31"/>
      <c r="M272" s="31"/>
      <c r="N272" s="31"/>
      <c r="O272" s="19"/>
      <c r="P272" s="19"/>
      <c r="Q272" s="19"/>
      <c r="R272" s="19"/>
      <c r="S272" s="19"/>
      <c r="T272" s="19"/>
      <c r="U272" s="54" t="e">
        <f t="shared" si="84"/>
        <v>#DIV/0!</v>
      </c>
      <c r="V272" s="19"/>
      <c r="W272" s="18" t="e">
        <f t="shared" si="85"/>
        <v>#DIV/0!</v>
      </c>
      <c r="X272" s="19"/>
      <c r="Y272" s="18" t="e">
        <f t="shared" si="86"/>
        <v>#DIV/0!</v>
      </c>
      <c r="Z272" s="19"/>
      <c r="AA272" s="19"/>
      <c r="AB272" s="19"/>
      <c r="AC272" s="19"/>
      <c r="AD272" s="19"/>
      <c r="AE272" s="19"/>
    </row>
    <row r="273" spans="1:31" s="84" customFormat="1" x14ac:dyDescent="0.25">
      <c r="A273" s="17"/>
      <c r="B273" s="86" t="s">
        <v>421</v>
      </c>
      <c r="C273" s="19">
        <v>236</v>
      </c>
      <c r="D273" s="19"/>
      <c r="E273" s="19"/>
      <c r="F273" s="45">
        <f t="shared" si="82"/>
        <v>0</v>
      </c>
      <c r="G273" s="31"/>
      <c r="H273" s="45" t="e">
        <f t="shared" si="83"/>
        <v>#DIV/0!</v>
      </c>
      <c r="I273" s="31"/>
      <c r="J273" s="31"/>
      <c r="K273" s="31"/>
      <c r="L273" s="31"/>
      <c r="M273" s="31"/>
      <c r="N273" s="31"/>
      <c r="O273" s="19"/>
      <c r="P273" s="19"/>
      <c r="Q273" s="19"/>
      <c r="R273" s="19"/>
      <c r="S273" s="19"/>
      <c r="T273" s="19"/>
      <c r="U273" s="54" t="e">
        <f t="shared" si="84"/>
        <v>#DIV/0!</v>
      </c>
      <c r="V273" s="19"/>
      <c r="W273" s="18" t="e">
        <f t="shared" si="85"/>
        <v>#DIV/0!</v>
      </c>
      <c r="X273" s="19"/>
      <c r="Y273" s="18" t="e">
        <f t="shared" si="86"/>
        <v>#DIV/0!</v>
      </c>
      <c r="Z273" s="19"/>
      <c r="AA273" s="19"/>
      <c r="AB273" s="19"/>
      <c r="AC273" s="19"/>
      <c r="AD273" s="19"/>
      <c r="AE273" s="19"/>
    </row>
    <row r="274" spans="1:31" s="84" customFormat="1" x14ac:dyDescent="0.25">
      <c r="A274" s="17"/>
      <c r="B274" s="86" t="s">
        <v>422</v>
      </c>
      <c r="C274" s="19">
        <v>121.77000000000001</v>
      </c>
      <c r="D274" s="19"/>
      <c r="E274" s="19"/>
      <c r="F274" s="45">
        <f t="shared" si="82"/>
        <v>0</v>
      </c>
      <c r="G274" s="31"/>
      <c r="H274" s="45" t="e">
        <f t="shared" si="83"/>
        <v>#DIV/0!</v>
      </c>
      <c r="I274" s="31"/>
      <c r="J274" s="31"/>
      <c r="K274" s="31"/>
      <c r="L274" s="31"/>
      <c r="M274" s="31"/>
      <c r="N274" s="31"/>
      <c r="O274" s="19"/>
      <c r="P274" s="19"/>
      <c r="Q274" s="19"/>
      <c r="R274" s="19"/>
      <c r="S274" s="19"/>
      <c r="T274" s="19"/>
      <c r="U274" s="54" t="e">
        <f t="shared" si="84"/>
        <v>#DIV/0!</v>
      </c>
      <c r="V274" s="19"/>
      <c r="W274" s="18" t="e">
        <f t="shared" si="85"/>
        <v>#DIV/0!</v>
      </c>
      <c r="X274" s="19"/>
      <c r="Y274" s="18" t="e">
        <f t="shared" si="86"/>
        <v>#DIV/0!</v>
      </c>
      <c r="Z274" s="19"/>
      <c r="AA274" s="19"/>
      <c r="AB274" s="19"/>
      <c r="AC274" s="19"/>
      <c r="AD274" s="19"/>
      <c r="AE274" s="19"/>
    </row>
    <row r="275" spans="1:31" s="84" customFormat="1" x14ac:dyDescent="0.25">
      <c r="A275" s="17"/>
      <c r="B275" s="85" t="s">
        <v>423</v>
      </c>
      <c r="C275" s="19">
        <v>45.5</v>
      </c>
      <c r="D275" s="19"/>
      <c r="E275" s="19"/>
      <c r="F275" s="45">
        <f t="shared" si="82"/>
        <v>0</v>
      </c>
      <c r="G275" s="31"/>
      <c r="H275" s="45" t="e">
        <f t="shared" si="83"/>
        <v>#DIV/0!</v>
      </c>
      <c r="I275" s="31"/>
      <c r="J275" s="31"/>
      <c r="K275" s="31"/>
      <c r="L275" s="31"/>
      <c r="M275" s="31"/>
      <c r="N275" s="31"/>
      <c r="O275" s="19"/>
      <c r="P275" s="19"/>
      <c r="Q275" s="19"/>
      <c r="R275" s="19"/>
      <c r="S275" s="19"/>
      <c r="T275" s="19"/>
      <c r="U275" s="54" t="e">
        <f t="shared" si="84"/>
        <v>#DIV/0!</v>
      </c>
      <c r="V275" s="19"/>
      <c r="W275" s="18" t="e">
        <f t="shared" si="85"/>
        <v>#DIV/0!</v>
      </c>
      <c r="X275" s="19"/>
      <c r="Y275" s="18" t="e">
        <f t="shared" si="86"/>
        <v>#DIV/0!</v>
      </c>
      <c r="Z275" s="19"/>
      <c r="AA275" s="19"/>
      <c r="AB275" s="19"/>
      <c r="AC275" s="19"/>
      <c r="AD275" s="19"/>
      <c r="AE275" s="19"/>
    </row>
    <row r="276" spans="1:31" s="84" customFormat="1" x14ac:dyDescent="0.25">
      <c r="A276" s="17"/>
      <c r="B276" s="86" t="s">
        <v>424</v>
      </c>
      <c r="C276" s="19">
        <v>93.73</v>
      </c>
      <c r="D276" s="19"/>
      <c r="E276" s="19"/>
      <c r="F276" s="45">
        <f t="shared" si="82"/>
        <v>0</v>
      </c>
      <c r="G276" s="31"/>
      <c r="H276" s="45" t="e">
        <f t="shared" si="83"/>
        <v>#DIV/0!</v>
      </c>
      <c r="I276" s="31"/>
      <c r="J276" s="31"/>
      <c r="K276" s="31"/>
      <c r="L276" s="31"/>
      <c r="M276" s="31"/>
      <c r="N276" s="31"/>
      <c r="O276" s="19"/>
      <c r="P276" s="19"/>
      <c r="Q276" s="19"/>
      <c r="R276" s="19"/>
      <c r="S276" s="19"/>
      <c r="T276" s="19"/>
      <c r="U276" s="54" t="e">
        <f t="shared" si="84"/>
        <v>#DIV/0!</v>
      </c>
      <c r="V276" s="19"/>
      <c r="W276" s="18" t="e">
        <f t="shared" si="85"/>
        <v>#DIV/0!</v>
      </c>
      <c r="X276" s="19"/>
      <c r="Y276" s="18" t="e">
        <f t="shared" si="86"/>
        <v>#DIV/0!</v>
      </c>
      <c r="Z276" s="19"/>
      <c r="AA276" s="19"/>
      <c r="AB276" s="19"/>
      <c r="AC276" s="19"/>
      <c r="AD276" s="19"/>
      <c r="AE276" s="19"/>
    </row>
    <row r="277" spans="1:31" s="84" customFormat="1" x14ac:dyDescent="0.25">
      <c r="A277" s="17"/>
      <c r="B277" s="86" t="s">
        <v>241</v>
      </c>
      <c r="C277" s="19">
        <v>304.53000000000003</v>
      </c>
      <c r="D277" s="19"/>
      <c r="E277" s="19"/>
      <c r="F277" s="45">
        <f t="shared" si="82"/>
        <v>0</v>
      </c>
      <c r="G277" s="31"/>
      <c r="H277" s="45" t="e">
        <f t="shared" si="83"/>
        <v>#DIV/0!</v>
      </c>
      <c r="I277" s="31"/>
      <c r="J277" s="31"/>
      <c r="K277" s="31"/>
      <c r="L277" s="31"/>
      <c r="M277" s="31"/>
      <c r="N277" s="31"/>
      <c r="O277" s="19"/>
      <c r="P277" s="19"/>
      <c r="Q277" s="19"/>
      <c r="R277" s="19"/>
      <c r="S277" s="19"/>
      <c r="T277" s="19"/>
      <c r="U277" s="54" t="e">
        <f t="shared" si="84"/>
        <v>#DIV/0!</v>
      </c>
      <c r="V277" s="19"/>
      <c r="W277" s="18" t="e">
        <f t="shared" si="85"/>
        <v>#DIV/0!</v>
      </c>
      <c r="X277" s="19"/>
      <c r="Y277" s="18" t="e">
        <f t="shared" si="86"/>
        <v>#DIV/0!</v>
      </c>
      <c r="Z277" s="19"/>
      <c r="AA277" s="19"/>
      <c r="AB277" s="19"/>
      <c r="AC277" s="19"/>
      <c r="AD277" s="19"/>
      <c r="AE277" s="19"/>
    </row>
    <row r="278" spans="1:31" s="84" customFormat="1" x14ac:dyDescent="0.25">
      <c r="A278" s="17"/>
      <c r="B278" s="86" t="s">
        <v>242</v>
      </c>
      <c r="C278" s="19">
        <v>111.2</v>
      </c>
      <c r="D278" s="19"/>
      <c r="E278" s="19"/>
      <c r="F278" s="45">
        <f t="shared" si="82"/>
        <v>0</v>
      </c>
      <c r="G278" s="31"/>
      <c r="H278" s="45" t="e">
        <f t="shared" si="83"/>
        <v>#DIV/0!</v>
      </c>
      <c r="I278" s="31"/>
      <c r="J278" s="31"/>
      <c r="K278" s="31"/>
      <c r="L278" s="31"/>
      <c r="M278" s="31"/>
      <c r="N278" s="31"/>
      <c r="O278" s="19"/>
      <c r="P278" s="19"/>
      <c r="Q278" s="19"/>
      <c r="R278" s="19"/>
      <c r="S278" s="19"/>
      <c r="T278" s="19"/>
      <c r="U278" s="54" t="e">
        <f t="shared" si="84"/>
        <v>#DIV/0!</v>
      </c>
      <c r="V278" s="19"/>
      <c r="W278" s="18" t="e">
        <f t="shared" si="85"/>
        <v>#DIV/0!</v>
      </c>
      <c r="X278" s="19"/>
      <c r="Y278" s="18" t="e">
        <f t="shared" si="86"/>
        <v>#DIV/0!</v>
      </c>
      <c r="Z278" s="19"/>
      <c r="AA278" s="19"/>
      <c r="AB278" s="19"/>
      <c r="AC278" s="19"/>
      <c r="AD278" s="19"/>
      <c r="AE278" s="19"/>
    </row>
    <row r="279" spans="1:31" s="84" customFormat="1" x14ac:dyDescent="0.25">
      <c r="A279" s="17"/>
      <c r="B279" s="86" t="s">
        <v>243</v>
      </c>
      <c r="C279" s="19">
        <v>126.03</v>
      </c>
      <c r="D279" s="19"/>
      <c r="E279" s="19"/>
      <c r="F279" s="45">
        <f t="shared" si="82"/>
        <v>0</v>
      </c>
      <c r="G279" s="31"/>
      <c r="H279" s="45" t="e">
        <f t="shared" si="83"/>
        <v>#DIV/0!</v>
      </c>
      <c r="I279" s="31"/>
      <c r="J279" s="31"/>
      <c r="K279" s="31"/>
      <c r="L279" s="31"/>
      <c r="M279" s="31"/>
      <c r="N279" s="31"/>
      <c r="O279" s="19"/>
      <c r="P279" s="19"/>
      <c r="Q279" s="19"/>
      <c r="R279" s="19"/>
      <c r="S279" s="19"/>
      <c r="T279" s="19"/>
      <c r="U279" s="54" t="e">
        <f t="shared" si="84"/>
        <v>#DIV/0!</v>
      </c>
      <c r="V279" s="19"/>
      <c r="W279" s="18" t="e">
        <f t="shared" si="85"/>
        <v>#DIV/0!</v>
      </c>
      <c r="X279" s="19"/>
      <c r="Y279" s="18" t="e">
        <f t="shared" si="86"/>
        <v>#DIV/0!</v>
      </c>
      <c r="Z279" s="19"/>
      <c r="AA279" s="19"/>
      <c r="AB279" s="19"/>
      <c r="AC279" s="19"/>
      <c r="AD279" s="19"/>
      <c r="AE279" s="19"/>
    </row>
    <row r="280" spans="1:31" s="84" customFormat="1" x14ac:dyDescent="0.25">
      <c r="A280" s="17"/>
      <c r="B280" s="86" t="s">
        <v>244</v>
      </c>
      <c r="C280" s="19">
        <v>54.42</v>
      </c>
      <c r="D280" s="19"/>
      <c r="E280" s="19"/>
      <c r="F280" s="45">
        <f t="shared" si="82"/>
        <v>0</v>
      </c>
      <c r="G280" s="31"/>
      <c r="H280" s="45" t="e">
        <f t="shared" si="83"/>
        <v>#DIV/0!</v>
      </c>
      <c r="I280" s="31"/>
      <c r="J280" s="31"/>
      <c r="K280" s="31"/>
      <c r="L280" s="31"/>
      <c r="M280" s="31"/>
      <c r="N280" s="31"/>
      <c r="O280" s="19"/>
      <c r="P280" s="19"/>
      <c r="Q280" s="19"/>
      <c r="R280" s="19"/>
      <c r="S280" s="19"/>
      <c r="T280" s="19"/>
      <c r="U280" s="54" t="e">
        <f t="shared" si="84"/>
        <v>#DIV/0!</v>
      </c>
      <c r="V280" s="19"/>
      <c r="W280" s="18" t="e">
        <f t="shared" si="85"/>
        <v>#DIV/0!</v>
      </c>
      <c r="X280" s="19"/>
      <c r="Y280" s="18" t="e">
        <f t="shared" si="86"/>
        <v>#DIV/0!</v>
      </c>
      <c r="Z280" s="19"/>
      <c r="AA280" s="19"/>
      <c r="AB280" s="19"/>
      <c r="AC280" s="19"/>
      <c r="AD280" s="19"/>
      <c r="AE280" s="19"/>
    </row>
    <row r="281" spans="1:31" s="84" customFormat="1" x14ac:dyDescent="0.25">
      <c r="A281" s="17"/>
      <c r="B281" s="86" t="s">
        <v>425</v>
      </c>
      <c r="C281" s="19">
        <v>425.8</v>
      </c>
      <c r="D281" s="19"/>
      <c r="E281" s="19"/>
      <c r="F281" s="45">
        <f t="shared" si="82"/>
        <v>0</v>
      </c>
      <c r="G281" s="31"/>
      <c r="H281" s="45" t="e">
        <f t="shared" si="83"/>
        <v>#DIV/0!</v>
      </c>
      <c r="I281" s="31"/>
      <c r="J281" s="31"/>
      <c r="K281" s="31"/>
      <c r="L281" s="31"/>
      <c r="M281" s="31"/>
      <c r="N281" s="31"/>
      <c r="O281" s="19"/>
      <c r="P281" s="19"/>
      <c r="Q281" s="19"/>
      <c r="R281" s="19"/>
      <c r="S281" s="19"/>
      <c r="T281" s="19"/>
      <c r="U281" s="54" t="e">
        <f>O281/G281*100</f>
        <v>#DIV/0!</v>
      </c>
      <c r="V281" s="19"/>
      <c r="W281" s="18" t="e">
        <f t="shared" si="85"/>
        <v>#DIV/0!</v>
      </c>
      <c r="X281" s="19">
        <v>15</v>
      </c>
      <c r="Y281" s="18" t="e">
        <f t="shared" si="86"/>
        <v>#DIV/0!</v>
      </c>
      <c r="Z281" s="19"/>
      <c r="AA281" s="19"/>
      <c r="AB281" s="19"/>
      <c r="AC281" s="19"/>
      <c r="AD281" s="19"/>
      <c r="AE281" s="19"/>
    </row>
    <row r="282" spans="1:31" s="84" customFormat="1" x14ac:dyDescent="0.25">
      <c r="A282" s="17"/>
      <c r="B282" s="86" t="s">
        <v>426</v>
      </c>
      <c r="C282" s="19">
        <v>387.19999999999993</v>
      </c>
      <c r="D282" s="19"/>
      <c r="E282" s="19"/>
      <c r="F282" s="45">
        <f t="shared" si="82"/>
        <v>0</v>
      </c>
      <c r="G282" s="31"/>
      <c r="H282" s="45" t="e">
        <f t="shared" si="83"/>
        <v>#DIV/0!</v>
      </c>
      <c r="I282" s="31"/>
      <c r="J282" s="31"/>
      <c r="K282" s="31"/>
      <c r="L282" s="31"/>
      <c r="M282" s="31"/>
      <c r="N282" s="31"/>
      <c r="O282" s="19"/>
      <c r="P282" s="19"/>
      <c r="Q282" s="19"/>
      <c r="R282" s="19"/>
      <c r="S282" s="19"/>
      <c r="T282" s="19"/>
      <c r="U282" s="54" t="e">
        <f>O282/G282*100</f>
        <v>#DIV/0!</v>
      </c>
      <c r="V282" s="19"/>
      <c r="W282" s="18" t="e">
        <f t="shared" si="85"/>
        <v>#DIV/0!</v>
      </c>
      <c r="X282" s="19"/>
      <c r="Y282" s="18" t="e">
        <f t="shared" si="86"/>
        <v>#DIV/0!</v>
      </c>
      <c r="Z282" s="19"/>
      <c r="AA282" s="19"/>
      <c r="AB282" s="19"/>
      <c r="AC282" s="19"/>
      <c r="AD282" s="19"/>
      <c r="AE282" s="19"/>
    </row>
    <row r="283" spans="1:31" s="84" customFormat="1" x14ac:dyDescent="0.25">
      <c r="A283" s="17"/>
      <c r="B283" s="86" t="s">
        <v>245</v>
      </c>
      <c r="C283" s="19">
        <v>175.2</v>
      </c>
      <c r="D283" s="19"/>
      <c r="E283" s="19"/>
      <c r="F283" s="45">
        <f t="shared" si="82"/>
        <v>0</v>
      </c>
      <c r="G283" s="31"/>
      <c r="H283" s="45" t="e">
        <f t="shared" si="83"/>
        <v>#DIV/0!</v>
      </c>
      <c r="I283" s="31"/>
      <c r="J283" s="31"/>
      <c r="K283" s="31"/>
      <c r="L283" s="31"/>
      <c r="M283" s="31"/>
      <c r="N283" s="31"/>
      <c r="O283" s="19"/>
      <c r="P283" s="19"/>
      <c r="Q283" s="19"/>
      <c r="R283" s="19"/>
      <c r="S283" s="19"/>
      <c r="T283" s="19"/>
      <c r="U283" s="54" t="e">
        <f>O283/G283*100</f>
        <v>#DIV/0!</v>
      </c>
      <c r="V283" s="19"/>
      <c r="W283" s="18" t="e">
        <f t="shared" si="85"/>
        <v>#DIV/0!</v>
      </c>
      <c r="X283" s="19"/>
      <c r="Y283" s="18" t="e">
        <f t="shared" si="86"/>
        <v>#DIV/0!</v>
      </c>
      <c r="Z283" s="19"/>
      <c r="AA283" s="19"/>
      <c r="AB283" s="19"/>
      <c r="AC283" s="19"/>
      <c r="AD283" s="19"/>
      <c r="AE283" s="19"/>
    </row>
    <row r="284" spans="1:31" s="84" customFormat="1" x14ac:dyDescent="0.25">
      <c r="A284" s="17"/>
      <c r="B284" s="86" t="s">
        <v>427</v>
      </c>
      <c r="C284" s="19">
        <v>185.00000000000003</v>
      </c>
      <c r="D284" s="19"/>
      <c r="E284" s="19"/>
      <c r="F284" s="45">
        <f t="shared" si="82"/>
        <v>0</v>
      </c>
      <c r="G284" s="31"/>
      <c r="H284" s="45" t="e">
        <f t="shared" si="83"/>
        <v>#DIV/0!</v>
      </c>
      <c r="I284" s="31"/>
      <c r="J284" s="31"/>
      <c r="K284" s="31"/>
      <c r="L284" s="31"/>
      <c r="M284" s="31"/>
      <c r="N284" s="31"/>
      <c r="O284" s="19"/>
      <c r="P284" s="19"/>
      <c r="Q284" s="19"/>
      <c r="R284" s="19"/>
      <c r="S284" s="19"/>
      <c r="T284" s="19"/>
      <c r="U284" s="54" t="e">
        <f t="shared" ref="U284:U314" si="87">O284/G284*100</f>
        <v>#DIV/0!</v>
      </c>
      <c r="V284" s="19"/>
      <c r="W284" s="18" t="e">
        <f t="shared" si="85"/>
        <v>#DIV/0!</v>
      </c>
      <c r="X284" s="19"/>
      <c r="Y284" s="18" t="e">
        <f t="shared" si="86"/>
        <v>#DIV/0!</v>
      </c>
      <c r="Z284" s="19"/>
      <c r="AA284" s="19"/>
      <c r="AB284" s="19"/>
      <c r="AC284" s="19"/>
      <c r="AD284" s="19"/>
      <c r="AE284" s="19"/>
    </row>
    <row r="285" spans="1:31" s="84" customFormat="1" x14ac:dyDescent="0.25">
      <c r="A285" s="17"/>
      <c r="B285" s="86" t="s">
        <v>428</v>
      </c>
      <c r="C285" s="19">
        <v>144.76999999999998</v>
      </c>
      <c r="D285" s="19"/>
      <c r="E285" s="19"/>
      <c r="F285" s="45">
        <f t="shared" si="82"/>
        <v>0</v>
      </c>
      <c r="G285" s="31"/>
      <c r="H285" s="45" t="e">
        <f t="shared" si="83"/>
        <v>#DIV/0!</v>
      </c>
      <c r="I285" s="31"/>
      <c r="J285" s="31"/>
      <c r="K285" s="31"/>
      <c r="L285" s="31"/>
      <c r="M285" s="31"/>
      <c r="N285" s="31"/>
      <c r="O285" s="19"/>
      <c r="P285" s="19"/>
      <c r="Q285" s="19"/>
      <c r="R285" s="19"/>
      <c r="S285" s="19"/>
      <c r="T285" s="19"/>
      <c r="U285" s="54" t="e">
        <f t="shared" si="87"/>
        <v>#DIV/0!</v>
      </c>
      <c r="V285" s="19"/>
      <c r="W285" s="18" t="e">
        <f t="shared" si="85"/>
        <v>#DIV/0!</v>
      </c>
      <c r="X285" s="19"/>
      <c r="Y285" s="18" t="e">
        <f t="shared" si="86"/>
        <v>#DIV/0!</v>
      </c>
      <c r="Z285" s="19"/>
      <c r="AA285" s="19"/>
      <c r="AB285" s="19"/>
      <c r="AC285" s="19"/>
      <c r="AD285" s="19"/>
      <c r="AE285" s="19"/>
    </row>
    <row r="286" spans="1:31" s="84" customFormat="1" x14ac:dyDescent="0.25">
      <c r="A286" s="17"/>
      <c r="B286" s="87" t="s">
        <v>429</v>
      </c>
      <c r="C286" s="19">
        <v>146.33999999999997</v>
      </c>
      <c r="D286" s="19"/>
      <c r="E286" s="19"/>
      <c r="F286" s="45">
        <f t="shared" si="82"/>
        <v>0</v>
      </c>
      <c r="G286" s="31"/>
      <c r="H286" s="45" t="e">
        <f t="shared" si="83"/>
        <v>#DIV/0!</v>
      </c>
      <c r="I286" s="31"/>
      <c r="J286" s="31"/>
      <c r="K286" s="31"/>
      <c r="L286" s="31"/>
      <c r="M286" s="31"/>
      <c r="N286" s="31"/>
      <c r="O286" s="19"/>
      <c r="P286" s="19"/>
      <c r="Q286" s="19"/>
      <c r="R286" s="19"/>
      <c r="S286" s="19"/>
      <c r="T286" s="19"/>
      <c r="U286" s="54" t="e">
        <f t="shared" si="87"/>
        <v>#DIV/0!</v>
      </c>
      <c r="V286" s="19"/>
      <c r="W286" s="18" t="e">
        <f t="shared" si="85"/>
        <v>#DIV/0!</v>
      </c>
      <c r="X286" s="19"/>
      <c r="Y286" s="18" t="e">
        <f t="shared" si="86"/>
        <v>#DIV/0!</v>
      </c>
      <c r="Z286" s="19"/>
      <c r="AA286" s="19"/>
      <c r="AB286" s="19"/>
      <c r="AC286" s="19"/>
      <c r="AD286" s="19"/>
      <c r="AE286" s="19"/>
    </row>
    <row r="287" spans="1:31" s="84" customFormat="1" x14ac:dyDescent="0.25">
      <c r="A287" s="17"/>
      <c r="B287" s="87" t="s">
        <v>430</v>
      </c>
      <c r="C287" s="19">
        <v>820.70999999999992</v>
      </c>
      <c r="D287" s="19"/>
      <c r="E287" s="19"/>
      <c r="F287" s="45">
        <f t="shared" si="82"/>
        <v>0</v>
      </c>
      <c r="G287" s="31"/>
      <c r="H287" s="45" t="e">
        <f t="shared" si="83"/>
        <v>#DIV/0!</v>
      </c>
      <c r="I287" s="31"/>
      <c r="J287" s="31"/>
      <c r="K287" s="31"/>
      <c r="L287" s="31"/>
      <c r="M287" s="31"/>
      <c r="N287" s="31"/>
      <c r="O287" s="19"/>
      <c r="P287" s="19"/>
      <c r="Q287" s="19"/>
      <c r="R287" s="19"/>
      <c r="S287" s="19"/>
      <c r="T287" s="19"/>
      <c r="U287" s="54" t="e">
        <f t="shared" si="87"/>
        <v>#DIV/0!</v>
      </c>
      <c r="V287" s="19"/>
      <c r="W287" s="18" t="e">
        <f t="shared" si="85"/>
        <v>#DIV/0!</v>
      </c>
      <c r="X287" s="19"/>
      <c r="Y287" s="18" t="e">
        <f t="shared" si="86"/>
        <v>#DIV/0!</v>
      </c>
      <c r="Z287" s="19"/>
      <c r="AA287" s="19"/>
      <c r="AB287" s="19"/>
      <c r="AC287" s="19"/>
      <c r="AD287" s="19"/>
      <c r="AE287" s="19"/>
    </row>
    <row r="288" spans="1:31" s="84" customFormat="1" x14ac:dyDescent="0.25">
      <c r="A288" s="20"/>
      <c r="B288" s="87" t="s">
        <v>431</v>
      </c>
      <c r="C288" s="19">
        <v>837.2890000000001</v>
      </c>
      <c r="D288" s="19"/>
      <c r="E288" s="19"/>
      <c r="F288" s="45">
        <f t="shared" si="82"/>
        <v>0</v>
      </c>
      <c r="G288" s="31"/>
      <c r="H288" s="45" t="e">
        <f t="shared" si="83"/>
        <v>#DIV/0!</v>
      </c>
      <c r="I288" s="31"/>
      <c r="J288" s="31"/>
      <c r="K288" s="31"/>
      <c r="L288" s="31"/>
      <c r="M288" s="31"/>
      <c r="N288" s="31"/>
      <c r="O288" s="19"/>
      <c r="P288" s="19"/>
      <c r="Q288" s="19"/>
      <c r="R288" s="19"/>
      <c r="S288" s="19"/>
      <c r="T288" s="19"/>
      <c r="U288" s="54" t="e">
        <f t="shared" si="87"/>
        <v>#DIV/0!</v>
      </c>
      <c r="V288" s="19"/>
      <c r="W288" s="18" t="e">
        <f t="shared" si="85"/>
        <v>#DIV/0!</v>
      </c>
      <c r="X288" s="19"/>
      <c r="Y288" s="18" t="e">
        <f t="shared" si="86"/>
        <v>#DIV/0!</v>
      </c>
      <c r="Z288" s="19"/>
      <c r="AA288" s="19"/>
      <c r="AB288" s="19"/>
      <c r="AC288" s="19"/>
      <c r="AD288" s="19"/>
      <c r="AE288" s="19"/>
    </row>
    <row r="289" spans="1:31" s="84" customFormat="1" x14ac:dyDescent="0.25">
      <c r="A289" s="21"/>
      <c r="B289" s="87" t="s">
        <v>316</v>
      </c>
      <c r="C289" s="19">
        <v>155.804</v>
      </c>
      <c r="D289" s="19"/>
      <c r="E289" s="19"/>
      <c r="F289" s="45">
        <f t="shared" si="82"/>
        <v>0</v>
      </c>
      <c r="G289" s="31"/>
      <c r="H289" s="45" t="e">
        <f t="shared" si="83"/>
        <v>#DIV/0!</v>
      </c>
      <c r="I289" s="31"/>
      <c r="J289" s="31"/>
      <c r="K289" s="31"/>
      <c r="L289" s="31"/>
      <c r="M289" s="31"/>
      <c r="N289" s="31"/>
      <c r="O289" s="19"/>
      <c r="P289" s="19"/>
      <c r="Q289" s="19"/>
      <c r="R289" s="19"/>
      <c r="S289" s="19"/>
      <c r="T289" s="19"/>
      <c r="U289" s="54" t="e">
        <f t="shared" si="87"/>
        <v>#DIV/0!</v>
      </c>
      <c r="V289" s="19"/>
      <c r="W289" s="18" t="e">
        <f t="shared" si="85"/>
        <v>#DIV/0!</v>
      </c>
      <c r="X289" s="19"/>
      <c r="Y289" s="18" t="e">
        <f t="shared" si="86"/>
        <v>#DIV/0!</v>
      </c>
      <c r="Z289" s="19"/>
      <c r="AA289" s="19"/>
      <c r="AB289" s="19"/>
      <c r="AC289" s="19"/>
      <c r="AD289" s="19"/>
      <c r="AE289" s="19"/>
    </row>
    <row r="290" spans="1:31" s="84" customFormat="1" x14ac:dyDescent="0.25">
      <c r="A290" s="21"/>
      <c r="B290" s="87" t="s">
        <v>317</v>
      </c>
      <c r="C290" s="19">
        <v>2789.7369999999996</v>
      </c>
      <c r="D290" s="19"/>
      <c r="E290" s="19"/>
      <c r="F290" s="45">
        <f t="shared" si="82"/>
        <v>0</v>
      </c>
      <c r="G290" s="31"/>
      <c r="H290" s="45" t="e">
        <f t="shared" si="83"/>
        <v>#DIV/0!</v>
      </c>
      <c r="I290" s="31"/>
      <c r="J290" s="31"/>
      <c r="K290" s="31"/>
      <c r="L290" s="31"/>
      <c r="M290" s="31"/>
      <c r="N290" s="31"/>
      <c r="O290" s="19"/>
      <c r="P290" s="19"/>
      <c r="Q290" s="19"/>
      <c r="R290" s="19"/>
      <c r="S290" s="19"/>
      <c r="T290" s="19"/>
      <c r="U290" s="54" t="e">
        <f t="shared" si="87"/>
        <v>#DIV/0!</v>
      </c>
      <c r="V290" s="19"/>
      <c r="W290" s="18" t="e">
        <f t="shared" si="85"/>
        <v>#DIV/0!</v>
      </c>
      <c r="X290" s="19">
        <v>15</v>
      </c>
      <c r="Y290" s="18" t="e">
        <f t="shared" si="86"/>
        <v>#DIV/0!</v>
      </c>
      <c r="Z290" s="19"/>
      <c r="AA290" s="19"/>
      <c r="AB290" s="19"/>
      <c r="AC290" s="19"/>
      <c r="AD290" s="19"/>
      <c r="AE290" s="19"/>
    </row>
    <row r="291" spans="1:31" s="84" customFormat="1" x14ac:dyDescent="0.25">
      <c r="A291" s="21"/>
      <c r="B291" s="87" t="s">
        <v>318</v>
      </c>
      <c r="C291" s="19">
        <v>716.09</v>
      </c>
      <c r="D291" s="19"/>
      <c r="E291" s="19"/>
      <c r="F291" s="45">
        <f t="shared" si="82"/>
        <v>0</v>
      </c>
      <c r="G291" s="31"/>
      <c r="H291" s="45" t="e">
        <f t="shared" si="83"/>
        <v>#DIV/0!</v>
      </c>
      <c r="I291" s="31"/>
      <c r="J291" s="31"/>
      <c r="K291" s="31"/>
      <c r="L291" s="31"/>
      <c r="M291" s="31"/>
      <c r="N291" s="31"/>
      <c r="O291" s="19"/>
      <c r="P291" s="19"/>
      <c r="Q291" s="19"/>
      <c r="R291" s="19"/>
      <c r="S291" s="19"/>
      <c r="T291" s="19"/>
      <c r="U291" s="54" t="e">
        <f t="shared" si="87"/>
        <v>#DIV/0!</v>
      </c>
      <c r="V291" s="19"/>
      <c r="W291" s="18" t="e">
        <f t="shared" si="85"/>
        <v>#DIV/0!</v>
      </c>
      <c r="X291" s="19"/>
      <c r="Y291" s="18" t="e">
        <f t="shared" si="86"/>
        <v>#DIV/0!</v>
      </c>
      <c r="Z291" s="19"/>
      <c r="AA291" s="19"/>
      <c r="AB291" s="19"/>
      <c r="AC291" s="19"/>
      <c r="AD291" s="19"/>
      <c r="AE291" s="19"/>
    </row>
    <row r="292" spans="1:31" s="84" customFormat="1" x14ac:dyDescent="0.25">
      <c r="A292" s="133" t="s">
        <v>51</v>
      </c>
      <c r="B292" s="134"/>
      <c r="C292" s="29">
        <f>SUM(C243:C291)</f>
        <v>13361.305999999999</v>
      </c>
      <c r="D292" s="29">
        <f>SUM(D243:D291)</f>
        <v>0</v>
      </c>
      <c r="E292" s="29">
        <f>SUM(E243:E291)</f>
        <v>0</v>
      </c>
      <c r="F292" s="46">
        <f t="shared" si="82"/>
        <v>0</v>
      </c>
      <c r="G292" s="29">
        <f>SUM(G243:G291)</f>
        <v>0</v>
      </c>
      <c r="H292" s="46" t="e">
        <f t="shared" si="77"/>
        <v>#DIV/0!</v>
      </c>
      <c r="I292" s="29">
        <f t="shared" ref="I292:T292" si="88">SUM(I243:I291)</f>
        <v>0</v>
      </c>
      <c r="J292" s="29">
        <f t="shared" si="88"/>
        <v>0</v>
      </c>
      <c r="K292" s="29">
        <f t="shared" si="88"/>
        <v>0</v>
      </c>
      <c r="L292" s="29">
        <f t="shared" si="88"/>
        <v>0</v>
      </c>
      <c r="M292" s="29">
        <f t="shared" si="88"/>
        <v>0</v>
      </c>
      <c r="N292" s="29">
        <f t="shared" si="88"/>
        <v>0</v>
      </c>
      <c r="O292" s="29">
        <f t="shared" si="88"/>
        <v>0</v>
      </c>
      <c r="P292" s="29">
        <f t="shared" si="88"/>
        <v>0</v>
      </c>
      <c r="Q292" s="29">
        <f t="shared" si="88"/>
        <v>0</v>
      </c>
      <c r="R292" s="29">
        <f t="shared" si="88"/>
        <v>0</v>
      </c>
      <c r="S292" s="29">
        <f t="shared" si="88"/>
        <v>0</v>
      </c>
      <c r="T292" s="29">
        <f t="shared" si="88"/>
        <v>0</v>
      </c>
      <c r="U292" s="47" t="e">
        <f t="shared" si="87"/>
        <v>#DIV/0!</v>
      </c>
      <c r="V292" s="29">
        <f>SUM(V243:V291)</f>
        <v>0</v>
      </c>
      <c r="W292" s="88" t="e">
        <f>V292/E292*100</f>
        <v>#DIV/0!</v>
      </c>
      <c r="X292" s="29">
        <f>SUM(X243:X291)</f>
        <v>33</v>
      </c>
      <c r="Y292" s="88" t="e">
        <f t="shared" si="86"/>
        <v>#DIV/0!</v>
      </c>
      <c r="Z292" s="29">
        <f t="shared" ref="Z292:AD292" si="89">SUM(Z243:Z291)</f>
        <v>0</v>
      </c>
      <c r="AA292" s="29">
        <f t="shared" si="89"/>
        <v>0</v>
      </c>
      <c r="AB292" s="29">
        <f t="shared" si="89"/>
        <v>0</v>
      </c>
      <c r="AC292" s="29">
        <f t="shared" si="89"/>
        <v>0</v>
      </c>
      <c r="AD292" s="29">
        <f t="shared" si="89"/>
        <v>0</v>
      </c>
      <c r="AE292" s="29">
        <f>SUM(AE243:AE291)</f>
        <v>0</v>
      </c>
    </row>
    <row r="293" spans="1:31" s="84" customFormat="1" x14ac:dyDescent="0.25">
      <c r="A293" s="49">
        <v>13</v>
      </c>
      <c r="B293" s="32" t="s">
        <v>58</v>
      </c>
      <c r="C293" s="26"/>
      <c r="D293" s="26"/>
      <c r="E293" s="26"/>
      <c r="F293" s="45"/>
      <c r="G293" s="26"/>
      <c r="H293" s="45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54"/>
      <c r="V293" s="26"/>
      <c r="W293" s="47"/>
      <c r="X293" s="26"/>
      <c r="Y293" s="47"/>
      <c r="Z293" s="26"/>
      <c r="AA293" s="26"/>
      <c r="AB293" s="26"/>
      <c r="AC293" s="26"/>
      <c r="AD293" s="26"/>
      <c r="AE293" s="26"/>
    </row>
    <row r="294" spans="1:31" s="84" customFormat="1" x14ac:dyDescent="0.25">
      <c r="A294" s="17"/>
      <c r="B294" s="86" t="s">
        <v>246</v>
      </c>
      <c r="C294" s="75">
        <v>15.5</v>
      </c>
      <c r="D294" s="19"/>
      <c r="E294" s="19"/>
      <c r="F294" s="45">
        <f t="shared" ref="F294:F337" si="90">E294/C294</f>
        <v>0</v>
      </c>
      <c r="G294" s="31"/>
      <c r="H294" s="45" t="e">
        <f t="shared" ref="H294:H337" si="91">G294/D294*100</f>
        <v>#DIV/0!</v>
      </c>
      <c r="I294" s="31"/>
      <c r="J294" s="31"/>
      <c r="K294" s="31"/>
      <c r="L294" s="31"/>
      <c r="M294" s="31"/>
      <c r="N294" s="31"/>
      <c r="O294" s="19"/>
      <c r="P294" s="19"/>
      <c r="Q294" s="19"/>
      <c r="R294" s="19"/>
      <c r="S294" s="19"/>
      <c r="T294" s="19"/>
      <c r="U294" s="54" t="e">
        <f t="shared" ref="U294:U313" si="92">O294/G294*100</f>
        <v>#DIV/0!</v>
      </c>
      <c r="V294" s="96"/>
      <c r="W294" s="18" t="e">
        <f t="shared" ref="W294:W313" si="93">V294/E294*100</f>
        <v>#DIV/0!</v>
      </c>
      <c r="X294" s="19"/>
      <c r="Y294" s="18" t="e">
        <f t="shared" ref="Y294:Y314" si="94">X294/E294*100</f>
        <v>#DIV/0!</v>
      </c>
      <c r="Z294" s="19"/>
      <c r="AA294" s="19"/>
      <c r="AB294" s="19"/>
      <c r="AC294" s="19"/>
      <c r="AD294" s="19"/>
      <c r="AE294" s="19"/>
    </row>
    <row r="295" spans="1:31" s="84" customFormat="1" x14ac:dyDescent="0.25">
      <c r="A295" s="17"/>
      <c r="B295" s="86" t="s">
        <v>247</v>
      </c>
      <c r="C295" s="75">
        <v>100</v>
      </c>
      <c r="D295" s="19"/>
      <c r="E295" s="19"/>
      <c r="F295" s="45">
        <f t="shared" si="90"/>
        <v>0</v>
      </c>
      <c r="G295" s="31"/>
      <c r="H295" s="45" t="e">
        <f t="shared" si="91"/>
        <v>#DIV/0!</v>
      </c>
      <c r="I295" s="31"/>
      <c r="J295" s="31"/>
      <c r="K295" s="31"/>
      <c r="L295" s="31"/>
      <c r="M295" s="31"/>
      <c r="N295" s="31"/>
      <c r="O295" s="19"/>
      <c r="P295" s="19"/>
      <c r="Q295" s="19"/>
      <c r="R295" s="19"/>
      <c r="S295" s="19"/>
      <c r="T295" s="19"/>
      <c r="U295" s="54" t="e">
        <f t="shared" si="92"/>
        <v>#DIV/0!</v>
      </c>
      <c r="V295" s="19"/>
      <c r="W295" s="18" t="e">
        <f t="shared" si="93"/>
        <v>#DIV/0!</v>
      </c>
      <c r="X295" s="19"/>
      <c r="Y295" s="18" t="e">
        <f t="shared" si="94"/>
        <v>#DIV/0!</v>
      </c>
      <c r="Z295" s="19"/>
      <c r="AA295" s="19"/>
      <c r="AB295" s="19"/>
      <c r="AC295" s="19"/>
      <c r="AD295" s="19"/>
      <c r="AE295" s="19"/>
    </row>
    <row r="296" spans="1:31" s="84" customFormat="1" x14ac:dyDescent="0.25">
      <c r="A296" s="17"/>
      <c r="B296" s="86" t="s">
        <v>248</v>
      </c>
      <c r="C296" s="75">
        <v>41.3</v>
      </c>
      <c r="D296" s="19"/>
      <c r="E296" s="19"/>
      <c r="F296" s="45">
        <f t="shared" si="90"/>
        <v>0</v>
      </c>
      <c r="G296" s="31"/>
      <c r="H296" s="45" t="e">
        <f t="shared" si="91"/>
        <v>#DIV/0!</v>
      </c>
      <c r="I296" s="31"/>
      <c r="J296" s="31"/>
      <c r="K296" s="31"/>
      <c r="L296" s="31"/>
      <c r="M296" s="31"/>
      <c r="N296" s="31"/>
      <c r="O296" s="19"/>
      <c r="P296" s="19"/>
      <c r="Q296" s="19"/>
      <c r="R296" s="19"/>
      <c r="S296" s="19"/>
      <c r="T296" s="19"/>
      <c r="U296" s="54" t="e">
        <f t="shared" si="92"/>
        <v>#DIV/0!</v>
      </c>
      <c r="V296" s="19"/>
      <c r="W296" s="18" t="e">
        <f t="shared" si="93"/>
        <v>#DIV/0!</v>
      </c>
      <c r="X296" s="19"/>
      <c r="Y296" s="18" t="e">
        <f t="shared" si="94"/>
        <v>#DIV/0!</v>
      </c>
      <c r="Z296" s="19"/>
      <c r="AA296" s="19"/>
      <c r="AB296" s="19"/>
      <c r="AC296" s="19"/>
      <c r="AD296" s="19"/>
      <c r="AE296" s="19"/>
    </row>
    <row r="297" spans="1:31" s="84" customFormat="1" x14ac:dyDescent="0.25">
      <c r="A297" s="17"/>
      <c r="B297" s="86" t="s">
        <v>249</v>
      </c>
      <c r="C297" s="75">
        <v>54</v>
      </c>
      <c r="D297" s="19"/>
      <c r="E297" s="19"/>
      <c r="F297" s="45">
        <f t="shared" si="90"/>
        <v>0</v>
      </c>
      <c r="G297" s="31"/>
      <c r="H297" s="45" t="e">
        <f t="shared" si="91"/>
        <v>#DIV/0!</v>
      </c>
      <c r="I297" s="31"/>
      <c r="J297" s="31"/>
      <c r="K297" s="31"/>
      <c r="L297" s="31"/>
      <c r="M297" s="31"/>
      <c r="N297" s="31"/>
      <c r="O297" s="19"/>
      <c r="P297" s="19"/>
      <c r="Q297" s="19"/>
      <c r="R297" s="19"/>
      <c r="S297" s="19"/>
      <c r="T297" s="19"/>
      <c r="U297" s="54" t="e">
        <f t="shared" si="92"/>
        <v>#DIV/0!</v>
      </c>
      <c r="V297" s="19"/>
      <c r="W297" s="18" t="e">
        <f t="shared" si="93"/>
        <v>#DIV/0!</v>
      </c>
      <c r="X297" s="19"/>
      <c r="Y297" s="18" t="e">
        <f t="shared" si="94"/>
        <v>#DIV/0!</v>
      </c>
      <c r="Z297" s="19"/>
      <c r="AA297" s="19"/>
      <c r="AB297" s="19"/>
      <c r="AC297" s="19"/>
      <c r="AD297" s="19"/>
      <c r="AE297" s="19"/>
    </row>
    <row r="298" spans="1:31" s="84" customFormat="1" x14ac:dyDescent="0.25">
      <c r="A298" s="17"/>
      <c r="B298" s="86" t="s">
        <v>432</v>
      </c>
      <c r="C298" s="75">
        <v>92.5</v>
      </c>
      <c r="D298" s="19"/>
      <c r="E298" s="19"/>
      <c r="F298" s="45">
        <f t="shared" si="90"/>
        <v>0</v>
      </c>
      <c r="G298" s="31"/>
      <c r="H298" s="45" t="e">
        <f t="shared" si="91"/>
        <v>#DIV/0!</v>
      </c>
      <c r="I298" s="31"/>
      <c r="J298" s="31"/>
      <c r="K298" s="31"/>
      <c r="L298" s="31"/>
      <c r="M298" s="31"/>
      <c r="N298" s="31"/>
      <c r="O298" s="19"/>
      <c r="P298" s="19"/>
      <c r="Q298" s="19"/>
      <c r="R298" s="19"/>
      <c r="S298" s="19"/>
      <c r="T298" s="19"/>
      <c r="U298" s="54" t="e">
        <f t="shared" si="92"/>
        <v>#DIV/0!</v>
      </c>
      <c r="V298" s="19"/>
      <c r="W298" s="18" t="e">
        <f t="shared" si="93"/>
        <v>#DIV/0!</v>
      </c>
      <c r="X298" s="19"/>
      <c r="Y298" s="18" t="e">
        <f t="shared" si="94"/>
        <v>#DIV/0!</v>
      </c>
      <c r="Z298" s="19"/>
      <c r="AA298" s="19"/>
      <c r="AB298" s="19"/>
      <c r="AC298" s="19"/>
      <c r="AD298" s="19"/>
      <c r="AE298" s="19"/>
    </row>
    <row r="299" spans="1:31" s="84" customFormat="1" x14ac:dyDescent="0.25">
      <c r="A299" s="17"/>
      <c r="B299" s="86" t="s">
        <v>433</v>
      </c>
      <c r="C299" s="75">
        <v>16</v>
      </c>
      <c r="D299" s="19"/>
      <c r="E299" s="19"/>
      <c r="F299" s="45">
        <f t="shared" si="90"/>
        <v>0</v>
      </c>
      <c r="G299" s="31"/>
      <c r="H299" s="45" t="e">
        <f t="shared" si="91"/>
        <v>#DIV/0!</v>
      </c>
      <c r="I299" s="31"/>
      <c r="J299" s="31"/>
      <c r="K299" s="31"/>
      <c r="L299" s="31"/>
      <c r="M299" s="31"/>
      <c r="N299" s="31"/>
      <c r="O299" s="19"/>
      <c r="P299" s="19"/>
      <c r="Q299" s="19"/>
      <c r="R299" s="19"/>
      <c r="S299" s="19"/>
      <c r="T299" s="19"/>
      <c r="U299" s="54" t="e">
        <f t="shared" si="92"/>
        <v>#DIV/0!</v>
      </c>
      <c r="V299" s="19"/>
      <c r="W299" s="18" t="e">
        <f t="shared" si="93"/>
        <v>#DIV/0!</v>
      </c>
      <c r="X299" s="19"/>
      <c r="Y299" s="18" t="e">
        <f t="shared" si="94"/>
        <v>#DIV/0!</v>
      </c>
      <c r="Z299" s="19"/>
      <c r="AA299" s="19"/>
      <c r="AB299" s="19"/>
      <c r="AC299" s="19"/>
      <c r="AD299" s="19"/>
      <c r="AE299" s="19"/>
    </row>
    <row r="300" spans="1:31" s="84" customFormat="1" x14ac:dyDescent="0.25">
      <c r="A300" s="17"/>
      <c r="B300" s="86" t="s">
        <v>434</v>
      </c>
      <c r="C300" s="75">
        <v>85.899999999999991</v>
      </c>
      <c r="D300" s="19"/>
      <c r="E300" s="19"/>
      <c r="F300" s="45">
        <f t="shared" si="90"/>
        <v>0</v>
      </c>
      <c r="G300" s="31"/>
      <c r="H300" s="45" t="e">
        <f t="shared" si="91"/>
        <v>#DIV/0!</v>
      </c>
      <c r="I300" s="31"/>
      <c r="J300" s="31"/>
      <c r="K300" s="31"/>
      <c r="L300" s="31"/>
      <c r="M300" s="31"/>
      <c r="N300" s="31"/>
      <c r="O300" s="19"/>
      <c r="P300" s="19"/>
      <c r="Q300" s="19"/>
      <c r="R300" s="19"/>
      <c r="S300" s="19"/>
      <c r="T300" s="19"/>
      <c r="U300" s="54" t="e">
        <f t="shared" si="92"/>
        <v>#DIV/0!</v>
      </c>
      <c r="V300" s="19"/>
      <c r="W300" s="18" t="e">
        <f t="shared" si="93"/>
        <v>#DIV/0!</v>
      </c>
      <c r="X300" s="19"/>
      <c r="Y300" s="18" t="e">
        <f t="shared" si="94"/>
        <v>#DIV/0!</v>
      </c>
      <c r="Z300" s="19"/>
      <c r="AA300" s="19"/>
      <c r="AB300" s="19"/>
      <c r="AC300" s="19"/>
      <c r="AD300" s="19"/>
      <c r="AE300" s="19"/>
    </row>
    <row r="301" spans="1:31" s="84" customFormat="1" x14ac:dyDescent="0.25">
      <c r="A301" s="17"/>
      <c r="B301" s="86" t="s">
        <v>250</v>
      </c>
      <c r="C301" s="75">
        <v>45.3</v>
      </c>
      <c r="D301" s="19"/>
      <c r="E301" s="19"/>
      <c r="F301" s="45">
        <f t="shared" si="90"/>
        <v>0</v>
      </c>
      <c r="G301" s="31"/>
      <c r="H301" s="45" t="e">
        <f t="shared" si="91"/>
        <v>#DIV/0!</v>
      </c>
      <c r="I301" s="31"/>
      <c r="J301" s="31"/>
      <c r="K301" s="31"/>
      <c r="L301" s="31"/>
      <c r="M301" s="31"/>
      <c r="N301" s="31"/>
      <c r="O301" s="19"/>
      <c r="P301" s="19"/>
      <c r="Q301" s="19"/>
      <c r="R301" s="19"/>
      <c r="S301" s="19"/>
      <c r="T301" s="19"/>
      <c r="U301" s="54" t="e">
        <f t="shared" si="92"/>
        <v>#DIV/0!</v>
      </c>
      <c r="V301" s="19"/>
      <c r="W301" s="18" t="e">
        <f t="shared" si="93"/>
        <v>#DIV/0!</v>
      </c>
      <c r="X301" s="19"/>
      <c r="Y301" s="18" t="e">
        <f t="shared" si="94"/>
        <v>#DIV/0!</v>
      </c>
      <c r="Z301" s="19"/>
      <c r="AA301" s="19"/>
      <c r="AB301" s="19"/>
      <c r="AC301" s="19"/>
      <c r="AD301" s="19"/>
      <c r="AE301" s="19"/>
    </row>
    <row r="302" spans="1:31" s="84" customFormat="1" x14ac:dyDescent="0.25">
      <c r="A302" s="17"/>
      <c r="B302" s="86" t="s">
        <v>83</v>
      </c>
      <c r="C302" s="75">
        <v>376</v>
      </c>
      <c r="D302" s="19"/>
      <c r="E302" s="19"/>
      <c r="F302" s="45">
        <f t="shared" si="90"/>
        <v>0</v>
      </c>
      <c r="G302" s="31"/>
      <c r="H302" s="45" t="e">
        <f t="shared" si="91"/>
        <v>#DIV/0!</v>
      </c>
      <c r="I302" s="31"/>
      <c r="J302" s="31"/>
      <c r="K302" s="31"/>
      <c r="L302" s="31"/>
      <c r="M302" s="31"/>
      <c r="N302" s="31"/>
      <c r="O302" s="19"/>
      <c r="P302" s="19"/>
      <c r="Q302" s="19"/>
      <c r="R302" s="19"/>
      <c r="S302" s="19"/>
      <c r="T302" s="19"/>
      <c r="U302" s="54" t="e">
        <f t="shared" si="92"/>
        <v>#DIV/0!</v>
      </c>
      <c r="V302" s="19"/>
      <c r="W302" s="18" t="e">
        <f t="shared" si="93"/>
        <v>#DIV/0!</v>
      </c>
      <c r="X302" s="19"/>
      <c r="Y302" s="18" t="e">
        <f t="shared" si="94"/>
        <v>#DIV/0!</v>
      </c>
      <c r="Z302" s="19"/>
      <c r="AA302" s="19"/>
      <c r="AB302" s="19"/>
      <c r="AC302" s="19"/>
      <c r="AD302" s="19"/>
      <c r="AE302" s="19"/>
    </row>
    <row r="303" spans="1:31" s="84" customFormat="1" x14ac:dyDescent="0.25">
      <c r="A303" s="17"/>
      <c r="B303" s="86" t="s">
        <v>84</v>
      </c>
      <c r="C303" s="75">
        <v>1900</v>
      </c>
      <c r="D303" s="19"/>
      <c r="E303" s="19">
        <v>350</v>
      </c>
      <c r="F303" s="45">
        <f t="shared" si="90"/>
        <v>0.18421052631578946</v>
      </c>
      <c r="G303" s="31"/>
      <c r="H303" s="45" t="e">
        <f t="shared" si="91"/>
        <v>#DIV/0!</v>
      </c>
      <c r="I303" s="31"/>
      <c r="J303" s="31"/>
      <c r="K303" s="31"/>
      <c r="L303" s="31"/>
      <c r="M303" s="31"/>
      <c r="N303" s="31"/>
      <c r="O303" s="19"/>
      <c r="P303" s="19"/>
      <c r="Q303" s="19"/>
      <c r="R303" s="19"/>
      <c r="S303" s="19"/>
      <c r="T303" s="19"/>
      <c r="U303" s="54" t="e">
        <f t="shared" si="92"/>
        <v>#DIV/0!</v>
      </c>
      <c r="V303" s="19"/>
      <c r="W303" s="18">
        <f t="shared" si="93"/>
        <v>0</v>
      </c>
      <c r="X303" s="19">
        <v>13</v>
      </c>
      <c r="Y303" s="18">
        <f t="shared" si="94"/>
        <v>3.7142857142857144</v>
      </c>
      <c r="Z303" s="19"/>
      <c r="AA303" s="19"/>
      <c r="AB303" s="19"/>
      <c r="AC303" s="19"/>
      <c r="AD303" s="19"/>
      <c r="AE303" s="19"/>
    </row>
    <row r="304" spans="1:31" s="84" customFormat="1" x14ac:dyDescent="0.25">
      <c r="A304" s="17"/>
      <c r="B304" s="86" t="s">
        <v>435</v>
      </c>
      <c r="C304" s="75">
        <v>3.6999999999999997</v>
      </c>
      <c r="D304" s="19"/>
      <c r="E304" s="19"/>
      <c r="F304" s="45">
        <f t="shared" si="90"/>
        <v>0</v>
      </c>
      <c r="G304" s="31"/>
      <c r="H304" s="45" t="e">
        <f t="shared" si="91"/>
        <v>#DIV/0!</v>
      </c>
      <c r="I304" s="31"/>
      <c r="J304" s="31"/>
      <c r="K304" s="31"/>
      <c r="L304" s="31"/>
      <c r="M304" s="31"/>
      <c r="N304" s="31"/>
      <c r="O304" s="19"/>
      <c r="P304" s="19"/>
      <c r="Q304" s="19"/>
      <c r="R304" s="19"/>
      <c r="S304" s="19"/>
      <c r="T304" s="19"/>
      <c r="U304" s="54" t="e">
        <f t="shared" si="92"/>
        <v>#DIV/0!</v>
      </c>
      <c r="V304" s="19"/>
      <c r="W304" s="18" t="e">
        <f t="shared" si="93"/>
        <v>#DIV/0!</v>
      </c>
      <c r="X304" s="19"/>
      <c r="Y304" s="18" t="e">
        <f t="shared" si="94"/>
        <v>#DIV/0!</v>
      </c>
      <c r="Z304" s="19"/>
      <c r="AA304" s="19"/>
      <c r="AB304" s="19"/>
      <c r="AC304" s="19"/>
      <c r="AD304" s="19"/>
      <c r="AE304" s="19"/>
    </row>
    <row r="305" spans="1:31" s="84" customFormat="1" x14ac:dyDescent="0.25">
      <c r="A305" s="17"/>
      <c r="B305" s="86" t="s">
        <v>251</v>
      </c>
      <c r="C305" s="75">
        <v>42.8</v>
      </c>
      <c r="D305" s="19"/>
      <c r="E305" s="19"/>
      <c r="F305" s="45">
        <f t="shared" si="90"/>
        <v>0</v>
      </c>
      <c r="G305" s="31"/>
      <c r="H305" s="45" t="e">
        <f t="shared" si="91"/>
        <v>#DIV/0!</v>
      </c>
      <c r="I305" s="31"/>
      <c r="J305" s="31"/>
      <c r="K305" s="31"/>
      <c r="L305" s="31"/>
      <c r="M305" s="31"/>
      <c r="N305" s="31"/>
      <c r="O305" s="19"/>
      <c r="P305" s="19"/>
      <c r="Q305" s="19"/>
      <c r="R305" s="19"/>
      <c r="S305" s="19"/>
      <c r="T305" s="19"/>
      <c r="U305" s="54" t="e">
        <f t="shared" si="92"/>
        <v>#DIV/0!</v>
      </c>
      <c r="V305" s="19"/>
      <c r="W305" s="18" t="e">
        <f t="shared" si="93"/>
        <v>#DIV/0!</v>
      </c>
      <c r="X305" s="19"/>
      <c r="Y305" s="18" t="e">
        <f t="shared" si="94"/>
        <v>#DIV/0!</v>
      </c>
      <c r="Z305" s="19"/>
      <c r="AA305" s="19"/>
      <c r="AB305" s="19"/>
      <c r="AC305" s="19"/>
      <c r="AD305" s="19"/>
      <c r="AE305" s="19"/>
    </row>
    <row r="306" spans="1:31" s="84" customFormat="1" x14ac:dyDescent="0.25">
      <c r="A306" s="17"/>
      <c r="B306" s="86" t="s">
        <v>252</v>
      </c>
      <c r="C306" s="75">
        <v>12.5</v>
      </c>
      <c r="D306" s="19"/>
      <c r="E306" s="19"/>
      <c r="F306" s="45">
        <f t="shared" si="90"/>
        <v>0</v>
      </c>
      <c r="G306" s="31"/>
      <c r="H306" s="45" t="e">
        <f t="shared" si="91"/>
        <v>#DIV/0!</v>
      </c>
      <c r="I306" s="31"/>
      <c r="J306" s="31"/>
      <c r="K306" s="31"/>
      <c r="L306" s="31"/>
      <c r="M306" s="31"/>
      <c r="N306" s="31"/>
      <c r="O306" s="19"/>
      <c r="P306" s="19"/>
      <c r="Q306" s="19"/>
      <c r="R306" s="19"/>
      <c r="S306" s="19"/>
      <c r="T306" s="19"/>
      <c r="U306" s="54" t="e">
        <f t="shared" si="92"/>
        <v>#DIV/0!</v>
      </c>
      <c r="V306" s="19"/>
      <c r="W306" s="18" t="e">
        <f t="shared" si="93"/>
        <v>#DIV/0!</v>
      </c>
      <c r="X306" s="19"/>
      <c r="Y306" s="18" t="e">
        <f t="shared" si="94"/>
        <v>#DIV/0!</v>
      </c>
      <c r="Z306" s="19"/>
      <c r="AA306" s="19"/>
      <c r="AB306" s="19"/>
      <c r="AC306" s="19"/>
      <c r="AD306" s="19"/>
      <c r="AE306" s="19"/>
    </row>
    <row r="307" spans="1:31" s="84" customFormat="1" x14ac:dyDescent="0.25">
      <c r="A307" s="17"/>
      <c r="B307" s="86" t="s">
        <v>436</v>
      </c>
      <c r="C307" s="75">
        <v>860.76</v>
      </c>
      <c r="D307" s="19"/>
      <c r="E307" s="19"/>
      <c r="F307" s="45">
        <f t="shared" si="90"/>
        <v>0</v>
      </c>
      <c r="G307" s="31"/>
      <c r="H307" s="45" t="e">
        <f t="shared" si="91"/>
        <v>#DIV/0!</v>
      </c>
      <c r="I307" s="31"/>
      <c r="J307" s="31"/>
      <c r="K307" s="31"/>
      <c r="L307" s="31"/>
      <c r="M307" s="31"/>
      <c r="N307" s="31"/>
      <c r="O307" s="19"/>
      <c r="P307" s="19"/>
      <c r="Q307" s="19"/>
      <c r="R307" s="19"/>
      <c r="S307" s="19"/>
      <c r="T307" s="19"/>
      <c r="U307" s="54" t="e">
        <f t="shared" si="92"/>
        <v>#DIV/0!</v>
      </c>
      <c r="V307" s="19"/>
      <c r="W307" s="18" t="e">
        <f t="shared" si="93"/>
        <v>#DIV/0!</v>
      </c>
      <c r="X307" s="19">
        <v>12</v>
      </c>
      <c r="Y307" s="18" t="e">
        <f t="shared" si="94"/>
        <v>#DIV/0!</v>
      </c>
      <c r="Z307" s="19"/>
      <c r="AA307" s="19"/>
      <c r="AB307" s="19"/>
      <c r="AC307" s="19"/>
      <c r="AD307" s="19"/>
      <c r="AE307" s="19"/>
    </row>
    <row r="308" spans="1:31" s="84" customFormat="1" x14ac:dyDescent="0.25">
      <c r="A308" s="17"/>
      <c r="B308" s="85" t="s">
        <v>178</v>
      </c>
      <c r="C308" s="75">
        <v>190.50000000000003</v>
      </c>
      <c r="D308" s="19"/>
      <c r="E308" s="19"/>
      <c r="F308" s="45">
        <f t="shared" si="90"/>
        <v>0</v>
      </c>
      <c r="G308" s="31"/>
      <c r="H308" s="45" t="e">
        <f t="shared" si="91"/>
        <v>#DIV/0!</v>
      </c>
      <c r="I308" s="31"/>
      <c r="J308" s="31"/>
      <c r="K308" s="31"/>
      <c r="L308" s="31"/>
      <c r="M308" s="31"/>
      <c r="N308" s="31"/>
      <c r="O308" s="19"/>
      <c r="P308" s="19"/>
      <c r="Q308" s="19"/>
      <c r="R308" s="19"/>
      <c r="S308" s="19"/>
      <c r="T308" s="19"/>
      <c r="U308" s="54" t="e">
        <f t="shared" si="92"/>
        <v>#DIV/0!</v>
      </c>
      <c r="V308" s="19"/>
      <c r="W308" s="18" t="e">
        <f t="shared" si="93"/>
        <v>#DIV/0!</v>
      </c>
      <c r="X308" s="19">
        <v>10</v>
      </c>
      <c r="Y308" s="18" t="e">
        <f t="shared" si="94"/>
        <v>#DIV/0!</v>
      </c>
      <c r="Z308" s="19"/>
      <c r="AA308" s="19"/>
      <c r="AB308" s="19"/>
      <c r="AC308" s="19"/>
      <c r="AD308" s="19"/>
      <c r="AE308" s="19"/>
    </row>
    <row r="309" spans="1:31" s="84" customFormat="1" x14ac:dyDescent="0.25">
      <c r="A309" s="17"/>
      <c r="B309" s="87" t="s">
        <v>437</v>
      </c>
      <c r="C309" s="75">
        <v>999.221</v>
      </c>
      <c r="D309" s="19"/>
      <c r="E309" s="19"/>
      <c r="F309" s="45">
        <f t="shared" si="90"/>
        <v>0</v>
      </c>
      <c r="G309" s="31"/>
      <c r="H309" s="45" t="e">
        <f t="shared" si="91"/>
        <v>#DIV/0!</v>
      </c>
      <c r="I309" s="31"/>
      <c r="J309" s="31"/>
      <c r="K309" s="31"/>
      <c r="L309" s="31"/>
      <c r="M309" s="31"/>
      <c r="N309" s="31"/>
      <c r="O309" s="19"/>
      <c r="P309" s="19"/>
      <c r="Q309" s="19"/>
      <c r="R309" s="19"/>
      <c r="S309" s="19"/>
      <c r="T309" s="19"/>
      <c r="U309" s="54" t="e">
        <f t="shared" si="92"/>
        <v>#DIV/0!</v>
      </c>
      <c r="V309" s="19"/>
      <c r="W309" s="18" t="e">
        <f t="shared" si="93"/>
        <v>#DIV/0!</v>
      </c>
      <c r="X309" s="19"/>
      <c r="Y309" s="18" t="e">
        <f t="shared" si="94"/>
        <v>#DIV/0!</v>
      </c>
      <c r="Z309" s="19"/>
      <c r="AA309" s="19"/>
      <c r="AB309" s="19"/>
      <c r="AC309" s="19"/>
      <c r="AD309" s="19"/>
      <c r="AE309" s="19"/>
    </row>
    <row r="310" spans="1:31" s="84" customFormat="1" x14ac:dyDescent="0.25">
      <c r="A310" s="17"/>
      <c r="B310" s="87" t="s">
        <v>438</v>
      </c>
      <c r="C310" s="75">
        <v>0</v>
      </c>
      <c r="D310" s="19"/>
      <c r="E310" s="19"/>
      <c r="F310" s="45" t="e">
        <f t="shared" si="90"/>
        <v>#DIV/0!</v>
      </c>
      <c r="G310" s="31"/>
      <c r="H310" s="45" t="e">
        <f t="shared" si="91"/>
        <v>#DIV/0!</v>
      </c>
      <c r="I310" s="31"/>
      <c r="J310" s="31"/>
      <c r="K310" s="31"/>
      <c r="L310" s="31"/>
      <c r="M310" s="31"/>
      <c r="N310" s="31"/>
      <c r="O310" s="19"/>
      <c r="P310" s="19"/>
      <c r="Q310" s="19"/>
      <c r="R310" s="19"/>
      <c r="S310" s="19"/>
      <c r="T310" s="19"/>
      <c r="U310" s="54" t="e">
        <f t="shared" si="92"/>
        <v>#DIV/0!</v>
      </c>
      <c r="V310" s="19"/>
      <c r="W310" s="18" t="e">
        <f t="shared" si="93"/>
        <v>#DIV/0!</v>
      </c>
      <c r="X310" s="19"/>
      <c r="Y310" s="18" t="e">
        <f t="shared" si="94"/>
        <v>#DIV/0!</v>
      </c>
      <c r="Z310" s="19"/>
      <c r="AA310" s="19"/>
      <c r="AB310" s="19"/>
      <c r="AC310" s="19"/>
      <c r="AD310" s="19"/>
      <c r="AE310" s="19"/>
    </row>
    <row r="311" spans="1:31" s="84" customFormat="1" x14ac:dyDescent="0.25">
      <c r="A311" s="19"/>
      <c r="B311" s="87" t="s">
        <v>439</v>
      </c>
      <c r="C311" s="75">
        <v>0</v>
      </c>
      <c r="D311" s="19"/>
      <c r="E311" s="19"/>
      <c r="F311" s="45" t="e">
        <f t="shared" si="90"/>
        <v>#DIV/0!</v>
      </c>
      <c r="G311" s="31"/>
      <c r="H311" s="45" t="e">
        <f t="shared" si="91"/>
        <v>#DIV/0!</v>
      </c>
      <c r="I311" s="31"/>
      <c r="J311" s="31"/>
      <c r="K311" s="31"/>
      <c r="L311" s="31"/>
      <c r="M311" s="31"/>
      <c r="N311" s="31"/>
      <c r="O311" s="19"/>
      <c r="P311" s="19"/>
      <c r="Q311" s="19"/>
      <c r="R311" s="19"/>
      <c r="S311" s="19"/>
      <c r="T311" s="19"/>
      <c r="U311" s="54" t="e">
        <f t="shared" si="92"/>
        <v>#DIV/0!</v>
      </c>
      <c r="V311" s="19"/>
      <c r="W311" s="18" t="e">
        <f t="shared" si="93"/>
        <v>#DIV/0!</v>
      </c>
      <c r="X311" s="19"/>
      <c r="Y311" s="18" t="e">
        <f t="shared" si="94"/>
        <v>#DIV/0!</v>
      </c>
      <c r="Z311" s="19"/>
      <c r="AA311" s="19"/>
      <c r="AB311" s="19"/>
      <c r="AC311" s="19"/>
      <c r="AD311" s="19"/>
      <c r="AE311" s="19"/>
    </row>
    <row r="312" spans="1:31" s="84" customFormat="1" x14ac:dyDescent="0.25">
      <c r="A312" s="19"/>
      <c r="B312" s="87" t="s">
        <v>316</v>
      </c>
      <c r="C312" s="75">
        <v>2123.194</v>
      </c>
      <c r="D312" s="19"/>
      <c r="E312" s="19"/>
      <c r="F312" s="45">
        <f t="shared" si="90"/>
        <v>0</v>
      </c>
      <c r="G312" s="31"/>
      <c r="H312" s="45" t="e">
        <f t="shared" si="91"/>
        <v>#DIV/0!</v>
      </c>
      <c r="I312" s="31"/>
      <c r="J312" s="31"/>
      <c r="K312" s="31"/>
      <c r="L312" s="31"/>
      <c r="M312" s="31"/>
      <c r="N312" s="31"/>
      <c r="O312" s="19"/>
      <c r="P312" s="19"/>
      <c r="Q312" s="19"/>
      <c r="R312" s="19"/>
      <c r="S312" s="19"/>
      <c r="T312" s="19"/>
      <c r="U312" s="54" t="e">
        <f t="shared" si="92"/>
        <v>#DIV/0!</v>
      </c>
      <c r="V312" s="19"/>
      <c r="W312" s="18" t="e">
        <f t="shared" si="93"/>
        <v>#DIV/0!</v>
      </c>
      <c r="X312" s="19">
        <v>30</v>
      </c>
      <c r="Y312" s="18" t="e">
        <f t="shared" si="94"/>
        <v>#DIV/0!</v>
      </c>
      <c r="Z312" s="19"/>
      <c r="AA312" s="19"/>
      <c r="AB312" s="19"/>
      <c r="AC312" s="19"/>
      <c r="AD312" s="19"/>
      <c r="AE312" s="19"/>
    </row>
    <row r="313" spans="1:31" s="84" customFormat="1" x14ac:dyDescent="0.25">
      <c r="A313" s="19"/>
      <c r="B313" s="85" t="s">
        <v>317</v>
      </c>
      <c r="C313" s="75">
        <v>2035.13</v>
      </c>
      <c r="D313" s="19"/>
      <c r="E313" s="19"/>
      <c r="F313" s="45">
        <f t="shared" si="90"/>
        <v>0</v>
      </c>
      <c r="G313" s="31"/>
      <c r="H313" s="45" t="e">
        <f t="shared" si="91"/>
        <v>#DIV/0!</v>
      </c>
      <c r="I313" s="31"/>
      <c r="J313" s="31"/>
      <c r="K313" s="31"/>
      <c r="L313" s="31"/>
      <c r="M313" s="31"/>
      <c r="N313" s="31"/>
      <c r="O313" s="19"/>
      <c r="P313" s="19"/>
      <c r="Q313" s="19"/>
      <c r="R313" s="19"/>
      <c r="S313" s="19"/>
      <c r="T313" s="19"/>
      <c r="U313" s="54" t="e">
        <f t="shared" si="92"/>
        <v>#DIV/0!</v>
      </c>
      <c r="V313" s="19"/>
      <c r="W313" s="18" t="e">
        <f t="shared" si="93"/>
        <v>#DIV/0!</v>
      </c>
      <c r="X313" s="19"/>
      <c r="Y313" s="18" t="e">
        <f t="shared" si="94"/>
        <v>#DIV/0!</v>
      </c>
      <c r="Z313" s="19"/>
      <c r="AA313" s="19"/>
      <c r="AB313" s="19"/>
      <c r="AC313" s="19"/>
      <c r="AD313" s="19"/>
      <c r="AE313" s="19"/>
    </row>
    <row r="314" spans="1:31" s="84" customFormat="1" x14ac:dyDescent="0.25">
      <c r="A314" s="133" t="s">
        <v>51</v>
      </c>
      <c r="B314" s="134"/>
      <c r="C314" s="29">
        <f>SUM(C294:C313)</f>
        <v>8994.3050000000003</v>
      </c>
      <c r="D314" s="29">
        <f>SUM(D294:D313)</f>
        <v>0</v>
      </c>
      <c r="E314" s="29">
        <f>SUM(E294:E313)</f>
        <v>350</v>
      </c>
      <c r="F314" s="46">
        <f t="shared" si="90"/>
        <v>3.8913512494850908E-2</v>
      </c>
      <c r="G314" s="29">
        <f>SUM(G294:G313)</f>
        <v>0</v>
      </c>
      <c r="H314" s="46" t="e">
        <f t="shared" si="91"/>
        <v>#DIV/0!</v>
      </c>
      <c r="I314" s="29">
        <f t="shared" ref="I314:T314" si="95">SUM(I294:I313)</f>
        <v>0</v>
      </c>
      <c r="J314" s="29">
        <f t="shared" si="95"/>
        <v>0</v>
      </c>
      <c r="K314" s="29">
        <f t="shared" si="95"/>
        <v>0</v>
      </c>
      <c r="L314" s="29">
        <f t="shared" si="95"/>
        <v>0</v>
      </c>
      <c r="M314" s="29">
        <f t="shared" si="95"/>
        <v>0</v>
      </c>
      <c r="N314" s="29">
        <f t="shared" si="95"/>
        <v>0</v>
      </c>
      <c r="O314" s="29">
        <f t="shared" si="95"/>
        <v>0</v>
      </c>
      <c r="P314" s="29">
        <f t="shared" si="95"/>
        <v>0</v>
      </c>
      <c r="Q314" s="29">
        <f t="shared" si="95"/>
        <v>0</v>
      </c>
      <c r="R314" s="29">
        <f t="shared" si="95"/>
        <v>0</v>
      </c>
      <c r="S314" s="29">
        <f t="shared" si="95"/>
        <v>0</v>
      </c>
      <c r="T314" s="29">
        <f t="shared" si="95"/>
        <v>0</v>
      </c>
      <c r="U314" s="47" t="e">
        <f t="shared" si="87"/>
        <v>#DIV/0!</v>
      </c>
      <c r="V314" s="29">
        <f>SUM(V294:V313)</f>
        <v>0</v>
      </c>
      <c r="W314" s="88">
        <f>V314/E314*100</f>
        <v>0</v>
      </c>
      <c r="X314" s="29">
        <f>SUM(X294:X313)</f>
        <v>65</v>
      </c>
      <c r="Y314" s="88">
        <f t="shared" si="94"/>
        <v>18.571428571428573</v>
      </c>
      <c r="Z314" s="29">
        <f t="shared" ref="Z314:AE314" si="96">SUM(Z294:Z313)</f>
        <v>0</v>
      </c>
      <c r="AA314" s="29">
        <f t="shared" si="96"/>
        <v>0</v>
      </c>
      <c r="AB314" s="29">
        <f t="shared" si="96"/>
        <v>0</v>
      </c>
      <c r="AC314" s="29">
        <f t="shared" si="96"/>
        <v>0</v>
      </c>
      <c r="AD314" s="29">
        <f t="shared" si="96"/>
        <v>0</v>
      </c>
      <c r="AE314" s="29">
        <f t="shared" si="96"/>
        <v>0</v>
      </c>
    </row>
    <row r="315" spans="1:31" s="84" customFormat="1" x14ac:dyDescent="0.25">
      <c r="A315" s="49">
        <v>14</v>
      </c>
      <c r="B315" s="32" t="s">
        <v>81</v>
      </c>
      <c r="C315" s="26"/>
      <c r="D315" s="26"/>
      <c r="E315" s="26"/>
      <c r="F315" s="45"/>
      <c r="G315" s="26"/>
      <c r="H315" s="45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54"/>
      <c r="V315" s="26"/>
      <c r="W315" s="47"/>
      <c r="X315" s="26"/>
      <c r="Y315" s="47"/>
      <c r="Z315" s="26"/>
      <c r="AA315" s="26"/>
      <c r="AB315" s="26"/>
      <c r="AC315" s="26"/>
      <c r="AD315" s="26"/>
      <c r="AE315" s="26"/>
    </row>
    <row r="316" spans="1:31" s="84" customFormat="1" x14ac:dyDescent="0.25">
      <c r="A316" s="17"/>
      <c r="B316" s="86" t="s">
        <v>440</v>
      </c>
      <c r="C316" s="19"/>
      <c r="D316" s="19"/>
      <c r="E316" s="19"/>
      <c r="F316" s="45" t="e">
        <f t="shared" ref="F316:F328" si="97">E316/C316</f>
        <v>#DIV/0!</v>
      </c>
      <c r="G316" s="31"/>
      <c r="H316" s="45" t="e">
        <f t="shared" ref="H316:H328" si="98">G316/D316*100</f>
        <v>#DIV/0!</v>
      </c>
      <c r="I316" s="31"/>
      <c r="J316" s="31"/>
      <c r="K316" s="31"/>
      <c r="L316" s="31"/>
      <c r="M316" s="31"/>
      <c r="N316" s="31"/>
      <c r="O316" s="19"/>
      <c r="P316" s="19"/>
      <c r="Q316" s="19"/>
      <c r="R316" s="19"/>
      <c r="S316" s="19"/>
      <c r="T316" s="19"/>
      <c r="U316" s="54" t="e">
        <f t="shared" ref="U316:U379" si="99">O316/G316*100</f>
        <v>#DIV/0!</v>
      </c>
      <c r="V316" s="19"/>
      <c r="W316" s="18" t="e">
        <f t="shared" ref="W316:W329" si="100">V316/E316*100</f>
        <v>#DIV/0!</v>
      </c>
      <c r="X316" s="19"/>
      <c r="Y316" s="18" t="e">
        <f t="shared" ref="Y316:Y330" si="101">X316/E316*100</f>
        <v>#DIV/0!</v>
      </c>
      <c r="Z316" s="19"/>
      <c r="AA316" s="19"/>
      <c r="AB316" s="19"/>
      <c r="AC316" s="19"/>
      <c r="AD316" s="19"/>
      <c r="AE316" s="19"/>
    </row>
    <row r="317" spans="1:31" s="84" customFormat="1" x14ac:dyDescent="0.25">
      <c r="A317" s="17"/>
      <c r="B317" s="86" t="s">
        <v>92</v>
      </c>
      <c r="C317" s="19"/>
      <c r="D317" s="19"/>
      <c r="E317" s="19"/>
      <c r="F317" s="45" t="e">
        <f t="shared" si="97"/>
        <v>#DIV/0!</v>
      </c>
      <c r="G317" s="31"/>
      <c r="H317" s="45" t="e">
        <f t="shared" si="98"/>
        <v>#DIV/0!</v>
      </c>
      <c r="I317" s="31"/>
      <c r="J317" s="31"/>
      <c r="K317" s="31"/>
      <c r="L317" s="31"/>
      <c r="M317" s="31"/>
      <c r="N317" s="31"/>
      <c r="O317" s="19"/>
      <c r="P317" s="19"/>
      <c r="Q317" s="19"/>
      <c r="R317" s="19"/>
      <c r="S317" s="19"/>
      <c r="T317" s="19"/>
      <c r="U317" s="54" t="e">
        <f t="shared" si="99"/>
        <v>#DIV/0!</v>
      </c>
      <c r="V317" s="19"/>
      <c r="W317" s="18" t="e">
        <f t="shared" si="100"/>
        <v>#DIV/0!</v>
      </c>
      <c r="X317" s="19"/>
      <c r="Y317" s="18" t="e">
        <f t="shared" si="101"/>
        <v>#DIV/0!</v>
      </c>
      <c r="Z317" s="19"/>
      <c r="AA317" s="19"/>
      <c r="AB317" s="19"/>
      <c r="AC317" s="19"/>
      <c r="AD317" s="19"/>
      <c r="AE317" s="19"/>
    </row>
    <row r="318" spans="1:31" s="84" customFormat="1" x14ac:dyDescent="0.25">
      <c r="A318" s="17"/>
      <c r="B318" s="86" t="s">
        <v>441</v>
      </c>
      <c r="C318" s="19"/>
      <c r="D318" s="19"/>
      <c r="E318" s="19"/>
      <c r="F318" s="45" t="e">
        <f t="shared" si="97"/>
        <v>#DIV/0!</v>
      </c>
      <c r="G318" s="31"/>
      <c r="H318" s="45" t="e">
        <f t="shared" si="98"/>
        <v>#DIV/0!</v>
      </c>
      <c r="I318" s="31"/>
      <c r="J318" s="31"/>
      <c r="K318" s="31"/>
      <c r="L318" s="31"/>
      <c r="M318" s="31"/>
      <c r="N318" s="31"/>
      <c r="O318" s="19"/>
      <c r="P318" s="19"/>
      <c r="Q318" s="19"/>
      <c r="R318" s="19"/>
      <c r="S318" s="19"/>
      <c r="T318" s="19"/>
      <c r="U318" s="54" t="e">
        <f t="shared" si="99"/>
        <v>#DIV/0!</v>
      </c>
      <c r="V318" s="19"/>
      <c r="W318" s="18" t="e">
        <f t="shared" si="100"/>
        <v>#DIV/0!</v>
      </c>
      <c r="X318" s="19"/>
      <c r="Y318" s="18" t="e">
        <f t="shared" si="101"/>
        <v>#DIV/0!</v>
      </c>
      <c r="Z318" s="19"/>
      <c r="AA318" s="19"/>
      <c r="AB318" s="19"/>
      <c r="AC318" s="19"/>
      <c r="AD318" s="19"/>
      <c r="AE318" s="19"/>
    </row>
    <row r="319" spans="1:31" s="84" customFormat="1" x14ac:dyDescent="0.25">
      <c r="A319" s="17"/>
      <c r="B319" s="86" t="s">
        <v>442</v>
      </c>
      <c r="C319" s="19"/>
      <c r="D319" s="19"/>
      <c r="E319" s="19"/>
      <c r="F319" s="45" t="e">
        <f t="shared" si="97"/>
        <v>#DIV/0!</v>
      </c>
      <c r="G319" s="31"/>
      <c r="H319" s="45" t="e">
        <f t="shared" si="98"/>
        <v>#DIV/0!</v>
      </c>
      <c r="I319" s="31"/>
      <c r="J319" s="31"/>
      <c r="K319" s="31"/>
      <c r="L319" s="31"/>
      <c r="M319" s="31"/>
      <c r="N319" s="31"/>
      <c r="O319" s="19"/>
      <c r="P319" s="19"/>
      <c r="Q319" s="19"/>
      <c r="R319" s="19"/>
      <c r="S319" s="19"/>
      <c r="T319" s="19"/>
      <c r="U319" s="54" t="e">
        <f t="shared" si="99"/>
        <v>#DIV/0!</v>
      </c>
      <c r="V319" s="19"/>
      <c r="W319" s="18" t="e">
        <f t="shared" si="100"/>
        <v>#DIV/0!</v>
      </c>
      <c r="X319" s="19"/>
      <c r="Y319" s="18" t="e">
        <f t="shared" si="101"/>
        <v>#DIV/0!</v>
      </c>
      <c r="Z319" s="19"/>
      <c r="AA319" s="19"/>
      <c r="AB319" s="19"/>
      <c r="AC319" s="19"/>
      <c r="AD319" s="19"/>
      <c r="AE319" s="19"/>
    </row>
    <row r="320" spans="1:31" s="84" customFormat="1" x14ac:dyDescent="0.25">
      <c r="A320" s="17"/>
      <c r="B320" s="86" t="s">
        <v>443</v>
      </c>
      <c r="C320" s="19"/>
      <c r="D320" s="19"/>
      <c r="E320" s="19"/>
      <c r="F320" s="45" t="e">
        <f t="shared" si="97"/>
        <v>#DIV/0!</v>
      </c>
      <c r="G320" s="31"/>
      <c r="H320" s="45" t="e">
        <f t="shared" si="98"/>
        <v>#DIV/0!</v>
      </c>
      <c r="I320" s="31"/>
      <c r="J320" s="31"/>
      <c r="K320" s="31"/>
      <c r="L320" s="31"/>
      <c r="M320" s="31"/>
      <c r="N320" s="31"/>
      <c r="O320" s="19"/>
      <c r="P320" s="19"/>
      <c r="Q320" s="19"/>
      <c r="R320" s="19"/>
      <c r="S320" s="19"/>
      <c r="T320" s="19"/>
      <c r="U320" s="54" t="e">
        <f t="shared" si="99"/>
        <v>#DIV/0!</v>
      </c>
      <c r="V320" s="19"/>
      <c r="W320" s="18" t="e">
        <f t="shared" si="100"/>
        <v>#DIV/0!</v>
      </c>
      <c r="X320" s="19"/>
      <c r="Y320" s="18" t="e">
        <f t="shared" si="101"/>
        <v>#DIV/0!</v>
      </c>
      <c r="Z320" s="19"/>
      <c r="AA320" s="19"/>
      <c r="AB320" s="19"/>
      <c r="AC320" s="19"/>
      <c r="AD320" s="19"/>
      <c r="AE320" s="19"/>
    </row>
    <row r="321" spans="1:31" s="84" customFormat="1" x14ac:dyDescent="0.25">
      <c r="A321" s="17"/>
      <c r="B321" s="86" t="s">
        <v>307</v>
      </c>
      <c r="C321" s="19"/>
      <c r="D321" s="19"/>
      <c r="E321" s="19"/>
      <c r="F321" s="45" t="e">
        <f t="shared" si="97"/>
        <v>#DIV/0!</v>
      </c>
      <c r="G321" s="31"/>
      <c r="H321" s="45" t="e">
        <f t="shared" si="98"/>
        <v>#DIV/0!</v>
      </c>
      <c r="I321" s="31"/>
      <c r="J321" s="31"/>
      <c r="K321" s="31"/>
      <c r="L321" s="31"/>
      <c r="M321" s="31"/>
      <c r="N321" s="31"/>
      <c r="O321" s="19"/>
      <c r="P321" s="19"/>
      <c r="Q321" s="19"/>
      <c r="R321" s="19"/>
      <c r="S321" s="19"/>
      <c r="T321" s="19"/>
      <c r="U321" s="54" t="e">
        <f t="shared" si="99"/>
        <v>#DIV/0!</v>
      </c>
      <c r="V321" s="19"/>
      <c r="W321" s="18" t="e">
        <f t="shared" si="100"/>
        <v>#DIV/0!</v>
      </c>
      <c r="X321" s="19"/>
      <c r="Y321" s="18" t="e">
        <f t="shared" si="101"/>
        <v>#DIV/0!</v>
      </c>
      <c r="Z321" s="19"/>
      <c r="AA321" s="19"/>
      <c r="AB321" s="19"/>
      <c r="AC321" s="19"/>
      <c r="AD321" s="19"/>
      <c r="AE321" s="19"/>
    </row>
    <row r="322" spans="1:31" s="84" customFormat="1" x14ac:dyDescent="0.25">
      <c r="A322" s="17"/>
      <c r="B322" s="86" t="s">
        <v>444</v>
      </c>
      <c r="C322" s="19"/>
      <c r="D322" s="19"/>
      <c r="E322" s="19"/>
      <c r="F322" s="45" t="e">
        <f t="shared" si="97"/>
        <v>#DIV/0!</v>
      </c>
      <c r="G322" s="31"/>
      <c r="H322" s="45" t="e">
        <f t="shared" si="98"/>
        <v>#DIV/0!</v>
      </c>
      <c r="I322" s="31"/>
      <c r="J322" s="31"/>
      <c r="K322" s="31"/>
      <c r="L322" s="31"/>
      <c r="M322" s="31"/>
      <c r="N322" s="31"/>
      <c r="O322" s="19"/>
      <c r="P322" s="19"/>
      <c r="Q322" s="19"/>
      <c r="R322" s="19"/>
      <c r="S322" s="19"/>
      <c r="T322" s="19"/>
      <c r="U322" s="54" t="e">
        <f t="shared" si="99"/>
        <v>#DIV/0!</v>
      </c>
      <c r="V322" s="19"/>
      <c r="W322" s="18" t="e">
        <f t="shared" si="100"/>
        <v>#DIV/0!</v>
      </c>
      <c r="X322" s="19"/>
      <c r="Y322" s="18" t="e">
        <f t="shared" si="101"/>
        <v>#DIV/0!</v>
      </c>
      <c r="Z322" s="19"/>
      <c r="AA322" s="19"/>
      <c r="AB322" s="19"/>
      <c r="AC322" s="19"/>
      <c r="AD322" s="19"/>
      <c r="AE322" s="19"/>
    </row>
    <row r="323" spans="1:31" s="84" customFormat="1" x14ac:dyDescent="0.25">
      <c r="A323" s="17"/>
      <c r="B323" s="86" t="s">
        <v>127</v>
      </c>
      <c r="C323" s="19"/>
      <c r="D323" s="19"/>
      <c r="E323" s="19"/>
      <c r="F323" s="45" t="e">
        <f t="shared" si="97"/>
        <v>#DIV/0!</v>
      </c>
      <c r="G323" s="31"/>
      <c r="H323" s="45" t="e">
        <f t="shared" si="98"/>
        <v>#DIV/0!</v>
      </c>
      <c r="I323" s="31"/>
      <c r="J323" s="31"/>
      <c r="K323" s="31"/>
      <c r="L323" s="31"/>
      <c r="M323" s="31"/>
      <c r="N323" s="31"/>
      <c r="O323" s="19"/>
      <c r="P323" s="19"/>
      <c r="Q323" s="19"/>
      <c r="R323" s="19"/>
      <c r="S323" s="19"/>
      <c r="T323" s="19"/>
      <c r="U323" s="54" t="e">
        <f t="shared" si="99"/>
        <v>#DIV/0!</v>
      </c>
      <c r="V323" s="19"/>
      <c r="W323" s="18" t="e">
        <f t="shared" si="100"/>
        <v>#DIV/0!</v>
      </c>
      <c r="X323" s="19"/>
      <c r="Y323" s="18" t="e">
        <f t="shared" si="101"/>
        <v>#DIV/0!</v>
      </c>
      <c r="Z323" s="19"/>
      <c r="AA323" s="19"/>
      <c r="AB323" s="19"/>
      <c r="AC323" s="19"/>
      <c r="AD323" s="19"/>
      <c r="AE323" s="19"/>
    </row>
    <row r="324" spans="1:31" s="84" customFormat="1" x14ac:dyDescent="0.25">
      <c r="A324" s="17"/>
      <c r="B324" s="87" t="s">
        <v>445</v>
      </c>
      <c r="C324" s="19"/>
      <c r="D324" s="19"/>
      <c r="E324" s="19"/>
      <c r="F324" s="45" t="e">
        <f t="shared" si="97"/>
        <v>#DIV/0!</v>
      </c>
      <c r="G324" s="31"/>
      <c r="H324" s="45" t="e">
        <f t="shared" si="98"/>
        <v>#DIV/0!</v>
      </c>
      <c r="I324" s="31"/>
      <c r="J324" s="31"/>
      <c r="K324" s="31"/>
      <c r="L324" s="31"/>
      <c r="M324" s="31"/>
      <c r="N324" s="31"/>
      <c r="O324" s="19"/>
      <c r="P324" s="19"/>
      <c r="Q324" s="19"/>
      <c r="R324" s="19"/>
      <c r="S324" s="19"/>
      <c r="T324" s="19"/>
      <c r="U324" s="54" t="e">
        <f t="shared" si="99"/>
        <v>#DIV/0!</v>
      </c>
      <c r="V324" s="19"/>
      <c r="W324" s="18" t="e">
        <f t="shared" si="100"/>
        <v>#DIV/0!</v>
      </c>
      <c r="X324" s="19"/>
      <c r="Y324" s="18" t="e">
        <f t="shared" si="101"/>
        <v>#DIV/0!</v>
      </c>
      <c r="Z324" s="19"/>
      <c r="AA324" s="19"/>
      <c r="AB324" s="19"/>
      <c r="AC324" s="19"/>
      <c r="AD324" s="19"/>
      <c r="AE324" s="19"/>
    </row>
    <row r="325" spans="1:31" s="84" customFormat="1" x14ac:dyDescent="0.25">
      <c r="A325" s="17"/>
      <c r="B325" s="87" t="s">
        <v>446</v>
      </c>
      <c r="C325" s="19"/>
      <c r="D325" s="19"/>
      <c r="E325" s="19"/>
      <c r="F325" s="45" t="e">
        <f t="shared" si="97"/>
        <v>#DIV/0!</v>
      </c>
      <c r="G325" s="31"/>
      <c r="H325" s="45" t="e">
        <f t="shared" si="98"/>
        <v>#DIV/0!</v>
      </c>
      <c r="I325" s="31"/>
      <c r="J325" s="31"/>
      <c r="K325" s="31"/>
      <c r="L325" s="31"/>
      <c r="M325" s="31"/>
      <c r="N325" s="31"/>
      <c r="O325" s="19"/>
      <c r="P325" s="19"/>
      <c r="Q325" s="19"/>
      <c r="R325" s="19"/>
      <c r="S325" s="19"/>
      <c r="T325" s="19"/>
      <c r="U325" s="54" t="e">
        <f t="shared" si="99"/>
        <v>#DIV/0!</v>
      </c>
      <c r="V325" s="19"/>
      <c r="W325" s="18" t="e">
        <f t="shared" si="100"/>
        <v>#DIV/0!</v>
      </c>
      <c r="X325" s="19"/>
      <c r="Y325" s="18" t="e">
        <f t="shared" si="101"/>
        <v>#DIV/0!</v>
      </c>
      <c r="Z325" s="19"/>
      <c r="AA325" s="19"/>
      <c r="AB325" s="19"/>
      <c r="AC325" s="19"/>
      <c r="AD325" s="19"/>
      <c r="AE325" s="19"/>
    </row>
    <row r="326" spans="1:31" s="84" customFormat="1" x14ac:dyDescent="0.25">
      <c r="A326" s="17"/>
      <c r="B326" s="87" t="s">
        <v>447</v>
      </c>
      <c r="C326" s="19"/>
      <c r="D326" s="19"/>
      <c r="E326" s="19"/>
      <c r="F326" s="45" t="e">
        <f t="shared" si="97"/>
        <v>#DIV/0!</v>
      </c>
      <c r="G326" s="31"/>
      <c r="H326" s="45" t="e">
        <f t="shared" si="98"/>
        <v>#DIV/0!</v>
      </c>
      <c r="I326" s="31"/>
      <c r="J326" s="31"/>
      <c r="K326" s="31"/>
      <c r="L326" s="31"/>
      <c r="M326" s="31"/>
      <c r="N326" s="31"/>
      <c r="O326" s="19"/>
      <c r="P326" s="19"/>
      <c r="Q326" s="19"/>
      <c r="R326" s="19"/>
      <c r="S326" s="19"/>
      <c r="T326" s="19"/>
      <c r="U326" s="54" t="e">
        <f t="shared" si="99"/>
        <v>#DIV/0!</v>
      </c>
      <c r="V326" s="19"/>
      <c r="W326" s="18" t="e">
        <f t="shared" si="100"/>
        <v>#DIV/0!</v>
      </c>
      <c r="X326" s="19"/>
      <c r="Y326" s="18" t="e">
        <f t="shared" si="101"/>
        <v>#DIV/0!</v>
      </c>
      <c r="Z326" s="19"/>
      <c r="AA326" s="19"/>
      <c r="AB326" s="19"/>
      <c r="AC326" s="19"/>
      <c r="AD326" s="19"/>
      <c r="AE326" s="19"/>
    </row>
    <row r="327" spans="1:31" s="84" customFormat="1" x14ac:dyDescent="0.25">
      <c r="A327" s="17"/>
      <c r="B327" s="87" t="s">
        <v>316</v>
      </c>
      <c r="C327" s="19"/>
      <c r="D327" s="19"/>
      <c r="E327" s="19"/>
      <c r="F327" s="45" t="e">
        <f t="shared" si="97"/>
        <v>#DIV/0!</v>
      </c>
      <c r="G327" s="31"/>
      <c r="H327" s="45" t="e">
        <f t="shared" si="98"/>
        <v>#DIV/0!</v>
      </c>
      <c r="I327" s="31"/>
      <c r="J327" s="31"/>
      <c r="K327" s="31"/>
      <c r="L327" s="31"/>
      <c r="M327" s="31"/>
      <c r="N327" s="31"/>
      <c r="O327" s="19"/>
      <c r="P327" s="19"/>
      <c r="Q327" s="19"/>
      <c r="R327" s="19"/>
      <c r="S327" s="19"/>
      <c r="T327" s="19"/>
      <c r="U327" s="54" t="e">
        <f t="shared" si="99"/>
        <v>#DIV/0!</v>
      </c>
      <c r="V327" s="19"/>
      <c r="W327" s="18" t="e">
        <f t="shared" si="100"/>
        <v>#DIV/0!</v>
      </c>
      <c r="X327" s="19"/>
      <c r="Y327" s="18" t="e">
        <f t="shared" si="101"/>
        <v>#DIV/0!</v>
      </c>
      <c r="Z327" s="19"/>
      <c r="AA327" s="19"/>
      <c r="AB327" s="19"/>
      <c r="AC327" s="19"/>
      <c r="AD327" s="19"/>
      <c r="AE327" s="19"/>
    </row>
    <row r="328" spans="1:31" s="84" customFormat="1" x14ac:dyDescent="0.25">
      <c r="A328" s="17"/>
      <c r="B328" s="87" t="s">
        <v>317</v>
      </c>
      <c r="C328" s="19"/>
      <c r="D328" s="19"/>
      <c r="E328" s="19"/>
      <c r="F328" s="45" t="e">
        <f t="shared" si="97"/>
        <v>#DIV/0!</v>
      </c>
      <c r="G328" s="31"/>
      <c r="H328" s="45" t="e">
        <f t="shared" si="98"/>
        <v>#DIV/0!</v>
      </c>
      <c r="I328" s="31"/>
      <c r="J328" s="31"/>
      <c r="K328" s="31"/>
      <c r="L328" s="31"/>
      <c r="M328" s="31"/>
      <c r="N328" s="31"/>
      <c r="O328" s="19"/>
      <c r="P328" s="19"/>
      <c r="Q328" s="19"/>
      <c r="R328" s="19"/>
      <c r="S328" s="19"/>
      <c r="T328" s="19"/>
      <c r="U328" s="54" t="e">
        <f t="shared" si="99"/>
        <v>#DIV/0!</v>
      </c>
      <c r="V328" s="19"/>
      <c r="W328" s="18" t="e">
        <f t="shared" si="100"/>
        <v>#DIV/0!</v>
      </c>
      <c r="X328" s="19"/>
      <c r="Y328" s="18" t="e">
        <f t="shared" si="101"/>
        <v>#DIV/0!</v>
      </c>
      <c r="Z328" s="19"/>
      <c r="AA328" s="19"/>
      <c r="AB328" s="19"/>
      <c r="AC328" s="19"/>
      <c r="AD328" s="19"/>
      <c r="AE328" s="19"/>
    </row>
    <row r="329" spans="1:31" s="84" customFormat="1" x14ac:dyDescent="0.25">
      <c r="A329" s="64"/>
      <c r="B329" s="87" t="s">
        <v>318</v>
      </c>
      <c r="C329" s="19"/>
      <c r="D329" s="19"/>
      <c r="E329" s="19"/>
      <c r="F329" s="45" t="e">
        <f t="shared" si="90"/>
        <v>#DIV/0!</v>
      </c>
      <c r="G329" s="31"/>
      <c r="H329" s="45" t="e">
        <f t="shared" si="91"/>
        <v>#DIV/0!</v>
      </c>
      <c r="I329" s="31"/>
      <c r="J329" s="31"/>
      <c r="K329" s="31"/>
      <c r="L329" s="31"/>
      <c r="M329" s="31"/>
      <c r="N329" s="31"/>
      <c r="O329" s="19"/>
      <c r="P329" s="19"/>
      <c r="Q329" s="19"/>
      <c r="R329" s="19"/>
      <c r="S329" s="19"/>
      <c r="T329" s="19"/>
      <c r="U329" s="54" t="e">
        <f t="shared" si="99"/>
        <v>#DIV/0!</v>
      </c>
      <c r="V329" s="19"/>
      <c r="W329" s="18" t="e">
        <f t="shared" si="100"/>
        <v>#DIV/0!</v>
      </c>
      <c r="X329" s="19"/>
      <c r="Y329" s="18" t="e">
        <f t="shared" si="101"/>
        <v>#DIV/0!</v>
      </c>
      <c r="Z329" s="19"/>
      <c r="AA329" s="19"/>
      <c r="AB329" s="19"/>
      <c r="AC329" s="19"/>
      <c r="AD329" s="19"/>
      <c r="AE329" s="19"/>
    </row>
    <row r="330" spans="1:31" s="84" customFormat="1" x14ac:dyDescent="0.25">
      <c r="A330" s="133" t="s">
        <v>51</v>
      </c>
      <c r="B330" s="134"/>
      <c r="C330" s="29">
        <f>SUM(C316:C329)</f>
        <v>0</v>
      </c>
      <c r="D330" s="29">
        <f>SUM(D316:D329)</f>
        <v>0</v>
      </c>
      <c r="E330" s="29">
        <f>SUM(E316:E329)</f>
        <v>0</v>
      </c>
      <c r="F330" s="46" t="e">
        <f t="shared" si="90"/>
        <v>#DIV/0!</v>
      </c>
      <c r="G330" s="29">
        <f>SUM(G316:G329)</f>
        <v>0</v>
      </c>
      <c r="H330" s="46" t="e">
        <f t="shared" si="91"/>
        <v>#DIV/0!</v>
      </c>
      <c r="I330" s="29">
        <f t="shared" ref="I330:Q330" si="102">SUM(I316:I329)</f>
        <v>0</v>
      </c>
      <c r="J330" s="29">
        <f t="shared" si="102"/>
        <v>0</v>
      </c>
      <c r="K330" s="29">
        <f t="shared" si="102"/>
        <v>0</v>
      </c>
      <c r="L330" s="29">
        <f t="shared" si="102"/>
        <v>0</v>
      </c>
      <c r="M330" s="29">
        <f t="shared" si="102"/>
        <v>0</v>
      </c>
      <c r="N330" s="29">
        <f t="shared" si="102"/>
        <v>0</v>
      </c>
      <c r="O330" s="29">
        <f t="shared" si="102"/>
        <v>0</v>
      </c>
      <c r="P330" s="29">
        <f t="shared" si="102"/>
        <v>0</v>
      </c>
      <c r="Q330" s="29">
        <f t="shared" si="102"/>
        <v>0</v>
      </c>
      <c r="R330" s="29">
        <f>SUM(R316:R329)</f>
        <v>0</v>
      </c>
      <c r="S330" s="29">
        <f>SUM(S316:S329)</f>
        <v>0</v>
      </c>
      <c r="T330" s="29">
        <f>SUM(T316:T329)</f>
        <v>0</v>
      </c>
      <c r="U330" s="47" t="e">
        <f t="shared" si="99"/>
        <v>#DIV/0!</v>
      </c>
      <c r="V330" s="29">
        <f>SUM(V316:V329)</f>
        <v>0</v>
      </c>
      <c r="W330" s="88" t="e">
        <f>V330/E330*100</f>
        <v>#DIV/0!</v>
      </c>
      <c r="X330" s="29">
        <f>SUM(X316:X329)</f>
        <v>0</v>
      </c>
      <c r="Y330" s="88" t="e">
        <f t="shared" si="101"/>
        <v>#DIV/0!</v>
      </c>
      <c r="Z330" s="29">
        <f t="shared" ref="Z330:AE330" si="103">SUM(Z316:Z329)</f>
        <v>0</v>
      </c>
      <c r="AA330" s="29">
        <f t="shared" si="103"/>
        <v>0</v>
      </c>
      <c r="AB330" s="29">
        <f t="shared" si="103"/>
        <v>0</v>
      </c>
      <c r="AC330" s="29">
        <f t="shared" si="103"/>
        <v>0</v>
      </c>
      <c r="AD330" s="29">
        <f t="shared" si="103"/>
        <v>0</v>
      </c>
      <c r="AE330" s="29">
        <f t="shared" si="103"/>
        <v>0</v>
      </c>
    </row>
    <row r="331" spans="1:31" s="84" customFormat="1" x14ac:dyDescent="0.25">
      <c r="A331" s="49">
        <v>15</v>
      </c>
      <c r="B331" s="53" t="s">
        <v>59</v>
      </c>
      <c r="C331" s="29"/>
      <c r="D331" s="29"/>
      <c r="E331" s="29"/>
      <c r="F331" s="45"/>
      <c r="G331" s="29"/>
      <c r="H331" s="45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54"/>
      <c r="V331" s="29"/>
      <c r="W331" s="88"/>
      <c r="X331" s="29"/>
      <c r="Y331" s="88"/>
      <c r="Z331" s="29"/>
      <c r="AA331" s="29"/>
      <c r="AB331" s="29"/>
      <c r="AC331" s="29"/>
      <c r="AD331" s="29"/>
      <c r="AE331" s="29"/>
    </row>
    <row r="332" spans="1:31" s="84" customFormat="1" x14ac:dyDescent="0.25">
      <c r="A332" s="21"/>
      <c r="B332" s="86" t="s">
        <v>93</v>
      </c>
      <c r="C332" s="19"/>
      <c r="D332" s="19"/>
      <c r="E332" s="19"/>
      <c r="F332" s="45" t="e">
        <f t="shared" si="90"/>
        <v>#DIV/0!</v>
      </c>
      <c r="G332" s="31"/>
      <c r="H332" s="45" t="e">
        <f t="shared" si="91"/>
        <v>#DIV/0!</v>
      </c>
      <c r="I332" s="31"/>
      <c r="J332" s="31"/>
      <c r="K332" s="31"/>
      <c r="L332" s="31"/>
      <c r="M332" s="31"/>
      <c r="N332" s="31"/>
      <c r="O332" s="19"/>
      <c r="P332" s="19"/>
      <c r="Q332" s="19"/>
      <c r="R332" s="19"/>
      <c r="S332" s="19"/>
      <c r="T332" s="19"/>
      <c r="U332" s="54" t="e">
        <f t="shared" si="99"/>
        <v>#DIV/0!</v>
      </c>
      <c r="V332" s="19"/>
      <c r="W332" s="18" t="e">
        <f>V332/E332*100</f>
        <v>#DIV/0!</v>
      </c>
      <c r="X332" s="19"/>
      <c r="Y332" s="18" t="e">
        <f>X332/E332*100</f>
        <v>#DIV/0!</v>
      </c>
      <c r="Z332" s="19"/>
      <c r="AA332" s="19"/>
      <c r="AB332" s="19"/>
      <c r="AC332" s="19"/>
      <c r="AD332" s="19"/>
      <c r="AE332" s="19"/>
    </row>
    <row r="333" spans="1:31" s="84" customFormat="1" x14ac:dyDescent="0.25">
      <c r="A333" s="21"/>
      <c r="B333" s="86" t="s">
        <v>448</v>
      </c>
      <c r="C333" s="19"/>
      <c r="D333" s="19"/>
      <c r="E333" s="19"/>
      <c r="F333" s="45" t="e">
        <f t="shared" si="90"/>
        <v>#DIV/0!</v>
      </c>
      <c r="G333" s="31"/>
      <c r="H333" s="45" t="e">
        <f t="shared" si="91"/>
        <v>#DIV/0!</v>
      </c>
      <c r="I333" s="31"/>
      <c r="J333" s="31"/>
      <c r="K333" s="31"/>
      <c r="L333" s="31"/>
      <c r="M333" s="31"/>
      <c r="N333" s="31"/>
      <c r="O333" s="19"/>
      <c r="P333" s="19"/>
      <c r="Q333" s="19"/>
      <c r="R333" s="19"/>
      <c r="S333" s="19"/>
      <c r="T333" s="19"/>
      <c r="U333" s="54" t="e">
        <f t="shared" si="99"/>
        <v>#DIV/0!</v>
      </c>
      <c r="V333" s="19"/>
      <c r="W333" s="18" t="e">
        <f t="shared" ref="W333:W336" si="104">V333/E333*100</f>
        <v>#DIV/0!</v>
      </c>
      <c r="X333" s="19"/>
      <c r="Y333" s="18" t="e">
        <f t="shared" ref="Y333:Y336" si="105">X333/E333*100</f>
        <v>#DIV/0!</v>
      </c>
      <c r="Z333" s="19"/>
      <c r="AA333" s="19"/>
      <c r="AB333" s="19"/>
      <c r="AC333" s="19"/>
      <c r="AD333" s="19"/>
      <c r="AE333" s="19"/>
    </row>
    <row r="334" spans="1:31" s="84" customFormat="1" x14ac:dyDescent="0.25">
      <c r="A334" s="21"/>
      <c r="B334" s="98" t="s">
        <v>449</v>
      </c>
      <c r="C334" s="19"/>
      <c r="D334" s="19"/>
      <c r="E334" s="19"/>
      <c r="F334" s="45" t="e">
        <f t="shared" si="90"/>
        <v>#DIV/0!</v>
      </c>
      <c r="G334" s="31"/>
      <c r="H334" s="45" t="e">
        <f t="shared" si="91"/>
        <v>#DIV/0!</v>
      </c>
      <c r="I334" s="31"/>
      <c r="J334" s="31"/>
      <c r="K334" s="31"/>
      <c r="L334" s="31"/>
      <c r="M334" s="31"/>
      <c r="N334" s="31"/>
      <c r="O334" s="19"/>
      <c r="P334" s="19"/>
      <c r="Q334" s="19"/>
      <c r="R334" s="19"/>
      <c r="S334" s="19"/>
      <c r="T334" s="19"/>
      <c r="U334" s="54" t="e">
        <f t="shared" si="99"/>
        <v>#DIV/0!</v>
      </c>
      <c r="V334" s="19"/>
      <c r="W334" s="18" t="e">
        <f t="shared" si="104"/>
        <v>#DIV/0!</v>
      </c>
      <c r="X334" s="19"/>
      <c r="Y334" s="18" t="e">
        <f t="shared" si="105"/>
        <v>#DIV/0!</v>
      </c>
      <c r="Z334" s="19"/>
      <c r="AA334" s="19"/>
      <c r="AB334" s="19"/>
      <c r="AC334" s="19"/>
      <c r="AD334" s="19"/>
      <c r="AE334" s="19"/>
    </row>
    <row r="335" spans="1:31" s="84" customFormat="1" x14ac:dyDescent="0.25">
      <c r="A335" s="21"/>
      <c r="B335" s="87" t="s">
        <v>450</v>
      </c>
      <c r="C335" s="19"/>
      <c r="D335" s="19"/>
      <c r="E335" s="19"/>
      <c r="F335" s="45" t="e">
        <f t="shared" si="90"/>
        <v>#DIV/0!</v>
      </c>
      <c r="G335" s="31"/>
      <c r="H335" s="45" t="e">
        <f t="shared" si="91"/>
        <v>#DIV/0!</v>
      </c>
      <c r="I335" s="31"/>
      <c r="J335" s="31"/>
      <c r="K335" s="31"/>
      <c r="L335" s="31"/>
      <c r="M335" s="31"/>
      <c r="N335" s="31"/>
      <c r="O335" s="19"/>
      <c r="P335" s="19"/>
      <c r="Q335" s="19"/>
      <c r="R335" s="19"/>
      <c r="S335" s="19"/>
      <c r="T335" s="19"/>
      <c r="U335" s="54" t="e">
        <f t="shared" si="99"/>
        <v>#DIV/0!</v>
      </c>
      <c r="V335" s="19"/>
      <c r="W335" s="18" t="e">
        <f t="shared" si="104"/>
        <v>#DIV/0!</v>
      </c>
      <c r="X335" s="19"/>
      <c r="Y335" s="18" t="e">
        <f t="shared" si="105"/>
        <v>#DIV/0!</v>
      </c>
      <c r="Z335" s="19"/>
      <c r="AA335" s="19"/>
      <c r="AB335" s="19"/>
      <c r="AC335" s="19"/>
      <c r="AD335" s="19"/>
      <c r="AE335" s="19"/>
    </row>
    <row r="336" spans="1:31" s="84" customFormat="1" x14ac:dyDescent="0.25">
      <c r="A336" s="21"/>
      <c r="B336" s="87" t="s">
        <v>316</v>
      </c>
      <c r="C336" s="19"/>
      <c r="D336" s="19"/>
      <c r="E336" s="19"/>
      <c r="F336" s="45" t="e">
        <f t="shared" si="90"/>
        <v>#DIV/0!</v>
      </c>
      <c r="G336" s="31"/>
      <c r="H336" s="45" t="e">
        <f t="shared" si="91"/>
        <v>#DIV/0!</v>
      </c>
      <c r="I336" s="31"/>
      <c r="J336" s="31"/>
      <c r="K336" s="31"/>
      <c r="L336" s="31"/>
      <c r="M336" s="31"/>
      <c r="N336" s="31"/>
      <c r="O336" s="19"/>
      <c r="P336" s="19"/>
      <c r="Q336" s="19"/>
      <c r="R336" s="19"/>
      <c r="S336" s="19"/>
      <c r="T336" s="19"/>
      <c r="U336" s="54" t="e">
        <f t="shared" si="99"/>
        <v>#DIV/0!</v>
      </c>
      <c r="V336" s="19"/>
      <c r="W336" s="18" t="e">
        <f t="shared" si="104"/>
        <v>#DIV/0!</v>
      </c>
      <c r="X336" s="19"/>
      <c r="Y336" s="18" t="e">
        <f t="shared" si="105"/>
        <v>#DIV/0!</v>
      </c>
      <c r="Z336" s="19"/>
      <c r="AA336" s="19"/>
      <c r="AB336" s="19"/>
      <c r="AC336" s="19"/>
      <c r="AD336" s="19"/>
      <c r="AE336" s="19"/>
    </row>
    <row r="337" spans="1:31" s="84" customFormat="1" x14ac:dyDescent="0.25">
      <c r="A337" s="133" t="s">
        <v>51</v>
      </c>
      <c r="B337" s="134"/>
      <c r="C337" s="29">
        <f>SUM(C332:C336)</f>
        <v>0</v>
      </c>
      <c r="D337" s="29">
        <f>SUM(D332:D336)</f>
        <v>0</v>
      </c>
      <c r="E337" s="29">
        <f>SUM(E332:E336)</f>
        <v>0</v>
      </c>
      <c r="F337" s="88" t="e">
        <f t="shared" si="90"/>
        <v>#DIV/0!</v>
      </c>
      <c r="G337" s="29">
        <f>SUM(G332:G336)</f>
        <v>0</v>
      </c>
      <c r="H337" s="88" t="e">
        <f t="shared" si="91"/>
        <v>#DIV/0!</v>
      </c>
      <c r="I337" s="29">
        <f t="shared" ref="I337:T337" si="106">SUM(I332:I336)</f>
        <v>0</v>
      </c>
      <c r="J337" s="29">
        <f t="shared" si="106"/>
        <v>0</v>
      </c>
      <c r="K337" s="29">
        <f t="shared" si="106"/>
        <v>0</v>
      </c>
      <c r="L337" s="29">
        <f t="shared" si="106"/>
        <v>0</v>
      </c>
      <c r="M337" s="29">
        <f t="shared" si="106"/>
        <v>0</v>
      </c>
      <c r="N337" s="29">
        <f t="shared" si="106"/>
        <v>0</v>
      </c>
      <c r="O337" s="29">
        <f t="shared" si="106"/>
        <v>0</v>
      </c>
      <c r="P337" s="29">
        <f t="shared" si="106"/>
        <v>0</v>
      </c>
      <c r="Q337" s="29">
        <f t="shared" si="106"/>
        <v>0</v>
      </c>
      <c r="R337" s="29">
        <f t="shared" si="106"/>
        <v>0</v>
      </c>
      <c r="S337" s="29">
        <f t="shared" si="106"/>
        <v>0</v>
      </c>
      <c r="T337" s="29">
        <f t="shared" si="106"/>
        <v>0</v>
      </c>
      <c r="U337" s="88" t="e">
        <f t="shared" si="99"/>
        <v>#DIV/0!</v>
      </c>
      <c r="V337" s="29">
        <f>SUM(V332:V336)</f>
        <v>0</v>
      </c>
      <c r="W337" s="88" t="e">
        <f>V337/E337*100</f>
        <v>#DIV/0!</v>
      </c>
      <c r="X337" s="29">
        <f>SUM(X332:X336)</f>
        <v>0</v>
      </c>
      <c r="Y337" s="88" t="e">
        <f>X337/E337*100</f>
        <v>#DIV/0!</v>
      </c>
      <c r="Z337" s="29">
        <f t="shared" ref="Z337:AE337" si="107">SUM(Z332:Z336)</f>
        <v>0</v>
      </c>
      <c r="AA337" s="29">
        <f t="shared" si="107"/>
        <v>0</v>
      </c>
      <c r="AB337" s="29">
        <f t="shared" si="107"/>
        <v>0</v>
      </c>
      <c r="AC337" s="29">
        <f t="shared" si="107"/>
        <v>0</v>
      </c>
      <c r="AD337" s="29">
        <f t="shared" si="107"/>
        <v>0</v>
      </c>
      <c r="AE337" s="29">
        <f t="shared" si="107"/>
        <v>0</v>
      </c>
    </row>
    <row r="338" spans="1:31" s="84" customFormat="1" x14ac:dyDescent="0.25">
      <c r="A338" s="49">
        <v>16</v>
      </c>
      <c r="B338" s="32" t="s">
        <v>128</v>
      </c>
      <c r="C338" s="26"/>
      <c r="D338" s="26"/>
      <c r="E338" s="26"/>
      <c r="F338" s="45"/>
      <c r="G338" s="26"/>
      <c r="H338" s="45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54"/>
      <c r="V338" s="26"/>
      <c r="W338" s="47"/>
      <c r="X338" s="26"/>
      <c r="Y338" s="47"/>
      <c r="Z338" s="26"/>
      <c r="AA338" s="26"/>
      <c r="AB338" s="26"/>
      <c r="AC338" s="26"/>
      <c r="AD338" s="26"/>
      <c r="AE338" s="26"/>
    </row>
    <row r="339" spans="1:31" s="84" customFormat="1" x14ac:dyDescent="0.25">
      <c r="A339" s="17"/>
      <c r="B339" s="86" t="s">
        <v>451</v>
      </c>
      <c r="C339" s="19"/>
      <c r="D339" s="19"/>
      <c r="E339" s="19"/>
      <c r="F339" s="45" t="e">
        <f t="shared" ref="F339:F371" si="108">E339/C339</f>
        <v>#DIV/0!</v>
      </c>
      <c r="G339" s="31"/>
      <c r="H339" s="45" t="e">
        <f t="shared" ref="H339:H361" si="109">G339/D339*100</f>
        <v>#DIV/0!</v>
      </c>
      <c r="I339" s="31"/>
      <c r="J339" s="31"/>
      <c r="K339" s="31"/>
      <c r="L339" s="31"/>
      <c r="M339" s="31"/>
      <c r="N339" s="31"/>
      <c r="O339" s="19"/>
      <c r="P339" s="19"/>
      <c r="Q339" s="19"/>
      <c r="R339" s="19"/>
      <c r="S339" s="19"/>
      <c r="T339" s="19"/>
      <c r="U339" s="54" t="e">
        <f t="shared" ref="U339:U359" si="110">O339/G339*100</f>
        <v>#DIV/0!</v>
      </c>
      <c r="V339" s="19"/>
      <c r="W339" s="18" t="e">
        <f t="shared" ref="W339:W361" si="111">V339/E339*100</f>
        <v>#DIV/0!</v>
      </c>
      <c r="X339" s="19"/>
      <c r="Y339" s="18" t="e">
        <f t="shared" ref="Y339:Y361" si="112">X339/E339*100</f>
        <v>#DIV/0!</v>
      </c>
      <c r="Z339" s="19"/>
      <c r="AA339" s="19"/>
      <c r="AB339" s="19"/>
      <c r="AC339" s="19"/>
      <c r="AD339" s="19"/>
      <c r="AE339" s="19"/>
    </row>
    <row r="340" spans="1:31" s="84" customFormat="1" x14ac:dyDescent="0.25">
      <c r="A340" s="19"/>
      <c r="B340" s="86" t="s">
        <v>452</v>
      </c>
      <c r="C340" s="19"/>
      <c r="D340" s="19"/>
      <c r="E340" s="19"/>
      <c r="F340" s="45" t="e">
        <f t="shared" si="108"/>
        <v>#DIV/0!</v>
      </c>
      <c r="G340" s="31"/>
      <c r="H340" s="45" t="e">
        <f t="shared" si="109"/>
        <v>#DIV/0!</v>
      </c>
      <c r="I340" s="31"/>
      <c r="J340" s="31"/>
      <c r="K340" s="31"/>
      <c r="L340" s="31"/>
      <c r="M340" s="31"/>
      <c r="N340" s="31"/>
      <c r="O340" s="19"/>
      <c r="P340" s="19"/>
      <c r="Q340" s="19"/>
      <c r="R340" s="19"/>
      <c r="S340" s="19"/>
      <c r="T340" s="19"/>
      <c r="U340" s="54" t="e">
        <f t="shared" si="110"/>
        <v>#DIV/0!</v>
      </c>
      <c r="V340" s="19"/>
      <c r="W340" s="18" t="e">
        <f t="shared" si="111"/>
        <v>#DIV/0!</v>
      </c>
      <c r="X340" s="19"/>
      <c r="Y340" s="18" t="e">
        <f t="shared" si="112"/>
        <v>#DIV/0!</v>
      </c>
      <c r="Z340" s="19"/>
      <c r="AA340" s="19"/>
      <c r="AB340" s="19"/>
      <c r="AC340" s="19"/>
      <c r="AD340" s="19"/>
      <c r="AE340" s="19"/>
    </row>
    <row r="341" spans="1:31" s="84" customFormat="1" x14ac:dyDescent="0.25">
      <c r="A341" s="17"/>
      <c r="B341" s="86" t="s">
        <v>453</v>
      </c>
      <c r="C341" s="19"/>
      <c r="D341" s="19"/>
      <c r="E341" s="19"/>
      <c r="F341" s="45" t="e">
        <f t="shared" si="108"/>
        <v>#DIV/0!</v>
      </c>
      <c r="G341" s="31"/>
      <c r="H341" s="45" t="e">
        <f t="shared" si="109"/>
        <v>#DIV/0!</v>
      </c>
      <c r="I341" s="31"/>
      <c r="J341" s="31"/>
      <c r="K341" s="31"/>
      <c r="L341" s="31"/>
      <c r="M341" s="31"/>
      <c r="N341" s="31"/>
      <c r="O341" s="19"/>
      <c r="P341" s="19"/>
      <c r="Q341" s="19"/>
      <c r="R341" s="19"/>
      <c r="S341" s="19"/>
      <c r="T341" s="19"/>
      <c r="U341" s="54" t="e">
        <f t="shared" si="110"/>
        <v>#DIV/0!</v>
      </c>
      <c r="V341" s="19"/>
      <c r="W341" s="18" t="e">
        <f t="shared" si="111"/>
        <v>#DIV/0!</v>
      </c>
      <c r="X341" s="19"/>
      <c r="Y341" s="18" t="e">
        <f t="shared" si="112"/>
        <v>#DIV/0!</v>
      </c>
      <c r="Z341" s="19"/>
      <c r="AA341" s="19"/>
      <c r="AB341" s="19"/>
      <c r="AC341" s="19"/>
      <c r="AD341" s="19"/>
      <c r="AE341" s="19"/>
    </row>
    <row r="342" spans="1:31" s="84" customFormat="1" x14ac:dyDescent="0.25">
      <c r="A342" s="17"/>
      <c r="B342" s="86" t="s">
        <v>454</v>
      </c>
      <c r="C342" s="19"/>
      <c r="D342" s="19"/>
      <c r="E342" s="19"/>
      <c r="F342" s="45" t="e">
        <f t="shared" si="108"/>
        <v>#DIV/0!</v>
      </c>
      <c r="G342" s="31"/>
      <c r="H342" s="45" t="e">
        <f t="shared" si="109"/>
        <v>#DIV/0!</v>
      </c>
      <c r="I342" s="31"/>
      <c r="J342" s="31"/>
      <c r="K342" s="31"/>
      <c r="L342" s="31"/>
      <c r="M342" s="31"/>
      <c r="N342" s="31"/>
      <c r="O342" s="19"/>
      <c r="P342" s="19"/>
      <c r="Q342" s="19"/>
      <c r="R342" s="19"/>
      <c r="S342" s="19"/>
      <c r="T342" s="19"/>
      <c r="U342" s="54" t="e">
        <f t="shared" si="110"/>
        <v>#DIV/0!</v>
      </c>
      <c r="V342" s="19"/>
      <c r="W342" s="18" t="e">
        <f t="shared" si="111"/>
        <v>#DIV/0!</v>
      </c>
      <c r="X342" s="19"/>
      <c r="Y342" s="18" t="e">
        <f t="shared" si="112"/>
        <v>#DIV/0!</v>
      </c>
      <c r="Z342" s="19"/>
      <c r="AA342" s="19"/>
      <c r="AB342" s="19"/>
      <c r="AC342" s="19"/>
      <c r="AD342" s="19"/>
      <c r="AE342" s="19"/>
    </row>
    <row r="343" spans="1:31" s="84" customFormat="1" x14ac:dyDescent="0.25">
      <c r="A343" s="17"/>
      <c r="B343" s="86" t="s">
        <v>455</v>
      </c>
      <c r="C343" s="19"/>
      <c r="D343" s="19"/>
      <c r="E343" s="19"/>
      <c r="F343" s="45" t="e">
        <f t="shared" si="108"/>
        <v>#DIV/0!</v>
      </c>
      <c r="G343" s="31"/>
      <c r="H343" s="45" t="e">
        <f t="shared" si="109"/>
        <v>#DIV/0!</v>
      </c>
      <c r="I343" s="31"/>
      <c r="J343" s="31"/>
      <c r="K343" s="31"/>
      <c r="L343" s="31"/>
      <c r="M343" s="31"/>
      <c r="N343" s="31"/>
      <c r="O343" s="19"/>
      <c r="P343" s="19"/>
      <c r="Q343" s="19"/>
      <c r="R343" s="19"/>
      <c r="S343" s="19"/>
      <c r="T343" s="19"/>
      <c r="U343" s="54" t="e">
        <f t="shared" si="110"/>
        <v>#DIV/0!</v>
      </c>
      <c r="V343" s="19"/>
      <c r="W343" s="18" t="e">
        <f t="shared" si="111"/>
        <v>#DIV/0!</v>
      </c>
      <c r="X343" s="19"/>
      <c r="Y343" s="18" t="e">
        <f t="shared" si="112"/>
        <v>#DIV/0!</v>
      </c>
      <c r="Z343" s="19"/>
      <c r="AA343" s="19"/>
      <c r="AB343" s="19"/>
      <c r="AC343" s="19"/>
      <c r="AD343" s="19"/>
      <c r="AE343" s="19"/>
    </row>
    <row r="344" spans="1:31" s="84" customFormat="1" x14ac:dyDescent="0.25">
      <c r="A344" s="17"/>
      <c r="B344" s="86" t="s">
        <v>253</v>
      </c>
      <c r="C344" s="19"/>
      <c r="D344" s="19"/>
      <c r="E344" s="19"/>
      <c r="F344" s="45" t="e">
        <f t="shared" si="108"/>
        <v>#DIV/0!</v>
      </c>
      <c r="G344" s="31"/>
      <c r="H344" s="45" t="e">
        <f t="shared" si="109"/>
        <v>#DIV/0!</v>
      </c>
      <c r="I344" s="31"/>
      <c r="J344" s="31"/>
      <c r="K344" s="31"/>
      <c r="L344" s="31"/>
      <c r="M344" s="31"/>
      <c r="N344" s="31"/>
      <c r="O344" s="19"/>
      <c r="P344" s="19"/>
      <c r="Q344" s="19"/>
      <c r="R344" s="19"/>
      <c r="S344" s="19"/>
      <c r="T344" s="19"/>
      <c r="U344" s="54" t="e">
        <f t="shared" si="110"/>
        <v>#DIV/0!</v>
      </c>
      <c r="V344" s="19"/>
      <c r="W344" s="18" t="e">
        <f t="shared" si="111"/>
        <v>#DIV/0!</v>
      </c>
      <c r="X344" s="19"/>
      <c r="Y344" s="18" t="e">
        <f t="shared" si="112"/>
        <v>#DIV/0!</v>
      </c>
      <c r="Z344" s="19"/>
      <c r="AA344" s="19"/>
      <c r="AB344" s="19"/>
      <c r="AC344" s="19"/>
      <c r="AD344" s="19"/>
      <c r="AE344" s="19"/>
    </row>
    <row r="345" spans="1:31" s="84" customFormat="1" x14ac:dyDescent="0.25">
      <c r="A345" s="17"/>
      <c r="B345" s="86" t="s">
        <v>254</v>
      </c>
      <c r="C345" s="19"/>
      <c r="D345" s="19"/>
      <c r="E345" s="19"/>
      <c r="F345" s="45" t="e">
        <f t="shared" si="108"/>
        <v>#DIV/0!</v>
      </c>
      <c r="G345" s="31"/>
      <c r="H345" s="45" t="e">
        <f t="shared" si="109"/>
        <v>#DIV/0!</v>
      </c>
      <c r="I345" s="31"/>
      <c r="J345" s="31"/>
      <c r="K345" s="31"/>
      <c r="L345" s="31"/>
      <c r="M345" s="31"/>
      <c r="N345" s="31"/>
      <c r="O345" s="19"/>
      <c r="P345" s="19"/>
      <c r="Q345" s="19"/>
      <c r="R345" s="19"/>
      <c r="S345" s="19"/>
      <c r="T345" s="19"/>
      <c r="U345" s="54" t="e">
        <f t="shared" si="110"/>
        <v>#DIV/0!</v>
      </c>
      <c r="V345" s="19"/>
      <c r="W345" s="18" t="e">
        <f t="shared" si="111"/>
        <v>#DIV/0!</v>
      </c>
      <c r="X345" s="19"/>
      <c r="Y345" s="18" t="e">
        <f t="shared" si="112"/>
        <v>#DIV/0!</v>
      </c>
      <c r="Z345" s="19"/>
      <c r="AA345" s="19"/>
      <c r="AB345" s="19"/>
      <c r="AC345" s="19"/>
      <c r="AD345" s="19"/>
      <c r="AE345" s="19"/>
    </row>
    <row r="346" spans="1:31" s="84" customFormat="1" x14ac:dyDescent="0.25">
      <c r="A346" s="17"/>
      <c r="B346" s="86" t="s">
        <v>255</v>
      </c>
      <c r="C346" s="19"/>
      <c r="D346" s="19"/>
      <c r="E346" s="19"/>
      <c r="F346" s="45" t="e">
        <f t="shared" si="108"/>
        <v>#DIV/0!</v>
      </c>
      <c r="G346" s="31"/>
      <c r="H346" s="45" t="e">
        <f t="shared" si="109"/>
        <v>#DIV/0!</v>
      </c>
      <c r="I346" s="31"/>
      <c r="J346" s="31"/>
      <c r="K346" s="31"/>
      <c r="L346" s="31"/>
      <c r="M346" s="31"/>
      <c r="N346" s="31"/>
      <c r="O346" s="19"/>
      <c r="P346" s="19"/>
      <c r="Q346" s="19"/>
      <c r="R346" s="19"/>
      <c r="S346" s="19"/>
      <c r="T346" s="19"/>
      <c r="U346" s="54" t="e">
        <f t="shared" si="110"/>
        <v>#DIV/0!</v>
      </c>
      <c r="V346" s="19"/>
      <c r="W346" s="18" t="e">
        <f t="shared" si="111"/>
        <v>#DIV/0!</v>
      </c>
      <c r="X346" s="19"/>
      <c r="Y346" s="18" t="e">
        <f t="shared" si="112"/>
        <v>#DIV/0!</v>
      </c>
      <c r="Z346" s="19"/>
      <c r="AA346" s="19"/>
      <c r="AB346" s="19"/>
      <c r="AC346" s="19"/>
      <c r="AD346" s="19"/>
      <c r="AE346" s="19"/>
    </row>
    <row r="347" spans="1:31" s="84" customFormat="1" x14ac:dyDescent="0.25">
      <c r="A347" s="17"/>
      <c r="B347" s="86" t="s">
        <v>256</v>
      </c>
      <c r="C347" s="19"/>
      <c r="D347" s="19"/>
      <c r="E347" s="19"/>
      <c r="F347" s="45" t="e">
        <f t="shared" si="108"/>
        <v>#DIV/0!</v>
      </c>
      <c r="G347" s="31"/>
      <c r="H347" s="45" t="e">
        <f t="shared" si="109"/>
        <v>#DIV/0!</v>
      </c>
      <c r="I347" s="31"/>
      <c r="J347" s="31"/>
      <c r="K347" s="31"/>
      <c r="L347" s="31"/>
      <c r="M347" s="31"/>
      <c r="N347" s="31"/>
      <c r="O347" s="19"/>
      <c r="P347" s="19"/>
      <c r="Q347" s="19"/>
      <c r="R347" s="19"/>
      <c r="S347" s="19"/>
      <c r="T347" s="19"/>
      <c r="U347" s="54" t="e">
        <f t="shared" si="110"/>
        <v>#DIV/0!</v>
      </c>
      <c r="V347" s="19"/>
      <c r="W347" s="18" t="e">
        <f t="shared" si="111"/>
        <v>#DIV/0!</v>
      </c>
      <c r="X347" s="19"/>
      <c r="Y347" s="18" t="e">
        <f t="shared" si="112"/>
        <v>#DIV/0!</v>
      </c>
      <c r="Z347" s="19"/>
      <c r="AA347" s="19"/>
      <c r="AB347" s="19"/>
      <c r="AC347" s="19"/>
      <c r="AD347" s="19"/>
      <c r="AE347" s="19"/>
    </row>
    <row r="348" spans="1:31" s="84" customFormat="1" x14ac:dyDescent="0.25">
      <c r="A348" s="17"/>
      <c r="B348" s="86" t="s">
        <v>257</v>
      </c>
      <c r="C348" s="19"/>
      <c r="D348" s="19"/>
      <c r="E348" s="19"/>
      <c r="F348" s="45" t="e">
        <f t="shared" si="108"/>
        <v>#DIV/0!</v>
      </c>
      <c r="G348" s="31"/>
      <c r="H348" s="45" t="e">
        <f t="shared" si="109"/>
        <v>#DIV/0!</v>
      </c>
      <c r="I348" s="31"/>
      <c r="J348" s="31"/>
      <c r="K348" s="31"/>
      <c r="L348" s="31"/>
      <c r="M348" s="31"/>
      <c r="N348" s="31"/>
      <c r="O348" s="19"/>
      <c r="P348" s="19"/>
      <c r="Q348" s="19"/>
      <c r="R348" s="19"/>
      <c r="S348" s="19"/>
      <c r="T348" s="19"/>
      <c r="U348" s="54" t="e">
        <f t="shared" si="110"/>
        <v>#DIV/0!</v>
      </c>
      <c r="V348" s="19"/>
      <c r="W348" s="18" t="e">
        <f t="shared" si="111"/>
        <v>#DIV/0!</v>
      </c>
      <c r="X348" s="19"/>
      <c r="Y348" s="18" t="e">
        <f t="shared" si="112"/>
        <v>#DIV/0!</v>
      </c>
      <c r="Z348" s="19"/>
      <c r="AA348" s="19"/>
      <c r="AB348" s="19"/>
      <c r="AC348" s="19"/>
      <c r="AD348" s="19"/>
      <c r="AE348" s="19"/>
    </row>
    <row r="349" spans="1:31" s="84" customFormat="1" x14ac:dyDescent="0.25">
      <c r="A349" s="17"/>
      <c r="B349" s="86" t="s">
        <v>258</v>
      </c>
      <c r="C349" s="19"/>
      <c r="D349" s="19"/>
      <c r="E349" s="19"/>
      <c r="F349" s="45" t="e">
        <f t="shared" si="108"/>
        <v>#DIV/0!</v>
      </c>
      <c r="G349" s="31"/>
      <c r="H349" s="45" t="e">
        <f t="shared" si="109"/>
        <v>#DIV/0!</v>
      </c>
      <c r="I349" s="31"/>
      <c r="J349" s="31"/>
      <c r="K349" s="31"/>
      <c r="L349" s="31"/>
      <c r="M349" s="31"/>
      <c r="N349" s="31"/>
      <c r="O349" s="19"/>
      <c r="P349" s="19"/>
      <c r="Q349" s="19"/>
      <c r="R349" s="19"/>
      <c r="S349" s="19"/>
      <c r="T349" s="19"/>
      <c r="U349" s="54" t="e">
        <f t="shared" si="110"/>
        <v>#DIV/0!</v>
      </c>
      <c r="V349" s="19"/>
      <c r="W349" s="18" t="e">
        <f t="shared" si="111"/>
        <v>#DIV/0!</v>
      </c>
      <c r="X349" s="19"/>
      <c r="Y349" s="18" t="e">
        <f t="shared" si="112"/>
        <v>#DIV/0!</v>
      </c>
      <c r="Z349" s="19"/>
      <c r="AA349" s="19"/>
      <c r="AB349" s="19"/>
      <c r="AC349" s="19"/>
      <c r="AD349" s="19"/>
      <c r="AE349" s="19"/>
    </row>
    <row r="350" spans="1:31" s="84" customFormat="1" x14ac:dyDescent="0.25">
      <c r="A350" s="17"/>
      <c r="B350" s="86" t="s">
        <v>456</v>
      </c>
      <c r="C350" s="19"/>
      <c r="D350" s="19"/>
      <c r="E350" s="19"/>
      <c r="F350" s="45" t="e">
        <f t="shared" si="108"/>
        <v>#DIV/0!</v>
      </c>
      <c r="G350" s="31"/>
      <c r="H350" s="45" t="e">
        <f t="shared" si="109"/>
        <v>#DIV/0!</v>
      </c>
      <c r="I350" s="31"/>
      <c r="J350" s="31"/>
      <c r="K350" s="31"/>
      <c r="L350" s="31"/>
      <c r="M350" s="31"/>
      <c r="N350" s="31"/>
      <c r="O350" s="19"/>
      <c r="P350" s="19"/>
      <c r="Q350" s="19"/>
      <c r="R350" s="19"/>
      <c r="S350" s="19"/>
      <c r="T350" s="19"/>
      <c r="U350" s="54" t="e">
        <f t="shared" si="110"/>
        <v>#DIV/0!</v>
      </c>
      <c r="V350" s="19"/>
      <c r="W350" s="18" t="e">
        <f t="shared" si="111"/>
        <v>#DIV/0!</v>
      </c>
      <c r="X350" s="19"/>
      <c r="Y350" s="18" t="e">
        <f t="shared" si="112"/>
        <v>#DIV/0!</v>
      </c>
      <c r="Z350" s="19"/>
      <c r="AA350" s="19"/>
      <c r="AB350" s="19"/>
      <c r="AC350" s="19"/>
      <c r="AD350" s="19"/>
      <c r="AE350" s="19"/>
    </row>
    <row r="351" spans="1:31" s="84" customFormat="1" x14ac:dyDescent="0.25">
      <c r="A351" s="17"/>
      <c r="B351" s="86" t="s">
        <v>457</v>
      </c>
      <c r="C351" s="19"/>
      <c r="D351" s="19"/>
      <c r="E351" s="19"/>
      <c r="F351" s="45" t="e">
        <f t="shared" si="108"/>
        <v>#DIV/0!</v>
      </c>
      <c r="G351" s="31"/>
      <c r="H351" s="45" t="e">
        <f t="shared" si="109"/>
        <v>#DIV/0!</v>
      </c>
      <c r="I351" s="31"/>
      <c r="J351" s="31"/>
      <c r="K351" s="31"/>
      <c r="L351" s="31"/>
      <c r="M351" s="31"/>
      <c r="N351" s="31"/>
      <c r="O351" s="19"/>
      <c r="P351" s="19"/>
      <c r="Q351" s="19"/>
      <c r="R351" s="19"/>
      <c r="S351" s="19"/>
      <c r="T351" s="19"/>
      <c r="U351" s="54" t="e">
        <f t="shared" si="110"/>
        <v>#DIV/0!</v>
      </c>
      <c r="V351" s="19"/>
      <c r="W351" s="18" t="e">
        <f t="shared" si="111"/>
        <v>#DIV/0!</v>
      </c>
      <c r="X351" s="19"/>
      <c r="Y351" s="18" t="e">
        <f t="shared" si="112"/>
        <v>#DIV/0!</v>
      </c>
      <c r="Z351" s="19"/>
      <c r="AA351" s="19"/>
      <c r="AB351" s="19"/>
      <c r="AC351" s="19"/>
      <c r="AD351" s="19"/>
      <c r="AE351" s="19"/>
    </row>
    <row r="352" spans="1:31" s="84" customFormat="1" x14ac:dyDescent="0.25">
      <c r="A352" s="17"/>
      <c r="B352" s="86" t="s">
        <v>259</v>
      </c>
      <c r="C352" s="19"/>
      <c r="D352" s="19"/>
      <c r="E352" s="19"/>
      <c r="F352" s="45" t="e">
        <f t="shared" si="108"/>
        <v>#DIV/0!</v>
      </c>
      <c r="G352" s="31"/>
      <c r="H352" s="45" t="e">
        <f t="shared" si="109"/>
        <v>#DIV/0!</v>
      </c>
      <c r="I352" s="31"/>
      <c r="J352" s="31"/>
      <c r="K352" s="31"/>
      <c r="L352" s="31"/>
      <c r="M352" s="31"/>
      <c r="N352" s="31"/>
      <c r="O352" s="19"/>
      <c r="P352" s="19"/>
      <c r="Q352" s="19"/>
      <c r="R352" s="19"/>
      <c r="S352" s="19"/>
      <c r="T352" s="19"/>
      <c r="U352" s="54" t="e">
        <f t="shared" si="110"/>
        <v>#DIV/0!</v>
      </c>
      <c r="V352" s="19"/>
      <c r="W352" s="18" t="e">
        <f t="shared" si="111"/>
        <v>#DIV/0!</v>
      </c>
      <c r="X352" s="19"/>
      <c r="Y352" s="18" t="e">
        <f t="shared" si="112"/>
        <v>#DIV/0!</v>
      </c>
      <c r="Z352" s="19"/>
      <c r="AA352" s="19"/>
      <c r="AB352" s="19"/>
      <c r="AC352" s="19"/>
      <c r="AD352" s="19"/>
      <c r="AE352" s="19"/>
    </row>
    <row r="353" spans="1:31" s="84" customFormat="1" x14ac:dyDescent="0.25">
      <c r="A353" s="17"/>
      <c r="B353" s="86" t="s">
        <v>260</v>
      </c>
      <c r="C353" s="19"/>
      <c r="D353" s="19"/>
      <c r="E353" s="19"/>
      <c r="F353" s="45" t="e">
        <f t="shared" si="108"/>
        <v>#DIV/0!</v>
      </c>
      <c r="G353" s="31"/>
      <c r="H353" s="45" t="e">
        <f t="shared" si="109"/>
        <v>#DIV/0!</v>
      </c>
      <c r="I353" s="31"/>
      <c r="J353" s="31"/>
      <c r="K353" s="31"/>
      <c r="L353" s="31"/>
      <c r="M353" s="31"/>
      <c r="N353" s="31"/>
      <c r="O353" s="19"/>
      <c r="P353" s="19"/>
      <c r="Q353" s="19"/>
      <c r="R353" s="19"/>
      <c r="S353" s="19"/>
      <c r="T353" s="19"/>
      <c r="U353" s="54" t="e">
        <f t="shared" si="110"/>
        <v>#DIV/0!</v>
      </c>
      <c r="V353" s="19"/>
      <c r="W353" s="18" t="e">
        <f t="shared" si="111"/>
        <v>#DIV/0!</v>
      </c>
      <c r="X353" s="19"/>
      <c r="Y353" s="18" t="e">
        <f t="shared" si="112"/>
        <v>#DIV/0!</v>
      </c>
      <c r="Z353" s="19"/>
      <c r="AA353" s="19"/>
      <c r="AB353" s="19"/>
      <c r="AC353" s="19"/>
      <c r="AD353" s="19"/>
      <c r="AE353" s="19"/>
    </row>
    <row r="354" spans="1:31" s="84" customFormat="1" x14ac:dyDescent="0.25">
      <c r="A354" s="17"/>
      <c r="B354" s="86" t="s">
        <v>261</v>
      </c>
      <c r="C354" s="19"/>
      <c r="D354" s="19"/>
      <c r="E354" s="19"/>
      <c r="F354" s="45" t="e">
        <f t="shared" si="108"/>
        <v>#DIV/0!</v>
      </c>
      <c r="G354" s="31"/>
      <c r="H354" s="45" t="e">
        <f t="shared" si="109"/>
        <v>#DIV/0!</v>
      </c>
      <c r="I354" s="31"/>
      <c r="J354" s="31"/>
      <c r="K354" s="31"/>
      <c r="L354" s="31"/>
      <c r="M354" s="31"/>
      <c r="N354" s="31"/>
      <c r="O354" s="19"/>
      <c r="P354" s="19"/>
      <c r="Q354" s="19"/>
      <c r="R354" s="19"/>
      <c r="S354" s="19"/>
      <c r="T354" s="19"/>
      <c r="U354" s="54" t="e">
        <f t="shared" si="110"/>
        <v>#DIV/0!</v>
      </c>
      <c r="V354" s="19"/>
      <c r="W354" s="18" t="e">
        <f t="shared" si="111"/>
        <v>#DIV/0!</v>
      </c>
      <c r="X354" s="19"/>
      <c r="Y354" s="18" t="e">
        <f t="shared" si="112"/>
        <v>#DIV/0!</v>
      </c>
      <c r="Z354" s="19"/>
      <c r="AA354" s="19"/>
      <c r="AB354" s="19"/>
      <c r="AC354" s="19"/>
      <c r="AD354" s="19"/>
      <c r="AE354" s="19"/>
    </row>
    <row r="355" spans="1:31" s="84" customFormat="1" x14ac:dyDescent="0.25">
      <c r="A355" s="17"/>
      <c r="B355" s="87" t="s">
        <v>458</v>
      </c>
      <c r="C355" s="19"/>
      <c r="D355" s="19"/>
      <c r="E355" s="19"/>
      <c r="F355" s="45" t="e">
        <f t="shared" si="108"/>
        <v>#DIV/0!</v>
      </c>
      <c r="G355" s="31"/>
      <c r="H355" s="45" t="e">
        <f t="shared" si="109"/>
        <v>#DIV/0!</v>
      </c>
      <c r="I355" s="31"/>
      <c r="J355" s="31"/>
      <c r="K355" s="31"/>
      <c r="L355" s="31"/>
      <c r="M355" s="31"/>
      <c r="N355" s="31"/>
      <c r="O355" s="19"/>
      <c r="P355" s="19"/>
      <c r="Q355" s="19"/>
      <c r="R355" s="19"/>
      <c r="S355" s="19"/>
      <c r="T355" s="19"/>
      <c r="U355" s="54" t="e">
        <f t="shared" si="110"/>
        <v>#DIV/0!</v>
      </c>
      <c r="V355" s="19"/>
      <c r="W355" s="18" t="e">
        <f t="shared" si="111"/>
        <v>#DIV/0!</v>
      </c>
      <c r="X355" s="19"/>
      <c r="Y355" s="18" t="e">
        <f t="shared" si="112"/>
        <v>#DIV/0!</v>
      </c>
      <c r="Z355" s="19"/>
      <c r="AA355" s="19"/>
      <c r="AB355" s="19"/>
      <c r="AC355" s="19"/>
      <c r="AD355" s="19"/>
      <c r="AE355" s="19"/>
    </row>
    <row r="356" spans="1:31" s="84" customFormat="1" x14ac:dyDescent="0.25">
      <c r="A356" s="17"/>
      <c r="B356" s="87" t="s">
        <v>459</v>
      </c>
      <c r="C356" s="19"/>
      <c r="D356" s="19"/>
      <c r="E356" s="19"/>
      <c r="F356" s="45" t="e">
        <f t="shared" si="108"/>
        <v>#DIV/0!</v>
      </c>
      <c r="G356" s="31"/>
      <c r="H356" s="45" t="e">
        <f t="shared" si="109"/>
        <v>#DIV/0!</v>
      </c>
      <c r="I356" s="31"/>
      <c r="J356" s="31"/>
      <c r="K356" s="31"/>
      <c r="L356" s="31"/>
      <c r="M356" s="31"/>
      <c r="N356" s="31"/>
      <c r="O356" s="19"/>
      <c r="P356" s="19"/>
      <c r="Q356" s="19"/>
      <c r="R356" s="19"/>
      <c r="S356" s="19"/>
      <c r="T356" s="19"/>
      <c r="U356" s="54" t="e">
        <f t="shared" si="110"/>
        <v>#DIV/0!</v>
      </c>
      <c r="V356" s="19"/>
      <c r="W356" s="18" t="e">
        <f t="shared" si="111"/>
        <v>#DIV/0!</v>
      </c>
      <c r="X356" s="19"/>
      <c r="Y356" s="18" t="e">
        <f t="shared" si="112"/>
        <v>#DIV/0!</v>
      </c>
      <c r="Z356" s="19"/>
      <c r="AA356" s="19"/>
      <c r="AB356" s="19"/>
      <c r="AC356" s="19"/>
      <c r="AD356" s="19"/>
      <c r="AE356" s="19"/>
    </row>
    <row r="357" spans="1:31" s="84" customFormat="1" x14ac:dyDescent="0.25">
      <c r="A357" s="17"/>
      <c r="B357" s="87" t="s">
        <v>460</v>
      </c>
      <c r="C357" s="19"/>
      <c r="D357" s="19"/>
      <c r="E357" s="19"/>
      <c r="F357" s="45" t="e">
        <f t="shared" si="108"/>
        <v>#DIV/0!</v>
      </c>
      <c r="G357" s="31"/>
      <c r="H357" s="45" t="e">
        <f t="shared" si="109"/>
        <v>#DIV/0!</v>
      </c>
      <c r="I357" s="31"/>
      <c r="J357" s="31"/>
      <c r="K357" s="31"/>
      <c r="L357" s="31"/>
      <c r="M357" s="31"/>
      <c r="N357" s="31"/>
      <c r="O357" s="19"/>
      <c r="P357" s="19"/>
      <c r="Q357" s="19"/>
      <c r="R357" s="19"/>
      <c r="S357" s="19"/>
      <c r="T357" s="19"/>
      <c r="U357" s="54" t="e">
        <f t="shared" si="110"/>
        <v>#DIV/0!</v>
      </c>
      <c r="V357" s="19"/>
      <c r="W357" s="18" t="e">
        <f t="shared" si="111"/>
        <v>#DIV/0!</v>
      </c>
      <c r="X357" s="19"/>
      <c r="Y357" s="18" t="e">
        <f t="shared" si="112"/>
        <v>#DIV/0!</v>
      </c>
      <c r="Z357" s="19"/>
      <c r="AA357" s="19"/>
      <c r="AB357" s="19"/>
      <c r="AC357" s="19"/>
      <c r="AD357" s="19"/>
      <c r="AE357" s="19"/>
    </row>
    <row r="358" spans="1:31" s="84" customFormat="1" x14ac:dyDescent="0.25">
      <c r="A358" s="21"/>
      <c r="B358" s="87" t="s">
        <v>316</v>
      </c>
      <c r="C358" s="19"/>
      <c r="D358" s="19"/>
      <c r="E358" s="19"/>
      <c r="F358" s="45" t="e">
        <f t="shared" si="108"/>
        <v>#DIV/0!</v>
      </c>
      <c r="G358" s="31"/>
      <c r="H358" s="45" t="e">
        <f t="shared" si="109"/>
        <v>#DIV/0!</v>
      </c>
      <c r="I358" s="31"/>
      <c r="J358" s="31"/>
      <c r="K358" s="31"/>
      <c r="L358" s="31"/>
      <c r="M358" s="31"/>
      <c r="N358" s="31"/>
      <c r="O358" s="19"/>
      <c r="P358" s="19"/>
      <c r="Q358" s="19"/>
      <c r="R358" s="19"/>
      <c r="S358" s="19"/>
      <c r="T358" s="19"/>
      <c r="U358" s="54" t="e">
        <f t="shared" si="110"/>
        <v>#DIV/0!</v>
      </c>
      <c r="V358" s="19"/>
      <c r="W358" s="18" t="e">
        <f t="shared" si="111"/>
        <v>#DIV/0!</v>
      </c>
      <c r="X358" s="19"/>
      <c r="Y358" s="18" t="e">
        <f t="shared" si="112"/>
        <v>#DIV/0!</v>
      </c>
      <c r="Z358" s="19"/>
      <c r="AA358" s="19"/>
      <c r="AB358" s="19"/>
      <c r="AC358" s="19"/>
      <c r="AD358" s="19"/>
      <c r="AE358" s="19"/>
    </row>
    <row r="359" spans="1:31" s="84" customFormat="1" x14ac:dyDescent="0.25">
      <c r="A359" s="21"/>
      <c r="B359" s="87" t="s">
        <v>317</v>
      </c>
      <c r="C359" s="19"/>
      <c r="D359" s="19"/>
      <c r="E359" s="19"/>
      <c r="F359" s="45" t="e">
        <f t="shared" si="108"/>
        <v>#DIV/0!</v>
      </c>
      <c r="G359" s="31"/>
      <c r="H359" s="45" t="e">
        <f t="shared" si="109"/>
        <v>#DIV/0!</v>
      </c>
      <c r="I359" s="31"/>
      <c r="J359" s="31"/>
      <c r="K359" s="31"/>
      <c r="L359" s="31"/>
      <c r="M359" s="31"/>
      <c r="N359" s="31"/>
      <c r="O359" s="19"/>
      <c r="P359" s="19"/>
      <c r="Q359" s="19"/>
      <c r="R359" s="19"/>
      <c r="S359" s="19"/>
      <c r="T359" s="19"/>
      <c r="U359" s="54" t="e">
        <f t="shared" si="110"/>
        <v>#DIV/0!</v>
      </c>
      <c r="V359" s="19"/>
      <c r="W359" s="18" t="e">
        <f t="shared" si="111"/>
        <v>#DIV/0!</v>
      </c>
      <c r="X359" s="19"/>
      <c r="Y359" s="18" t="e">
        <f t="shared" si="112"/>
        <v>#DIV/0!</v>
      </c>
      <c r="Z359" s="19"/>
      <c r="AA359" s="19"/>
      <c r="AB359" s="19"/>
      <c r="AC359" s="19"/>
      <c r="AD359" s="19"/>
      <c r="AE359" s="19"/>
    </row>
    <row r="360" spans="1:31" s="84" customFormat="1" x14ac:dyDescent="0.25">
      <c r="A360" s="21"/>
      <c r="B360" s="87" t="s">
        <v>318</v>
      </c>
      <c r="C360" s="19"/>
      <c r="D360" s="19"/>
      <c r="E360" s="19"/>
      <c r="F360" s="45" t="e">
        <f t="shared" si="108"/>
        <v>#DIV/0!</v>
      </c>
      <c r="G360" s="31"/>
      <c r="H360" s="45" t="e">
        <f t="shared" si="109"/>
        <v>#DIV/0!</v>
      </c>
      <c r="I360" s="31"/>
      <c r="J360" s="31"/>
      <c r="K360" s="31"/>
      <c r="L360" s="31"/>
      <c r="M360" s="31"/>
      <c r="N360" s="31"/>
      <c r="O360" s="19"/>
      <c r="P360" s="19"/>
      <c r="Q360" s="19"/>
      <c r="R360" s="19"/>
      <c r="S360" s="19"/>
      <c r="T360" s="19"/>
      <c r="U360" s="54" t="e">
        <f t="shared" si="99"/>
        <v>#DIV/0!</v>
      </c>
      <c r="V360" s="19"/>
      <c r="W360" s="18" t="e">
        <f t="shared" si="111"/>
        <v>#DIV/0!</v>
      </c>
      <c r="X360" s="19"/>
      <c r="Y360" s="18" t="e">
        <f t="shared" si="112"/>
        <v>#DIV/0!</v>
      </c>
      <c r="Z360" s="19"/>
      <c r="AA360" s="19"/>
      <c r="AB360" s="19"/>
      <c r="AC360" s="19"/>
      <c r="AD360" s="19"/>
      <c r="AE360" s="19"/>
    </row>
    <row r="361" spans="1:31" s="84" customFormat="1" x14ac:dyDescent="0.25">
      <c r="A361" s="133" t="s">
        <v>51</v>
      </c>
      <c r="B361" s="134"/>
      <c r="C361" s="29">
        <f>SUM(C339:C360)</f>
        <v>0</v>
      </c>
      <c r="D361" s="29">
        <f>SUM(D339:D360)</f>
        <v>0</v>
      </c>
      <c r="E361" s="29">
        <f>SUM(E339:E360)</f>
        <v>0</v>
      </c>
      <c r="F361" s="88" t="e">
        <f t="shared" si="108"/>
        <v>#DIV/0!</v>
      </c>
      <c r="G361" s="29">
        <f>SUM(G339:G360)</f>
        <v>0</v>
      </c>
      <c r="H361" s="88" t="e">
        <f t="shared" si="109"/>
        <v>#DIV/0!</v>
      </c>
      <c r="I361" s="29">
        <f t="shared" ref="I361:T361" si="113">SUM(I339:I360)</f>
        <v>0</v>
      </c>
      <c r="J361" s="29">
        <f t="shared" si="113"/>
        <v>0</v>
      </c>
      <c r="K361" s="29">
        <f t="shared" si="113"/>
        <v>0</v>
      </c>
      <c r="L361" s="29">
        <f t="shared" si="113"/>
        <v>0</v>
      </c>
      <c r="M361" s="29">
        <f t="shared" si="113"/>
        <v>0</v>
      </c>
      <c r="N361" s="29">
        <f t="shared" si="113"/>
        <v>0</v>
      </c>
      <c r="O361" s="29">
        <f t="shared" si="113"/>
        <v>0</v>
      </c>
      <c r="P361" s="29">
        <f t="shared" si="113"/>
        <v>0</v>
      </c>
      <c r="Q361" s="29">
        <f t="shared" si="113"/>
        <v>0</v>
      </c>
      <c r="R361" s="29">
        <f t="shared" si="113"/>
        <v>0</v>
      </c>
      <c r="S361" s="29">
        <f t="shared" si="113"/>
        <v>0</v>
      </c>
      <c r="T361" s="29">
        <f t="shared" si="113"/>
        <v>0</v>
      </c>
      <c r="U361" s="88" t="e">
        <f t="shared" si="99"/>
        <v>#DIV/0!</v>
      </c>
      <c r="V361" s="29">
        <f>SUM(V339:V360)</f>
        <v>0</v>
      </c>
      <c r="W361" s="88" t="e">
        <f t="shared" si="111"/>
        <v>#DIV/0!</v>
      </c>
      <c r="X361" s="29">
        <f>SUM(X339:X360)</f>
        <v>0</v>
      </c>
      <c r="Y361" s="88" t="e">
        <f t="shared" si="112"/>
        <v>#DIV/0!</v>
      </c>
      <c r="Z361" s="29">
        <f t="shared" ref="Z361:AE361" si="114">SUM(Z339:Z360)</f>
        <v>0</v>
      </c>
      <c r="AA361" s="29">
        <f t="shared" si="114"/>
        <v>0</v>
      </c>
      <c r="AB361" s="29">
        <f t="shared" si="114"/>
        <v>0</v>
      </c>
      <c r="AC361" s="29">
        <f t="shared" si="114"/>
        <v>0</v>
      </c>
      <c r="AD361" s="29">
        <f t="shared" si="114"/>
        <v>0</v>
      </c>
      <c r="AE361" s="29">
        <f t="shared" si="114"/>
        <v>0</v>
      </c>
    </row>
    <row r="362" spans="1:31" s="84" customFormat="1" x14ac:dyDescent="0.25">
      <c r="A362" s="49">
        <v>17</v>
      </c>
      <c r="B362" s="32" t="s">
        <v>186</v>
      </c>
      <c r="C362" s="26"/>
      <c r="D362" s="26"/>
      <c r="E362" s="26"/>
      <c r="F362" s="45"/>
      <c r="G362" s="26"/>
      <c r="H362" s="45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54"/>
      <c r="V362" s="26"/>
      <c r="W362" s="47"/>
      <c r="X362" s="26"/>
      <c r="Y362" s="47"/>
      <c r="Z362" s="26"/>
      <c r="AA362" s="26"/>
      <c r="AB362" s="26"/>
      <c r="AC362" s="26"/>
      <c r="AD362" s="26"/>
      <c r="AE362" s="26"/>
    </row>
    <row r="363" spans="1:31" s="84" customFormat="1" x14ac:dyDescent="0.25">
      <c r="A363" s="17"/>
      <c r="B363" s="94" t="s">
        <v>262</v>
      </c>
      <c r="C363" s="19">
        <v>104.994</v>
      </c>
      <c r="D363" s="19"/>
      <c r="E363" s="19"/>
      <c r="F363" s="45">
        <f>E363/C363</f>
        <v>0</v>
      </c>
      <c r="G363" s="31"/>
      <c r="H363" s="45" t="e">
        <f>G363/D363*100</f>
        <v>#DIV/0!</v>
      </c>
      <c r="I363" s="31"/>
      <c r="J363" s="31"/>
      <c r="K363" s="31"/>
      <c r="L363" s="31"/>
      <c r="M363" s="31"/>
      <c r="N363" s="31"/>
      <c r="O363" s="19"/>
      <c r="P363" s="19"/>
      <c r="Q363" s="19"/>
      <c r="R363" s="19"/>
      <c r="S363" s="19"/>
      <c r="T363" s="19"/>
      <c r="U363" s="54" t="e">
        <f>O363/G363*100</f>
        <v>#DIV/0!</v>
      </c>
      <c r="V363" s="19"/>
      <c r="W363" s="18" t="e">
        <f>V363/E363*100</f>
        <v>#DIV/0!</v>
      </c>
      <c r="X363" s="19">
        <v>10</v>
      </c>
      <c r="Y363" s="18" t="e">
        <f>X363/E363*100</f>
        <v>#DIV/0!</v>
      </c>
      <c r="Z363" s="19"/>
      <c r="AA363" s="19"/>
      <c r="AB363" s="19"/>
      <c r="AC363" s="19"/>
      <c r="AD363" s="19"/>
      <c r="AE363" s="19"/>
    </row>
    <row r="364" spans="1:31" s="84" customFormat="1" x14ac:dyDescent="0.25">
      <c r="A364" s="17"/>
      <c r="B364" s="94" t="s">
        <v>263</v>
      </c>
      <c r="C364" s="19">
        <v>41.2</v>
      </c>
      <c r="D364" s="19"/>
      <c r="E364" s="19"/>
      <c r="F364" s="45">
        <f>E364/C364</f>
        <v>0</v>
      </c>
      <c r="G364" s="31"/>
      <c r="H364" s="45" t="e">
        <f>G364/D364*100</f>
        <v>#DIV/0!</v>
      </c>
      <c r="I364" s="31"/>
      <c r="J364" s="31"/>
      <c r="K364" s="31"/>
      <c r="L364" s="31"/>
      <c r="M364" s="31"/>
      <c r="N364" s="31"/>
      <c r="O364" s="19"/>
      <c r="P364" s="19"/>
      <c r="Q364" s="19"/>
      <c r="R364" s="19"/>
      <c r="S364" s="19"/>
      <c r="T364" s="19"/>
      <c r="U364" s="54" t="e">
        <f>O364/G364*100</f>
        <v>#DIV/0!</v>
      </c>
      <c r="V364" s="19"/>
      <c r="W364" s="18" t="e">
        <f>V364/E364*100</f>
        <v>#DIV/0!</v>
      </c>
      <c r="X364" s="19">
        <v>10</v>
      </c>
      <c r="Y364" s="18" t="e">
        <f>X364/E364*100</f>
        <v>#DIV/0!</v>
      </c>
      <c r="Z364" s="19"/>
      <c r="AA364" s="19"/>
      <c r="AB364" s="19"/>
      <c r="AC364" s="19"/>
      <c r="AD364" s="19"/>
      <c r="AE364" s="19"/>
    </row>
    <row r="365" spans="1:31" s="84" customFormat="1" x14ac:dyDescent="0.25">
      <c r="A365" s="17"/>
      <c r="B365" s="94" t="s">
        <v>461</v>
      </c>
      <c r="C365" s="19">
        <v>114.24000000000001</v>
      </c>
      <c r="D365" s="19"/>
      <c r="E365" s="19">
        <v>500</v>
      </c>
      <c r="F365" s="45">
        <f>E365/C365</f>
        <v>4.3767507002801116</v>
      </c>
      <c r="G365" s="31"/>
      <c r="H365" s="45" t="e">
        <f>G365/D365*100</f>
        <v>#DIV/0!</v>
      </c>
      <c r="I365" s="31"/>
      <c r="J365" s="31"/>
      <c r="K365" s="31"/>
      <c r="L365" s="31"/>
      <c r="M365" s="31"/>
      <c r="N365" s="31"/>
      <c r="O365" s="19"/>
      <c r="P365" s="19"/>
      <c r="Q365" s="19"/>
      <c r="R365" s="19"/>
      <c r="S365" s="19"/>
      <c r="T365" s="19"/>
      <c r="U365" s="54" t="e">
        <f>O365/G365*100</f>
        <v>#DIV/0!</v>
      </c>
      <c r="V365" s="19"/>
      <c r="W365" s="18">
        <f>V365/E365*100</f>
        <v>0</v>
      </c>
      <c r="X365" s="19">
        <v>22</v>
      </c>
      <c r="Y365" s="18">
        <f>X365/E365*100</f>
        <v>4.3999999999999995</v>
      </c>
      <c r="Z365" s="19"/>
      <c r="AA365" s="19"/>
      <c r="AB365" s="19"/>
      <c r="AC365" s="19"/>
      <c r="AD365" s="19"/>
      <c r="AE365" s="19"/>
    </row>
    <row r="366" spans="1:31" s="84" customFormat="1" x14ac:dyDescent="0.25">
      <c r="A366" s="17"/>
      <c r="B366" s="94" t="s">
        <v>307</v>
      </c>
      <c r="C366" s="19">
        <v>423</v>
      </c>
      <c r="D366" s="19"/>
      <c r="E366" s="19">
        <v>400</v>
      </c>
      <c r="F366" s="45">
        <f>E366/C366</f>
        <v>0.94562647754137119</v>
      </c>
      <c r="G366" s="31"/>
      <c r="H366" s="45" t="e">
        <f>G366/D366*100</f>
        <v>#DIV/0!</v>
      </c>
      <c r="I366" s="31"/>
      <c r="J366" s="31"/>
      <c r="K366" s="31"/>
      <c r="L366" s="31"/>
      <c r="M366" s="31"/>
      <c r="N366" s="31"/>
      <c r="O366" s="19"/>
      <c r="P366" s="19"/>
      <c r="Q366" s="19"/>
      <c r="R366" s="19"/>
      <c r="S366" s="19"/>
      <c r="T366" s="19"/>
      <c r="U366" s="54" t="e">
        <f>O366/G366*100</f>
        <v>#DIV/0!</v>
      </c>
      <c r="V366" s="19"/>
      <c r="W366" s="18">
        <f>V366/E366*100</f>
        <v>0</v>
      </c>
      <c r="X366" s="19">
        <v>20</v>
      </c>
      <c r="Y366" s="18">
        <f>X366/E366*100</f>
        <v>5</v>
      </c>
      <c r="Z366" s="19"/>
      <c r="AA366" s="19"/>
      <c r="AB366" s="19"/>
      <c r="AC366" s="19"/>
      <c r="AD366" s="19"/>
      <c r="AE366" s="19"/>
    </row>
    <row r="367" spans="1:31" s="84" customFormat="1" x14ac:dyDescent="0.25">
      <c r="A367" s="17"/>
      <c r="B367" s="94" t="s">
        <v>181</v>
      </c>
      <c r="C367" s="19">
        <v>214.5</v>
      </c>
      <c r="D367" s="19"/>
      <c r="E367" s="19"/>
      <c r="F367" s="45">
        <f>E367/C367</f>
        <v>0</v>
      </c>
      <c r="G367" s="31"/>
      <c r="H367" s="45" t="e">
        <f>G367/D367*100</f>
        <v>#DIV/0!</v>
      </c>
      <c r="I367" s="31"/>
      <c r="J367" s="31"/>
      <c r="K367" s="31"/>
      <c r="L367" s="31"/>
      <c r="M367" s="31"/>
      <c r="N367" s="31"/>
      <c r="O367" s="19"/>
      <c r="P367" s="19"/>
      <c r="Q367" s="19"/>
      <c r="R367" s="19"/>
      <c r="S367" s="19"/>
      <c r="T367" s="19"/>
      <c r="U367" s="54" t="e">
        <f>O367/G367*100</f>
        <v>#DIV/0!</v>
      </c>
      <c r="V367" s="19"/>
      <c r="W367" s="18" t="e">
        <f>V367/E367*100</f>
        <v>#DIV/0!</v>
      </c>
      <c r="X367" s="19"/>
      <c r="Y367" s="18" t="e">
        <f>X367/E367*100</f>
        <v>#DIV/0!</v>
      </c>
      <c r="Z367" s="19"/>
      <c r="AA367" s="19"/>
      <c r="AB367" s="19"/>
      <c r="AC367" s="19"/>
      <c r="AD367" s="19"/>
      <c r="AE367" s="19"/>
    </row>
    <row r="368" spans="1:31" s="84" customFormat="1" x14ac:dyDescent="0.25">
      <c r="A368" s="21"/>
      <c r="B368" s="87" t="s">
        <v>462</v>
      </c>
      <c r="C368" s="19">
        <v>1959.88</v>
      </c>
      <c r="D368" s="19"/>
      <c r="E368" s="19"/>
      <c r="F368" s="45">
        <f t="shared" si="108"/>
        <v>0</v>
      </c>
      <c r="G368" s="31"/>
      <c r="H368" s="45" t="e">
        <f t="shared" ref="H368:H371" si="115">G368/D368*100</f>
        <v>#DIV/0!</v>
      </c>
      <c r="I368" s="31"/>
      <c r="J368" s="31"/>
      <c r="K368" s="31"/>
      <c r="L368" s="31"/>
      <c r="M368" s="31"/>
      <c r="N368" s="31"/>
      <c r="O368" s="19"/>
      <c r="P368" s="19"/>
      <c r="Q368" s="19"/>
      <c r="R368" s="19"/>
      <c r="S368" s="19"/>
      <c r="T368" s="19"/>
      <c r="U368" s="54" t="e">
        <f t="shared" si="99"/>
        <v>#DIV/0!</v>
      </c>
      <c r="V368" s="19"/>
      <c r="W368" s="18" t="e">
        <f t="shared" ref="W368:W370" si="116">V368/E368*100</f>
        <v>#DIV/0!</v>
      </c>
      <c r="X368" s="19">
        <v>12</v>
      </c>
      <c r="Y368" s="18" t="e">
        <f t="shared" ref="Y368:Y371" si="117">X368/E368*100</f>
        <v>#DIV/0!</v>
      </c>
      <c r="Z368" s="19"/>
      <c r="AA368" s="19"/>
      <c r="AB368" s="19"/>
      <c r="AC368" s="19"/>
      <c r="AD368" s="19"/>
      <c r="AE368" s="19"/>
    </row>
    <row r="369" spans="1:31" s="84" customFormat="1" x14ac:dyDescent="0.25">
      <c r="A369" s="21"/>
      <c r="B369" s="87" t="s">
        <v>463</v>
      </c>
      <c r="C369" s="19">
        <v>1660.502</v>
      </c>
      <c r="D369" s="19"/>
      <c r="E369" s="19"/>
      <c r="F369" s="45">
        <f t="shared" si="108"/>
        <v>0</v>
      </c>
      <c r="G369" s="31"/>
      <c r="H369" s="45" t="e">
        <f t="shared" si="115"/>
        <v>#DIV/0!</v>
      </c>
      <c r="I369" s="31"/>
      <c r="J369" s="31"/>
      <c r="K369" s="31"/>
      <c r="L369" s="31"/>
      <c r="M369" s="31"/>
      <c r="N369" s="31"/>
      <c r="O369" s="19"/>
      <c r="P369" s="19"/>
      <c r="Q369" s="19"/>
      <c r="R369" s="19"/>
      <c r="S369" s="19"/>
      <c r="T369" s="19"/>
      <c r="U369" s="54" t="e">
        <f t="shared" si="99"/>
        <v>#DIV/0!</v>
      </c>
      <c r="V369" s="19"/>
      <c r="W369" s="18" t="e">
        <f t="shared" si="116"/>
        <v>#DIV/0!</v>
      </c>
      <c r="X369" s="19">
        <v>5</v>
      </c>
      <c r="Y369" s="18" t="e">
        <f t="shared" si="117"/>
        <v>#DIV/0!</v>
      </c>
      <c r="Z369" s="19"/>
      <c r="AA369" s="19"/>
      <c r="AB369" s="19"/>
      <c r="AC369" s="19"/>
      <c r="AD369" s="19"/>
      <c r="AE369" s="19"/>
    </row>
    <row r="370" spans="1:31" s="84" customFormat="1" x14ac:dyDescent="0.25">
      <c r="A370" s="21"/>
      <c r="B370" s="87" t="s">
        <v>316</v>
      </c>
      <c r="C370" s="19">
        <v>5805.5460000000003</v>
      </c>
      <c r="D370" s="19"/>
      <c r="E370" s="19"/>
      <c r="F370" s="45">
        <f t="shared" si="108"/>
        <v>0</v>
      </c>
      <c r="G370" s="31"/>
      <c r="H370" s="45" t="e">
        <f t="shared" si="115"/>
        <v>#DIV/0!</v>
      </c>
      <c r="I370" s="31"/>
      <c r="J370" s="31"/>
      <c r="K370" s="31"/>
      <c r="L370" s="31"/>
      <c r="M370" s="31"/>
      <c r="N370" s="31"/>
      <c r="O370" s="19"/>
      <c r="P370" s="19"/>
      <c r="Q370" s="19"/>
      <c r="R370" s="19"/>
      <c r="S370" s="19"/>
      <c r="T370" s="19"/>
      <c r="U370" s="54" t="e">
        <f t="shared" si="99"/>
        <v>#DIV/0!</v>
      </c>
      <c r="V370" s="19"/>
      <c r="W370" s="18" t="e">
        <f t="shared" si="116"/>
        <v>#DIV/0!</v>
      </c>
      <c r="X370" s="19">
        <v>30</v>
      </c>
      <c r="Y370" s="18" t="e">
        <f t="shared" si="117"/>
        <v>#DIV/0!</v>
      </c>
      <c r="Z370" s="19"/>
      <c r="AA370" s="19"/>
      <c r="AB370" s="19"/>
      <c r="AC370" s="19"/>
      <c r="AD370" s="19"/>
      <c r="AE370" s="19"/>
    </row>
    <row r="371" spans="1:31" s="84" customFormat="1" x14ac:dyDescent="0.25">
      <c r="A371" s="133" t="s">
        <v>51</v>
      </c>
      <c r="B371" s="134"/>
      <c r="C371" s="29">
        <f>SUM(C363:C370)</f>
        <v>10323.862000000001</v>
      </c>
      <c r="D371" s="29">
        <f>SUM(D363:D370)</f>
        <v>0</v>
      </c>
      <c r="E371" s="29">
        <f>SUM(E363:E370)</f>
        <v>900</v>
      </c>
      <c r="F371" s="46">
        <f t="shared" si="108"/>
        <v>8.7176678649908329E-2</v>
      </c>
      <c r="G371" s="29">
        <f>SUM(G363:G370)</f>
        <v>0</v>
      </c>
      <c r="H371" s="46" t="e">
        <f t="shared" si="115"/>
        <v>#DIV/0!</v>
      </c>
      <c r="I371" s="29">
        <f t="shared" ref="I371:T371" si="118">SUM(I363:I370)</f>
        <v>0</v>
      </c>
      <c r="J371" s="29">
        <f t="shared" si="118"/>
        <v>0</v>
      </c>
      <c r="K371" s="29">
        <f t="shared" si="118"/>
        <v>0</v>
      </c>
      <c r="L371" s="29">
        <f t="shared" si="118"/>
        <v>0</v>
      </c>
      <c r="M371" s="29">
        <f t="shared" si="118"/>
        <v>0</v>
      </c>
      <c r="N371" s="29">
        <f t="shared" si="118"/>
        <v>0</v>
      </c>
      <c r="O371" s="29">
        <f t="shared" si="118"/>
        <v>0</v>
      </c>
      <c r="P371" s="29">
        <f t="shared" si="118"/>
        <v>0</v>
      </c>
      <c r="Q371" s="29">
        <f t="shared" si="118"/>
        <v>0</v>
      </c>
      <c r="R371" s="29">
        <f t="shared" si="118"/>
        <v>0</v>
      </c>
      <c r="S371" s="29">
        <f t="shared" si="118"/>
        <v>0</v>
      </c>
      <c r="T371" s="29">
        <f t="shared" si="118"/>
        <v>0</v>
      </c>
      <c r="U371" s="47" t="e">
        <f t="shared" si="99"/>
        <v>#DIV/0!</v>
      </c>
      <c r="V371" s="29">
        <f>SUM(V363:V370)</f>
        <v>0</v>
      </c>
      <c r="W371" s="88">
        <f>V371/E371*100</f>
        <v>0</v>
      </c>
      <c r="X371" s="29">
        <f>SUM(X363:X370)</f>
        <v>109</v>
      </c>
      <c r="Y371" s="88">
        <f t="shared" si="117"/>
        <v>12.111111111111111</v>
      </c>
      <c r="Z371" s="29">
        <f t="shared" ref="Z371:AE371" si="119">SUM(Z363:Z370)</f>
        <v>0</v>
      </c>
      <c r="AA371" s="29">
        <f t="shared" si="119"/>
        <v>0</v>
      </c>
      <c r="AB371" s="29">
        <f t="shared" si="119"/>
        <v>0</v>
      </c>
      <c r="AC371" s="29">
        <f t="shared" si="119"/>
        <v>0</v>
      </c>
      <c r="AD371" s="29">
        <f t="shared" si="119"/>
        <v>0</v>
      </c>
      <c r="AE371" s="29">
        <f t="shared" si="119"/>
        <v>0</v>
      </c>
    </row>
    <row r="372" spans="1:31" s="84" customFormat="1" x14ac:dyDescent="0.25">
      <c r="A372" s="49">
        <v>18</v>
      </c>
      <c r="B372" s="32" t="s">
        <v>60</v>
      </c>
      <c r="C372" s="26"/>
      <c r="D372" s="26"/>
      <c r="E372" s="26"/>
      <c r="F372" s="45"/>
      <c r="G372" s="26"/>
      <c r="H372" s="45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54"/>
      <c r="V372" s="26"/>
      <c r="W372" s="47"/>
      <c r="X372" s="26"/>
      <c r="Y372" s="47"/>
      <c r="Z372" s="26"/>
      <c r="AA372" s="26"/>
      <c r="AB372" s="26"/>
      <c r="AC372" s="26"/>
      <c r="AD372" s="26"/>
      <c r="AE372" s="26"/>
    </row>
    <row r="373" spans="1:31" s="84" customFormat="1" x14ac:dyDescent="0.25">
      <c r="A373" s="17"/>
      <c r="B373" s="86" t="s">
        <v>464</v>
      </c>
      <c r="C373" s="19"/>
      <c r="D373" s="19"/>
      <c r="E373" s="19"/>
      <c r="F373" s="45" t="e">
        <f t="shared" ref="F373:F381" si="120">E373/C373</f>
        <v>#DIV/0!</v>
      </c>
      <c r="G373" s="31"/>
      <c r="H373" s="45" t="e">
        <f t="shared" ref="H373:H381" si="121">G373/D373*100</f>
        <v>#DIV/0!</v>
      </c>
      <c r="I373" s="31"/>
      <c r="J373" s="31"/>
      <c r="K373" s="31"/>
      <c r="L373" s="31"/>
      <c r="M373" s="31"/>
      <c r="N373" s="31"/>
      <c r="O373" s="19"/>
      <c r="P373" s="19"/>
      <c r="Q373" s="19"/>
      <c r="R373" s="19"/>
      <c r="S373" s="19"/>
      <c r="T373" s="19"/>
      <c r="U373" s="54" t="e">
        <f t="shared" si="99"/>
        <v>#DIV/0!</v>
      </c>
      <c r="V373" s="19"/>
      <c r="W373" s="18" t="e">
        <f t="shared" ref="W373:W381" si="122">V373/E373*100</f>
        <v>#DIV/0!</v>
      </c>
      <c r="X373" s="19"/>
      <c r="Y373" s="18" t="e">
        <f t="shared" ref="Y373:Y381" si="123">X373/E373*100</f>
        <v>#DIV/0!</v>
      </c>
      <c r="Z373" s="19"/>
      <c r="AA373" s="19"/>
      <c r="AB373" s="19"/>
      <c r="AC373" s="19"/>
      <c r="AD373" s="19"/>
      <c r="AE373" s="19"/>
    </row>
    <row r="374" spans="1:31" s="84" customFormat="1" x14ac:dyDescent="0.25">
      <c r="A374" s="17"/>
      <c r="B374" s="86" t="s">
        <v>465</v>
      </c>
      <c r="C374" s="19"/>
      <c r="D374" s="19"/>
      <c r="E374" s="19"/>
      <c r="F374" s="45" t="e">
        <f t="shared" si="120"/>
        <v>#DIV/0!</v>
      </c>
      <c r="G374" s="31"/>
      <c r="H374" s="45" t="e">
        <f t="shared" si="121"/>
        <v>#DIV/0!</v>
      </c>
      <c r="I374" s="31"/>
      <c r="J374" s="31"/>
      <c r="K374" s="31"/>
      <c r="L374" s="31"/>
      <c r="M374" s="31"/>
      <c r="N374" s="31"/>
      <c r="O374" s="19"/>
      <c r="P374" s="19"/>
      <c r="Q374" s="19"/>
      <c r="R374" s="19"/>
      <c r="S374" s="19"/>
      <c r="T374" s="19"/>
      <c r="U374" s="54" t="e">
        <f t="shared" si="99"/>
        <v>#DIV/0!</v>
      </c>
      <c r="V374" s="19"/>
      <c r="W374" s="18" t="e">
        <f t="shared" si="122"/>
        <v>#DIV/0!</v>
      </c>
      <c r="X374" s="19"/>
      <c r="Y374" s="18" t="e">
        <f t="shared" si="123"/>
        <v>#DIV/0!</v>
      </c>
      <c r="Z374" s="19"/>
      <c r="AA374" s="19"/>
      <c r="AB374" s="19"/>
      <c r="AC374" s="19"/>
      <c r="AD374" s="19"/>
      <c r="AE374" s="19"/>
    </row>
    <row r="375" spans="1:31" s="84" customFormat="1" x14ac:dyDescent="0.25">
      <c r="A375" s="17"/>
      <c r="B375" s="86" t="s">
        <v>466</v>
      </c>
      <c r="C375" s="19"/>
      <c r="D375" s="19"/>
      <c r="E375" s="19"/>
      <c r="F375" s="45" t="e">
        <f t="shared" si="120"/>
        <v>#DIV/0!</v>
      </c>
      <c r="G375" s="31"/>
      <c r="H375" s="45" t="e">
        <f t="shared" si="121"/>
        <v>#DIV/0!</v>
      </c>
      <c r="I375" s="31"/>
      <c r="J375" s="31"/>
      <c r="K375" s="31"/>
      <c r="L375" s="31"/>
      <c r="M375" s="31"/>
      <c r="N375" s="31"/>
      <c r="O375" s="19"/>
      <c r="P375" s="19"/>
      <c r="Q375" s="19"/>
      <c r="R375" s="19"/>
      <c r="S375" s="19"/>
      <c r="T375" s="19"/>
      <c r="U375" s="54" t="e">
        <f t="shared" si="99"/>
        <v>#DIV/0!</v>
      </c>
      <c r="V375" s="19"/>
      <c r="W375" s="18" t="e">
        <f t="shared" si="122"/>
        <v>#DIV/0!</v>
      </c>
      <c r="X375" s="19"/>
      <c r="Y375" s="18" t="e">
        <f t="shared" si="123"/>
        <v>#DIV/0!</v>
      </c>
      <c r="Z375" s="19"/>
      <c r="AA375" s="19"/>
      <c r="AB375" s="19"/>
      <c r="AC375" s="19"/>
      <c r="AD375" s="19"/>
      <c r="AE375" s="19"/>
    </row>
    <row r="376" spans="1:31" s="84" customFormat="1" x14ac:dyDescent="0.25">
      <c r="A376" s="17"/>
      <c r="B376" s="86" t="s">
        <v>467</v>
      </c>
      <c r="C376" s="19"/>
      <c r="D376" s="19"/>
      <c r="E376" s="19"/>
      <c r="F376" s="45" t="e">
        <f t="shared" si="120"/>
        <v>#DIV/0!</v>
      </c>
      <c r="G376" s="31"/>
      <c r="H376" s="45" t="e">
        <f t="shared" si="121"/>
        <v>#DIV/0!</v>
      </c>
      <c r="I376" s="31"/>
      <c r="J376" s="31"/>
      <c r="K376" s="31"/>
      <c r="L376" s="31"/>
      <c r="M376" s="31"/>
      <c r="N376" s="31"/>
      <c r="O376" s="19"/>
      <c r="P376" s="19"/>
      <c r="Q376" s="19"/>
      <c r="R376" s="19"/>
      <c r="S376" s="19"/>
      <c r="T376" s="19"/>
      <c r="U376" s="54" t="e">
        <f t="shared" si="99"/>
        <v>#DIV/0!</v>
      </c>
      <c r="V376" s="19"/>
      <c r="W376" s="18" t="e">
        <f t="shared" si="122"/>
        <v>#DIV/0!</v>
      </c>
      <c r="X376" s="19"/>
      <c r="Y376" s="18" t="e">
        <f t="shared" si="123"/>
        <v>#DIV/0!</v>
      </c>
      <c r="Z376" s="19"/>
      <c r="AA376" s="19"/>
      <c r="AB376" s="19"/>
      <c r="AC376" s="19"/>
      <c r="AD376" s="19"/>
      <c r="AE376" s="19"/>
    </row>
    <row r="377" spans="1:31" s="84" customFormat="1" x14ac:dyDescent="0.25">
      <c r="A377" s="17"/>
      <c r="B377" s="85" t="s">
        <v>468</v>
      </c>
      <c r="C377" s="19"/>
      <c r="D377" s="19"/>
      <c r="E377" s="19"/>
      <c r="F377" s="45" t="e">
        <f t="shared" si="120"/>
        <v>#DIV/0!</v>
      </c>
      <c r="G377" s="31"/>
      <c r="H377" s="45" t="e">
        <f t="shared" si="121"/>
        <v>#DIV/0!</v>
      </c>
      <c r="I377" s="31"/>
      <c r="J377" s="31"/>
      <c r="K377" s="31"/>
      <c r="L377" s="31"/>
      <c r="M377" s="31"/>
      <c r="N377" s="31"/>
      <c r="O377" s="19"/>
      <c r="P377" s="19"/>
      <c r="Q377" s="19"/>
      <c r="R377" s="19"/>
      <c r="S377" s="19"/>
      <c r="T377" s="19"/>
      <c r="U377" s="54" t="e">
        <f t="shared" si="99"/>
        <v>#DIV/0!</v>
      </c>
      <c r="V377" s="19"/>
      <c r="W377" s="18" t="e">
        <f t="shared" si="122"/>
        <v>#DIV/0!</v>
      </c>
      <c r="X377" s="19"/>
      <c r="Y377" s="18" t="e">
        <f t="shared" si="123"/>
        <v>#DIV/0!</v>
      </c>
      <c r="Z377" s="19"/>
      <c r="AA377" s="19"/>
      <c r="AB377" s="19"/>
      <c r="AC377" s="19"/>
      <c r="AD377" s="19"/>
      <c r="AE377" s="19"/>
    </row>
    <row r="378" spans="1:31" s="84" customFormat="1" x14ac:dyDescent="0.25">
      <c r="A378" s="17"/>
      <c r="B378" s="87" t="s">
        <v>469</v>
      </c>
      <c r="C378" s="19"/>
      <c r="D378" s="19"/>
      <c r="E378" s="19"/>
      <c r="F378" s="45" t="e">
        <f t="shared" si="120"/>
        <v>#DIV/0!</v>
      </c>
      <c r="G378" s="31"/>
      <c r="H378" s="45" t="e">
        <f t="shared" si="121"/>
        <v>#DIV/0!</v>
      </c>
      <c r="I378" s="31"/>
      <c r="J378" s="31"/>
      <c r="K378" s="31"/>
      <c r="L378" s="31"/>
      <c r="M378" s="31"/>
      <c r="N378" s="31"/>
      <c r="O378" s="19"/>
      <c r="P378" s="19"/>
      <c r="Q378" s="19"/>
      <c r="R378" s="19"/>
      <c r="S378" s="19"/>
      <c r="T378" s="19"/>
      <c r="U378" s="54" t="e">
        <f t="shared" si="99"/>
        <v>#DIV/0!</v>
      </c>
      <c r="V378" s="19"/>
      <c r="W378" s="18" t="e">
        <f t="shared" si="122"/>
        <v>#DIV/0!</v>
      </c>
      <c r="X378" s="19"/>
      <c r="Y378" s="18" t="e">
        <f t="shared" si="123"/>
        <v>#DIV/0!</v>
      </c>
      <c r="Z378" s="19"/>
      <c r="AA378" s="19"/>
      <c r="AB378" s="19"/>
      <c r="AC378" s="19"/>
      <c r="AD378" s="19"/>
      <c r="AE378" s="19"/>
    </row>
    <row r="379" spans="1:31" s="84" customFormat="1" x14ac:dyDescent="0.25">
      <c r="A379" s="17"/>
      <c r="B379" s="87" t="s">
        <v>470</v>
      </c>
      <c r="C379" s="19"/>
      <c r="D379" s="19"/>
      <c r="E379" s="19"/>
      <c r="F379" s="45" t="e">
        <f t="shared" si="120"/>
        <v>#DIV/0!</v>
      </c>
      <c r="G379" s="31"/>
      <c r="H379" s="45" t="e">
        <f t="shared" si="121"/>
        <v>#DIV/0!</v>
      </c>
      <c r="I379" s="31"/>
      <c r="J379" s="31"/>
      <c r="K379" s="31"/>
      <c r="L379" s="31"/>
      <c r="M379" s="31"/>
      <c r="N379" s="31"/>
      <c r="O379" s="19"/>
      <c r="P379" s="19"/>
      <c r="Q379" s="19"/>
      <c r="R379" s="19"/>
      <c r="S379" s="19"/>
      <c r="T379" s="19"/>
      <c r="U379" s="54" t="e">
        <f t="shared" si="99"/>
        <v>#DIV/0!</v>
      </c>
      <c r="V379" s="19"/>
      <c r="W379" s="18" t="e">
        <f t="shared" si="122"/>
        <v>#DIV/0!</v>
      </c>
      <c r="X379" s="19"/>
      <c r="Y379" s="18" t="e">
        <f t="shared" si="123"/>
        <v>#DIV/0!</v>
      </c>
      <c r="Z379" s="19"/>
      <c r="AA379" s="19"/>
      <c r="AB379" s="19"/>
      <c r="AC379" s="19"/>
      <c r="AD379" s="19"/>
      <c r="AE379" s="19"/>
    </row>
    <row r="380" spans="1:31" s="84" customFormat="1" x14ac:dyDescent="0.25">
      <c r="A380" s="20"/>
      <c r="B380" s="87" t="s">
        <v>316</v>
      </c>
      <c r="C380" s="19"/>
      <c r="D380" s="19"/>
      <c r="E380" s="19"/>
      <c r="F380" s="45" t="e">
        <f t="shared" si="120"/>
        <v>#DIV/0!</v>
      </c>
      <c r="G380" s="31"/>
      <c r="H380" s="45" t="e">
        <f t="shared" si="121"/>
        <v>#DIV/0!</v>
      </c>
      <c r="I380" s="31"/>
      <c r="J380" s="31"/>
      <c r="K380" s="31"/>
      <c r="L380" s="31"/>
      <c r="M380" s="31"/>
      <c r="N380" s="31"/>
      <c r="O380" s="19"/>
      <c r="P380" s="19"/>
      <c r="Q380" s="19"/>
      <c r="R380" s="19"/>
      <c r="S380" s="19"/>
      <c r="T380" s="19"/>
      <c r="U380" s="54" t="e">
        <f t="shared" ref="U380:U381" si="124">O380/G380*100</f>
        <v>#DIV/0!</v>
      </c>
      <c r="V380" s="19"/>
      <c r="W380" s="18" t="e">
        <f t="shared" si="122"/>
        <v>#DIV/0!</v>
      </c>
      <c r="X380" s="19"/>
      <c r="Y380" s="18" t="e">
        <f t="shared" si="123"/>
        <v>#DIV/0!</v>
      </c>
      <c r="Z380" s="19"/>
      <c r="AA380" s="19"/>
      <c r="AB380" s="19"/>
      <c r="AC380" s="19"/>
      <c r="AD380" s="19"/>
      <c r="AE380" s="19"/>
    </row>
    <row r="381" spans="1:31" s="84" customFormat="1" x14ac:dyDescent="0.25">
      <c r="A381" s="133" t="s">
        <v>51</v>
      </c>
      <c r="B381" s="134"/>
      <c r="C381" s="29">
        <f>SUM(C373:C380)</f>
        <v>0</v>
      </c>
      <c r="D381" s="29">
        <f t="shared" ref="D381:E381" si="125">SUM(D373:D380)</f>
        <v>0</v>
      </c>
      <c r="E381" s="29">
        <f t="shared" si="125"/>
        <v>0</v>
      </c>
      <c r="F381" s="88" t="e">
        <f t="shared" si="120"/>
        <v>#DIV/0!</v>
      </c>
      <c r="G381" s="29">
        <f>SUM(G373:G380)</f>
        <v>0</v>
      </c>
      <c r="H381" s="88" t="e">
        <f t="shared" si="121"/>
        <v>#DIV/0!</v>
      </c>
      <c r="I381" s="29">
        <f t="shared" ref="I381:T381" si="126">SUM(I373:I380)</f>
        <v>0</v>
      </c>
      <c r="J381" s="29">
        <f t="shared" si="126"/>
        <v>0</v>
      </c>
      <c r="K381" s="29">
        <f t="shared" si="126"/>
        <v>0</v>
      </c>
      <c r="L381" s="29">
        <f t="shared" si="126"/>
        <v>0</v>
      </c>
      <c r="M381" s="29">
        <f t="shared" si="126"/>
        <v>0</v>
      </c>
      <c r="N381" s="29">
        <f t="shared" si="126"/>
        <v>0</v>
      </c>
      <c r="O381" s="29">
        <f t="shared" si="126"/>
        <v>0</v>
      </c>
      <c r="P381" s="29">
        <f t="shared" si="126"/>
        <v>0</v>
      </c>
      <c r="Q381" s="29">
        <f t="shared" si="126"/>
        <v>0</v>
      </c>
      <c r="R381" s="29">
        <f t="shared" si="126"/>
        <v>0</v>
      </c>
      <c r="S381" s="29">
        <f t="shared" si="126"/>
        <v>0</v>
      </c>
      <c r="T381" s="29">
        <f t="shared" si="126"/>
        <v>0</v>
      </c>
      <c r="U381" s="88" t="e">
        <f t="shared" si="124"/>
        <v>#DIV/0!</v>
      </c>
      <c r="V381" s="29">
        <f>SUM(V373:V380)</f>
        <v>0</v>
      </c>
      <c r="W381" s="88" t="e">
        <f t="shared" si="122"/>
        <v>#DIV/0!</v>
      </c>
      <c r="X381" s="29">
        <f>SUM(X373:X380)</f>
        <v>0</v>
      </c>
      <c r="Y381" s="88" t="e">
        <f t="shared" si="123"/>
        <v>#DIV/0!</v>
      </c>
      <c r="Z381" s="29">
        <f t="shared" ref="Z381:AE381" si="127">SUM(Z373:Z380)</f>
        <v>0</v>
      </c>
      <c r="AA381" s="29">
        <f t="shared" si="127"/>
        <v>0</v>
      </c>
      <c r="AB381" s="29">
        <f t="shared" si="127"/>
        <v>0</v>
      </c>
      <c r="AC381" s="29">
        <f t="shared" si="127"/>
        <v>0</v>
      </c>
      <c r="AD381" s="29">
        <f t="shared" si="127"/>
        <v>0</v>
      </c>
      <c r="AE381" s="29">
        <f t="shared" si="127"/>
        <v>0</v>
      </c>
    </row>
    <row r="382" spans="1:31" s="84" customFormat="1" x14ac:dyDescent="0.25">
      <c r="A382" s="49">
        <v>19</v>
      </c>
      <c r="B382" s="32" t="s">
        <v>129</v>
      </c>
      <c r="C382" s="26"/>
      <c r="D382" s="26"/>
      <c r="E382" s="26"/>
      <c r="F382" s="45"/>
      <c r="G382" s="26"/>
      <c r="H382" s="45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54"/>
      <c r="V382" s="26"/>
      <c r="W382" s="47"/>
      <c r="X382" s="26"/>
      <c r="Y382" s="47"/>
      <c r="Z382" s="26"/>
      <c r="AA382" s="26"/>
      <c r="AB382" s="26"/>
      <c r="AC382" s="26"/>
      <c r="AD382" s="26"/>
      <c r="AE382" s="26"/>
    </row>
    <row r="383" spans="1:31" s="84" customFormat="1" x14ac:dyDescent="0.25">
      <c r="A383" s="17"/>
      <c r="B383" s="94" t="s">
        <v>130</v>
      </c>
      <c r="C383" s="19"/>
      <c r="D383" s="19"/>
      <c r="E383" s="19"/>
      <c r="F383" s="45" t="e">
        <f t="shared" ref="F383:F443" si="128">E383/C383</f>
        <v>#DIV/0!</v>
      </c>
      <c r="G383" s="31"/>
      <c r="H383" s="45" t="e">
        <f t="shared" ref="H383:H422" si="129">G383/D383*100</f>
        <v>#DIV/0!</v>
      </c>
      <c r="I383" s="31"/>
      <c r="J383" s="31"/>
      <c r="K383" s="31"/>
      <c r="L383" s="31"/>
      <c r="M383" s="31"/>
      <c r="N383" s="31"/>
      <c r="O383" s="19"/>
      <c r="P383" s="19"/>
      <c r="Q383" s="19"/>
      <c r="R383" s="19"/>
      <c r="S383" s="19"/>
      <c r="T383" s="19"/>
      <c r="U383" s="54" t="e">
        <f t="shared" ref="U383:U422" si="130">O383/G383*100</f>
        <v>#DIV/0!</v>
      </c>
      <c r="V383" s="19"/>
      <c r="W383" s="18" t="e">
        <f t="shared" ref="W383:W422" si="131">V383/E383*100</f>
        <v>#DIV/0!</v>
      </c>
      <c r="X383" s="19"/>
      <c r="Y383" s="18" t="e">
        <f t="shared" ref="Y383:Y422" si="132">X383/E383*100</f>
        <v>#DIV/0!</v>
      </c>
      <c r="Z383" s="19"/>
      <c r="AA383" s="19"/>
      <c r="AB383" s="19"/>
      <c r="AC383" s="19"/>
      <c r="AD383" s="19"/>
      <c r="AE383" s="19"/>
    </row>
    <row r="384" spans="1:31" s="84" customFormat="1" x14ac:dyDescent="0.25">
      <c r="A384" s="17"/>
      <c r="B384" s="94" t="s">
        <v>95</v>
      </c>
      <c r="C384" s="19"/>
      <c r="D384" s="19"/>
      <c r="E384" s="19"/>
      <c r="F384" s="45" t="e">
        <f t="shared" si="128"/>
        <v>#DIV/0!</v>
      </c>
      <c r="G384" s="31"/>
      <c r="H384" s="45" t="e">
        <f t="shared" si="129"/>
        <v>#DIV/0!</v>
      </c>
      <c r="I384" s="31"/>
      <c r="J384" s="31"/>
      <c r="K384" s="31"/>
      <c r="L384" s="31"/>
      <c r="M384" s="31"/>
      <c r="N384" s="31"/>
      <c r="O384" s="19"/>
      <c r="P384" s="19"/>
      <c r="Q384" s="19"/>
      <c r="R384" s="19"/>
      <c r="S384" s="19"/>
      <c r="T384" s="19"/>
      <c r="U384" s="54" t="e">
        <f t="shared" si="130"/>
        <v>#DIV/0!</v>
      </c>
      <c r="V384" s="19"/>
      <c r="W384" s="18" t="e">
        <f t="shared" si="131"/>
        <v>#DIV/0!</v>
      </c>
      <c r="X384" s="19"/>
      <c r="Y384" s="18" t="e">
        <f t="shared" si="132"/>
        <v>#DIV/0!</v>
      </c>
      <c r="Z384" s="19"/>
      <c r="AA384" s="19"/>
      <c r="AB384" s="19"/>
      <c r="AC384" s="19"/>
      <c r="AD384" s="19"/>
      <c r="AE384" s="19"/>
    </row>
    <row r="385" spans="1:31" s="84" customFormat="1" x14ac:dyDescent="0.25">
      <c r="A385" s="17"/>
      <c r="B385" s="94" t="s">
        <v>264</v>
      </c>
      <c r="C385" s="19"/>
      <c r="D385" s="19"/>
      <c r="E385" s="19"/>
      <c r="F385" s="45" t="e">
        <f t="shared" si="128"/>
        <v>#DIV/0!</v>
      </c>
      <c r="G385" s="31"/>
      <c r="H385" s="45" t="e">
        <f t="shared" si="129"/>
        <v>#DIV/0!</v>
      </c>
      <c r="I385" s="31"/>
      <c r="J385" s="31"/>
      <c r="K385" s="31"/>
      <c r="L385" s="31"/>
      <c r="M385" s="31"/>
      <c r="N385" s="31"/>
      <c r="O385" s="19"/>
      <c r="P385" s="19"/>
      <c r="Q385" s="19"/>
      <c r="R385" s="19"/>
      <c r="S385" s="19"/>
      <c r="T385" s="19"/>
      <c r="U385" s="54" t="e">
        <f t="shared" si="130"/>
        <v>#DIV/0!</v>
      </c>
      <c r="V385" s="19"/>
      <c r="W385" s="18" t="e">
        <f t="shared" si="131"/>
        <v>#DIV/0!</v>
      </c>
      <c r="X385" s="19"/>
      <c r="Y385" s="18" t="e">
        <f t="shared" si="132"/>
        <v>#DIV/0!</v>
      </c>
      <c r="Z385" s="19"/>
      <c r="AA385" s="19"/>
      <c r="AB385" s="19"/>
      <c r="AC385" s="19"/>
      <c r="AD385" s="19"/>
      <c r="AE385" s="19"/>
    </row>
    <row r="386" spans="1:31" s="84" customFormat="1" x14ac:dyDescent="0.25">
      <c r="A386" s="17"/>
      <c r="B386" s="94" t="s">
        <v>265</v>
      </c>
      <c r="C386" s="19"/>
      <c r="D386" s="19"/>
      <c r="E386" s="19"/>
      <c r="F386" s="45" t="e">
        <f t="shared" si="128"/>
        <v>#DIV/0!</v>
      </c>
      <c r="G386" s="31"/>
      <c r="H386" s="45" t="e">
        <f t="shared" si="129"/>
        <v>#DIV/0!</v>
      </c>
      <c r="I386" s="31"/>
      <c r="J386" s="31"/>
      <c r="K386" s="31"/>
      <c r="L386" s="31"/>
      <c r="M386" s="31"/>
      <c r="N386" s="31"/>
      <c r="O386" s="19"/>
      <c r="P386" s="19"/>
      <c r="Q386" s="19"/>
      <c r="R386" s="19"/>
      <c r="S386" s="19"/>
      <c r="T386" s="19"/>
      <c r="U386" s="54" t="e">
        <f t="shared" si="130"/>
        <v>#DIV/0!</v>
      </c>
      <c r="V386" s="19"/>
      <c r="W386" s="18" t="e">
        <f t="shared" si="131"/>
        <v>#DIV/0!</v>
      </c>
      <c r="X386" s="19"/>
      <c r="Y386" s="18" t="e">
        <f t="shared" si="132"/>
        <v>#DIV/0!</v>
      </c>
      <c r="Z386" s="19"/>
      <c r="AA386" s="19"/>
      <c r="AB386" s="19"/>
      <c r="AC386" s="19"/>
      <c r="AD386" s="19"/>
      <c r="AE386" s="19"/>
    </row>
    <row r="387" spans="1:31" s="84" customFormat="1" x14ac:dyDescent="0.25">
      <c r="A387" s="17"/>
      <c r="B387" s="94" t="s">
        <v>266</v>
      </c>
      <c r="C387" s="19"/>
      <c r="D387" s="19"/>
      <c r="E387" s="19"/>
      <c r="F387" s="45" t="e">
        <f t="shared" si="128"/>
        <v>#DIV/0!</v>
      </c>
      <c r="G387" s="31"/>
      <c r="H387" s="45" t="e">
        <f t="shared" si="129"/>
        <v>#DIV/0!</v>
      </c>
      <c r="I387" s="31"/>
      <c r="J387" s="31"/>
      <c r="K387" s="31"/>
      <c r="L387" s="31"/>
      <c r="M387" s="31"/>
      <c r="N387" s="31"/>
      <c r="O387" s="19"/>
      <c r="P387" s="19"/>
      <c r="Q387" s="19"/>
      <c r="R387" s="19"/>
      <c r="S387" s="19"/>
      <c r="T387" s="19"/>
      <c r="U387" s="54" t="e">
        <f t="shared" si="130"/>
        <v>#DIV/0!</v>
      </c>
      <c r="V387" s="19"/>
      <c r="W387" s="18" t="e">
        <f t="shared" si="131"/>
        <v>#DIV/0!</v>
      </c>
      <c r="X387" s="19"/>
      <c r="Y387" s="18" t="e">
        <f t="shared" si="132"/>
        <v>#DIV/0!</v>
      </c>
      <c r="Z387" s="19"/>
      <c r="AA387" s="19"/>
      <c r="AB387" s="19"/>
      <c r="AC387" s="19"/>
      <c r="AD387" s="19"/>
      <c r="AE387" s="19"/>
    </row>
    <row r="388" spans="1:31" s="84" customFormat="1" x14ac:dyDescent="0.25">
      <c r="A388" s="17"/>
      <c r="B388" s="94" t="s">
        <v>267</v>
      </c>
      <c r="C388" s="19"/>
      <c r="D388" s="19"/>
      <c r="E388" s="19"/>
      <c r="F388" s="45" t="e">
        <f t="shared" si="128"/>
        <v>#DIV/0!</v>
      </c>
      <c r="G388" s="31"/>
      <c r="H388" s="45" t="e">
        <f t="shared" si="129"/>
        <v>#DIV/0!</v>
      </c>
      <c r="I388" s="31"/>
      <c r="J388" s="31"/>
      <c r="K388" s="31"/>
      <c r="L388" s="31"/>
      <c r="M388" s="31"/>
      <c r="N388" s="31"/>
      <c r="O388" s="19"/>
      <c r="P388" s="19"/>
      <c r="Q388" s="19"/>
      <c r="R388" s="19"/>
      <c r="S388" s="19"/>
      <c r="T388" s="19"/>
      <c r="U388" s="54" t="e">
        <f t="shared" si="130"/>
        <v>#DIV/0!</v>
      </c>
      <c r="V388" s="19"/>
      <c r="W388" s="18" t="e">
        <f t="shared" si="131"/>
        <v>#DIV/0!</v>
      </c>
      <c r="X388" s="19"/>
      <c r="Y388" s="18" t="e">
        <f t="shared" si="132"/>
        <v>#DIV/0!</v>
      </c>
      <c r="Z388" s="19"/>
      <c r="AA388" s="19"/>
      <c r="AB388" s="19"/>
      <c r="AC388" s="19"/>
      <c r="AD388" s="19"/>
      <c r="AE388" s="19"/>
    </row>
    <row r="389" spans="1:31" s="84" customFormat="1" x14ac:dyDescent="0.25">
      <c r="A389" s="17"/>
      <c r="B389" s="94" t="s">
        <v>471</v>
      </c>
      <c r="C389" s="19"/>
      <c r="D389" s="19"/>
      <c r="E389" s="19"/>
      <c r="F389" s="45" t="e">
        <f t="shared" si="128"/>
        <v>#DIV/0!</v>
      </c>
      <c r="G389" s="31"/>
      <c r="H389" s="45" t="e">
        <f t="shared" si="129"/>
        <v>#DIV/0!</v>
      </c>
      <c r="I389" s="31"/>
      <c r="J389" s="31"/>
      <c r="K389" s="31"/>
      <c r="L389" s="31"/>
      <c r="M389" s="31"/>
      <c r="N389" s="31"/>
      <c r="O389" s="19"/>
      <c r="P389" s="19"/>
      <c r="Q389" s="19"/>
      <c r="R389" s="19"/>
      <c r="S389" s="19"/>
      <c r="T389" s="19"/>
      <c r="U389" s="54" t="e">
        <f t="shared" si="130"/>
        <v>#DIV/0!</v>
      </c>
      <c r="V389" s="19"/>
      <c r="W389" s="18" t="e">
        <f t="shared" si="131"/>
        <v>#DIV/0!</v>
      </c>
      <c r="X389" s="19"/>
      <c r="Y389" s="18" t="e">
        <f t="shared" si="132"/>
        <v>#DIV/0!</v>
      </c>
      <c r="Z389" s="19"/>
      <c r="AA389" s="19"/>
      <c r="AB389" s="19"/>
      <c r="AC389" s="19"/>
      <c r="AD389" s="19"/>
      <c r="AE389" s="19"/>
    </row>
    <row r="390" spans="1:31" s="84" customFormat="1" x14ac:dyDescent="0.25">
      <c r="A390" s="17"/>
      <c r="B390" s="94" t="s">
        <v>472</v>
      </c>
      <c r="C390" s="19"/>
      <c r="D390" s="19"/>
      <c r="E390" s="19"/>
      <c r="F390" s="45" t="e">
        <f t="shared" si="128"/>
        <v>#DIV/0!</v>
      </c>
      <c r="G390" s="31"/>
      <c r="H390" s="45" t="e">
        <f t="shared" si="129"/>
        <v>#DIV/0!</v>
      </c>
      <c r="I390" s="31"/>
      <c r="J390" s="31"/>
      <c r="K390" s="31"/>
      <c r="L390" s="31"/>
      <c r="M390" s="31"/>
      <c r="N390" s="31"/>
      <c r="O390" s="19"/>
      <c r="P390" s="19"/>
      <c r="Q390" s="19"/>
      <c r="R390" s="19"/>
      <c r="S390" s="19"/>
      <c r="T390" s="19"/>
      <c r="U390" s="54" t="e">
        <f t="shared" si="130"/>
        <v>#DIV/0!</v>
      </c>
      <c r="V390" s="19"/>
      <c r="W390" s="18" t="e">
        <f t="shared" si="131"/>
        <v>#DIV/0!</v>
      </c>
      <c r="X390" s="19"/>
      <c r="Y390" s="18" t="e">
        <f t="shared" si="132"/>
        <v>#DIV/0!</v>
      </c>
      <c r="Z390" s="19"/>
      <c r="AA390" s="19"/>
      <c r="AB390" s="19"/>
      <c r="AC390" s="19"/>
      <c r="AD390" s="19"/>
      <c r="AE390" s="19"/>
    </row>
    <row r="391" spans="1:31" s="84" customFormat="1" x14ac:dyDescent="0.25">
      <c r="A391" s="17"/>
      <c r="B391" s="94" t="s">
        <v>473</v>
      </c>
      <c r="C391" s="19"/>
      <c r="D391" s="19"/>
      <c r="E391" s="19"/>
      <c r="F391" s="45" t="e">
        <f t="shared" si="128"/>
        <v>#DIV/0!</v>
      </c>
      <c r="G391" s="31"/>
      <c r="H391" s="45" t="e">
        <f t="shared" si="129"/>
        <v>#DIV/0!</v>
      </c>
      <c r="I391" s="31"/>
      <c r="J391" s="31"/>
      <c r="K391" s="31"/>
      <c r="L391" s="31"/>
      <c r="M391" s="31"/>
      <c r="N391" s="31"/>
      <c r="O391" s="19"/>
      <c r="P391" s="19"/>
      <c r="Q391" s="19"/>
      <c r="R391" s="19"/>
      <c r="S391" s="19"/>
      <c r="T391" s="19"/>
      <c r="U391" s="54" t="e">
        <f t="shared" si="130"/>
        <v>#DIV/0!</v>
      </c>
      <c r="V391" s="19"/>
      <c r="W391" s="18" t="e">
        <f t="shared" si="131"/>
        <v>#DIV/0!</v>
      </c>
      <c r="X391" s="19"/>
      <c r="Y391" s="18" t="e">
        <f t="shared" si="132"/>
        <v>#DIV/0!</v>
      </c>
      <c r="Z391" s="19"/>
      <c r="AA391" s="19"/>
      <c r="AB391" s="19"/>
      <c r="AC391" s="19"/>
      <c r="AD391" s="19"/>
      <c r="AE391" s="19"/>
    </row>
    <row r="392" spans="1:31" s="84" customFormat="1" x14ac:dyDescent="0.25">
      <c r="A392" s="17"/>
      <c r="B392" s="94" t="s">
        <v>307</v>
      </c>
      <c r="C392" s="19"/>
      <c r="D392" s="19"/>
      <c r="E392" s="19"/>
      <c r="F392" s="45" t="e">
        <f t="shared" si="128"/>
        <v>#DIV/0!</v>
      </c>
      <c r="G392" s="31"/>
      <c r="H392" s="45" t="e">
        <f t="shared" si="129"/>
        <v>#DIV/0!</v>
      </c>
      <c r="I392" s="31"/>
      <c r="J392" s="31"/>
      <c r="K392" s="31"/>
      <c r="L392" s="31"/>
      <c r="M392" s="31"/>
      <c r="N392" s="31"/>
      <c r="O392" s="19"/>
      <c r="P392" s="19"/>
      <c r="Q392" s="19"/>
      <c r="R392" s="19"/>
      <c r="S392" s="19"/>
      <c r="T392" s="19"/>
      <c r="U392" s="54" t="e">
        <f t="shared" si="130"/>
        <v>#DIV/0!</v>
      </c>
      <c r="V392" s="19"/>
      <c r="W392" s="18" t="e">
        <f t="shared" si="131"/>
        <v>#DIV/0!</v>
      </c>
      <c r="X392" s="19"/>
      <c r="Y392" s="18" t="e">
        <f t="shared" si="132"/>
        <v>#DIV/0!</v>
      </c>
      <c r="Z392" s="19"/>
      <c r="AA392" s="19"/>
      <c r="AB392" s="19"/>
      <c r="AC392" s="19"/>
      <c r="AD392" s="19"/>
      <c r="AE392" s="19"/>
    </row>
    <row r="393" spans="1:31" s="84" customFormat="1" x14ac:dyDescent="0.25">
      <c r="A393" s="17"/>
      <c r="B393" s="94" t="s">
        <v>474</v>
      </c>
      <c r="C393" s="19"/>
      <c r="D393" s="19"/>
      <c r="E393" s="19"/>
      <c r="F393" s="45" t="e">
        <f t="shared" si="128"/>
        <v>#DIV/0!</v>
      </c>
      <c r="G393" s="31"/>
      <c r="H393" s="45" t="e">
        <f t="shared" si="129"/>
        <v>#DIV/0!</v>
      </c>
      <c r="I393" s="31"/>
      <c r="J393" s="31"/>
      <c r="K393" s="31"/>
      <c r="L393" s="31"/>
      <c r="M393" s="31"/>
      <c r="N393" s="31"/>
      <c r="O393" s="19"/>
      <c r="P393" s="19"/>
      <c r="Q393" s="19"/>
      <c r="R393" s="19"/>
      <c r="S393" s="19"/>
      <c r="T393" s="19"/>
      <c r="U393" s="54" t="e">
        <f t="shared" si="130"/>
        <v>#DIV/0!</v>
      </c>
      <c r="V393" s="19"/>
      <c r="W393" s="18" t="e">
        <f t="shared" si="131"/>
        <v>#DIV/0!</v>
      </c>
      <c r="X393" s="19"/>
      <c r="Y393" s="18" t="e">
        <f t="shared" si="132"/>
        <v>#DIV/0!</v>
      </c>
      <c r="Z393" s="19"/>
      <c r="AA393" s="19"/>
      <c r="AB393" s="19"/>
      <c r="AC393" s="19"/>
      <c r="AD393" s="19"/>
      <c r="AE393" s="19"/>
    </row>
    <row r="394" spans="1:31" s="84" customFormat="1" x14ac:dyDescent="0.25">
      <c r="A394" s="17"/>
      <c r="B394" s="94" t="s">
        <v>94</v>
      </c>
      <c r="C394" s="19"/>
      <c r="D394" s="19"/>
      <c r="E394" s="19"/>
      <c r="F394" s="45" t="e">
        <f t="shared" si="128"/>
        <v>#DIV/0!</v>
      </c>
      <c r="G394" s="31"/>
      <c r="H394" s="45" t="e">
        <f t="shared" si="129"/>
        <v>#DIV/0!</v>
      </c>
      <c r="I394" s="31"/>
      <c r="J394" s="31"/>
      <c r="K394" s="31"/>
      <c r="L394" s="31"/>
      <c r="M394" s="31"/>
      <c r="N394" s="31"/>
      <c r="O394" s="19"/>
      <c r="P394" s="19"/>
      <c r="Q394" s="19"/>
      <c r="R394" s="19"/>
      <c r="S394" s="19"/>
      <c r="T394" s="19"/>
      <c r="U394" s="54" t="e">
        <f t="shared" si="130"/>
        <v>#DIV/0!</v>
      </c>
      <c r="V394" s="19"/>
      <c r="W394" s="18" t="e">
        <f t="shared" si="131"/>
        <v>#DIV/0!</v>
      </c>
      <c r="X394" s="19"/>
      <c r="Y394" s="18" t="e">
        <f t="shared" si="132"/>
        <v>#DIV/0!</v>
      </c>
      <c r="Z394" s="19"/>
      <c r="AA394" s="19"/>
      <c r="AB394" s="19"/>
      <c r="AC394" s="19"/>
      <c r="AD394" s="19"/>
      <c r="AE394" s="19"/>
    </row>
    <row r="395" spans="1:31" s="84" customFormat="1" x14ac:dyDescent="0.25">
      <c r="A395" s="17"/>
      <c r="B395" s="94" t="s">
        <v>268</v>
      </c>
      <c r="C395" s="19"/>
      <c r="D395" s="19"/>
      <c r="E395" s="19"/>
      <c r="F395" s="45" t="e">
        <f t="shared" si="128"/>
        <v>#DIV/0!</v>
      </c>
      <c r="G395" s="31"/>
      <c r="H395" s="45" t="e">
        <f t="shared" si="129"/>
        <v>#DIV/0!</v>
      </c>
      <c r="I395" s="31"/>
      <c r="J395" s="31"/>
      <c r="K395" s="31"/>
      <c r="L395" s="31"/>
      <c r="M395" s="31"/>
      <c r="N395" s="31"/>
      <c r="O395" s="19"/>
      <c r="P395" s="19"/>
      <c r="Q395" s="19"/>
      <c r="R395" s="19"/>
      <c r="S395" s="19"/>
      <c r="T395" s="19"/>
      <c r="U395" s="54" t="e">
        <f t="shared" si="130"/>
        <v>#DIV/0!</v>
      </c>
      <c r="V395" s="19"/>
      <c r="W395" s="18" t="e">
        <f t="shared" si="131"/>
        <v>#DIV/0!</v>
      </c>
      <c r="X395" s="19"/>
      <c r="Y395" s="18" t="e">
        <f t="shared" si="132"/>
        <v>#DIV/0!</v>
      </c>
      <c r="Z395" s="19"/>
      <c r="AA395" s="19"/>
      <c r="AB395" s="19"/>
      <c r="AC395" s="19"/>
      <c r="AD395" s="19"/>
      <c r="AE395" s="19"/>
    </row>
    <row r="396" spans="1:31" s="84" customFormat="1" x14ac:dyDescent="0.25">
      <c r="A396" s="17"/>
      <c r="B396" s="94" t="s">
        <v>269</v>
      </c>
      <c r="C396" s="19"/>
      <c r="D396" s="19"/>
      <c r="E396" s="19"/>
      <c r="F396" s="45" t="e">
        <f t="shared" si="128"/>
        <v>#DIV/0!</v>
      </c>
      <c r="G396" s="31"/>
      <c r="H396" s="45" t="e">
        <f t="shared" si="129"/>
        <v>#DIV/0!</v>
      </c>
      <c r="I396" s="31"/>
      <c r="J396" s="31"/>
      <c r="K396" s="31"/>
      <c r="L396" s="31"/>
      <c r="M396" s="31"/>
      <c r="N396" s="31"/>
      <c r="O396" s="19"/>
      <c r="P396" s="19"/>
      <c r="Q396" s="19"/>
      <c r="R396" s="19"/>
      <c r="S396" s="19"/>
      <c r="T396" s="19"/>
      <c r="U396" s="54" t="e">
        <f t="shared" si="130"/>
        <v>#DIV/0!</v>
      </c>
      <c r="V396" s="19"/>
      <c r="W396" s="18" t="e">
        <f t="shared" si="131"/>
        <v>#DIV/0!</v>
      </c>
      <c r="X396" s="19"/>
      <c r="Y396" s="18" t="e">
        <f t="shared" si="132"/>
        <v>#DIV/0!</v>
      </c>
      <c r="Z396" s="19"/>
      <c r="AA396" s="19"/>
      <c r="AB396" s="19"/>
      <c r="AC396" s="19"/>
      <c r="AD396" s="19"/>
      <c r="AE396" s="19"/>
    </row>
    <row r="397" spans="1:31" s="84" customFormat="1" x14ac:dyDescent="0.25">
      <c r="A397" s="17"/>
      <c r="B397" s="94" t="s">
        <v>131</v>
      </c>
      <c r="C397" s="19"/>
      <c r="D397" s="19"/>
      <c r="E397" s="19"/>
      <c r="F397" s="45" t="e">
        <f t="shared" si="128"/>
        <v>#DIV/0!</v>
      </c>
      <c r="G397" s="31"/>
      <c r="H397" s="45" t="e">
        <f t="shared" si="129"/>
        <v>#DIV/0!</v>
      </c>
      <c r="I397" s="31"/>
      <c r="J397" s="31"/>
      <c r="K397" s="31"/>
      <c r="L397" s="31"/>
      <c r="M397" s="31"/>
      <c r="N397" s="31"/>
      <c r="O397" s="19"/>
      <c r="P397" s="19"/>
      <c r="Q397" s="19"/>
      <c r="R397" s="19"/>
      <c r="S397" s="19"/>
      <c r="T397" s="19"/>
      <c r="U397" s="54" t="e">
        <f t="shared" si="130"/>
        <v>#DIV/0!</v>
      </c>
      <c r="V397" s="19"/>
      <c r="W397" s="18" t="e">
        <f t="shared" si="131"/>
        <v>#DIV/0!</v>
      </c>
      <c r="X397" s="19"/>
      <c r="Y397" s="18" t="e">
        <f t="shared" si="132"/>
        <v>#DIV/0!</v>
      </c>
      <c r="Z397" s="19"/>
      <c r="AA397" s="19"/>
      <c r="AB397" s="19"/>
      <c r="AC397" s="19"/>
      <c r="AD397" s="19"/>
      <c r="AE397" s="19"/>
    </row>
    <row r="398" spans="1:31" s="84" customFormat="1" x14ac:dyDescent="0.25">
      <c r="A398" s="17"/>
      <c r="B398" s="94" t="s">
        <v>132</v>
      </c>
      <c r="C398" s="19"/>
      <c r="D398" s="19"/>
      <c r="E398" s="19"/>
      <c r="F398" s="45" t="e">
        <f t="shared" si="128"/>
        <v>#DIV/0!</v>
      </c>
      <c r="G398" s="31"/>
      <c r="H398" s="45" t="e">
        <f t="shared" si="129"/>
        <v>#DIV/0!</v>
      </c>
      <c r="I398" s="31"/>
      <c r="J398" s="31"/>
      <c r="K398" s="31"/>
      <c r="L398" s="31"/>
      <c r="M398" s="31"/>
      <c r="N398" s="31"/>
      <c r="O398" s="19"/>
      <c r="P398" s="19"/>
      <c r="Q398" s="19"/>
      <c r="R398" s="19"/>
      <c r="S398" s="19"/>
      <c r="T398" s="19"/>
      <c r="U398" s="54" t="e">
        <f t="shared" si="130"/>
        <v>#DIV/0!</v>
      </c>
      <c r="V398" s="19"/>
      <c r="W398" s="18" t="e">
        <f t="shared" si="131"/>
        <v>#DIV/0!</v>
      </c>
      <c r="X398" s="19"/>
      <c r="Y398" s="18" t="e">
        <f t="shared" si="132"/>
        <v>#DIV/0!</v>
      </c>
      <c r="Z398" s="19"/>
      <c r="AA398" s="19"/>
      <c r="AB398" s="19"/>
      <c r="AC398" s="19"/>
      <c r="AD398" s="19"/>
      <c r="AE398" s="19"/>
    </row>
    <row r="399" spans="1:31" s="84" customFormat="1" x14ac:dyDescent="0.25">
      <c r="A399" s="17"/>
      <c r="B399" s="94" t="s">
        <v>475</v>
      </c>
      <c r="C399" s="19"/>
      <c r="D399" s="19"/>
      <c r="E399" s="19"/>
      <c r="F399" s="45" t="e">
        <f t="shared" si="128"/>
        <v>#DIV/0!</v>
      </c>
      <c r="G399" s="31"/>
      <c r="H399" s="45" t="e">
        <f t="shared" si="129"/>
        <v>#DIV/0!</v>
      </c>
      <c r="I399" s="31"/>
      <c r="J399" s="31"/>
      <c r="K399" s="31"/>
      <c r="L399" s="31"/>
      <c r="M399" s="31"/>
      <c r="N399" s="31"/>
      <c r="O399" s="19"/>
      <c r="P399" s="19"/>
      <c r="Q399" s="19"/>
      <c r="R399" s="19"/>
      <c r="S399" s="19"/>
      <c r="T399" s="19"/>
      <c r="U399" s="54" t="e">
        <f t="shared" si="130"/>
        <v>#DIV/0!</v>
      </c>
      <c r="V399" s="19"/>
      <c r="W399" s="18" t="e">
        <f t="shared" si="131"/>
        <v>#DIV/0!</v>
      </c>
      <c r="X399" s="19"/>
      <c r="Y399" s="18" t="e">
        <f t="shared" si="132"/>
        <v>#DIV/0!</v>
      </c>
      <c r="Z399" s="19"/>
      <c r="AA399" s="19"/>
      <c r="AB399" s="19"/>
      <c r="AC399" s="19"/>
      <c r="AD399" s="19"/>
      <c r="AE399" s="19"/>
    </row>
    <row r="400" spans="1:31" s="84" customFormat="1" x14ac:dyDescent="0.25">
      <c r="A400" s="17"/>
      <c r="B400" s="94" t="s">
        <v>133</v>
      </c>
      <c r="C400" s="19"/>
      <c r="D400" s="19"/>
      <c r="E400" s="19"/>
      <c r="F400" s="45" t="e">
        <f t="shared" si="128"/>
        <v>#DIV/0!</v>
      </c>
      <c r="G400" s="31"/>
      <c r="H400" s="45" t="e">
        <f t="shared" si="129"/>
        <v>#DIV/0!</v>
      </c>
      <c r="I400" s="31"/>
      <c r="J400" s="31"/>
      <c r="K400" s="31"/>
      <c r="L400" s="31"/>
      <c r="M400" s="31"/>
      <c r="N400" s="31"/>
      <c r="O400" s="19"/>
      <c r="P400" s="19"/>
      <c r="Q400" s="19"/>
      <c r="R400" s="19"/>
      <c r="S400" s="19"/>
      <c r="T400" s="19"/>
      <c r="U400" s="54" t="e">
        <f t="shared" si="130"/>
        <v>#DIV/0!</v>
      </c>
      <c r="V400" s="19"/>
      <c r="W400" s="18" t="e">
        <f t="shared" si="131"/>
        <v>#DIV/0!</v>
      </c>
      <c r="X400" s="19"/>
      <c r="Y400" s="18" t="e">
        <f t="shared" si="132"/>
        <v>#DIV/0!</v>
      </c>
      <c r="Z400" s="19"/>
      <c r="AA400" s="19"/>
      <c r="AB400" s="19"/>
      <c r="AC400" s="19"/>
      <c r="AD400" s="19"/>
      <c r="AE400" s="19"/>
    </row>
    <row r="401" spans="1:31" s="84" customFormat="1" x14ac:dyDescent="0.25">
      <c r="A401" s="17"/>
      <c r="B401" s="94" t="s">
        <v>476</v>
      </c>
      <c r="C401" s="19"/>
      <c r="D401" s="19"/>
      <c r="E401" s="19"/>
      <c r="F401" s="45" t="e">
        <f t="shared" si="128"/>
        <v>#DIV/0!</v>
      </c>
      <c r="G401" s="31"/>
      <c r="H401" s="45" t="e">
        <f t="shared" si="129"/>
        <v>#DIV/0!</v>
      </c>
      <c r="I401" s="31"/>
      <c r="J401" s="31"/>
      <c r="K401" s="31"/>
      <c r="L401" s="31"/>
      <c r="M401" s="31"/>
      <c r="N401" s="31"/>
      <c r="O401" s="19"/>
      <c r="P401" s="19"/>
      <c r="Q401" s="19"/>
      <c r="R401" s="19"/>
      <c r="S401" s="19"/>
      <c r="T401" s="19"/>
      <c r="U401" s="54" t="e">
        <f t="shared" si="130"/>
        <v>#DIV/0!</v>
      </c>
      <c r="V401" s="19"/>
      <c r="W401" s="18" t="e">
        <f t="shared" si="131"/>
        <v>#DIV/0!</v>
      </c>
      <c r="X401" s="19"/>
      <c r="Y401" s="18" t="e">
        <f t="shared" si="132"/>
        <v>#DIV/0!</v>
      </c>
      <c r="Z401" s="19"/>
      <c r="AA401" s="19"/>
      <c r="AB401" s="19"/>
      <c r="AC401" s="19"/>
      <c r="AD401" s="19"/>
      <c r="AE401" s="19"/>
    </row>
    <row r="402" spans="1:31" s="84" customFormat="1" x14ac:dyDescent="0.25">
      <c r="A402" s="17"/>
      <c r="B402" s="94" t="s">
        <v>477</v>
      </c>
      <c r="C402" s="19"/>
      <c r="D402" s="19"/>
      <c r="E402" s="19"/>
      <c r="F402" s="45" t="e">
        <f t="shared" si="128"/>
        <v>#DIV/0!</v>
      </c>
      <c r="G402" s="31"/>
      <c r="H402" s="45" t="e">
        <f t="shared" si="129"/>
        <v>#DIV/0!</v>
      </c>
      <c r="I402" s="31"/>
      <c r="J402" s="31"/>
      <c r="K402" s="31"/>
      <c r="L402" s="31"/>
      <c r="M402" s="31"/>
      <c r="N402" s="31"/>
      <c r="O402" s="19"/>
      <c r="P402" s="19"/>
      <c r="Q402" s="19"/>
      <c r="R402" s="19"/>
      <c r="S402" s="19"/>
      <c r="T402" s="19"/>
      <c r="U402" s="54" t="e">
        <f t="shared" si="130"/>
        <v>#DIV/0!</v>
      </c>
      <c r="V402" s="19"/>
      <c r="W402" s="18" t="e">
        <f t="shared" si="131"/>
        <v>#DIV/0!</v>
      </c>
      <c r="X402" s="19"/>
      <c r="Y402" s="18" t="e">
        <f t="shared" si="132"/>
        <v>#DIV/0!</v>
      </c>
      <c r="Z402" s="19"/>
      <c r="AA402" s="19"/>
      <c r="AB402" s="19"/>
      <c r="AC402" s="19"/>
      <c r="AD402" s="19"/>
      <c r="AE402" s="19"/>
    </row>
    <row r="403" spans="1:31" s="84" customFormat="1" x14ac:dyDescent="0.25">
      <c r="A403" s="17"/>
      <c r="B403" s="100" t="s">
        <v>478</v>
      </c>
      <c r="C403" s="19"/>
      <c r="D403" s="19"/>
      <c r="E403" s="19"/>
      <c r="F403" s="45" t="e">
        <f t="shared" si="128"/>
        <v>#DIV/0!</v>
      </c>
      <c r="G403" s="31"/>
      <c r="H403" s="45" t="e">
        <f t="shared" si="129"/>
        <v>#DIV/0!</v>
      </c>
      <c r="I403" s="31"/>
      <c r="J403" s="31"/>
      <c r="K403" s="31"/>
      <c r="L403" s="31"/>
      <c r="M403" s="31"/>
      <c r="N403" s="31"/>
      <c r="O403" s="19"/>
      <c r="P403" s="19"/>
      <c r="Q403" s="19"/>
      <c r="R403" s="19"/>
      <c r="S403" s="19"/>
      <c r="T403" s="19"/>
      <c r="U403" s="54" t="e">
        <f t="shared" si="130"/>
        <v>#DIV/0!</v>
      </c>
      <c r="V403" s="19"/>
      <c r="W403" s="18" t="e">
        <f t="shared" si="131"/>
        <v>#DIV/0!</v>
      </c>
      <c r="X403" s="19"/>
      <c r="Y403" s="18" t="e">
        <f t="shared" si="132"/>
        <v>#DIV/0!</v>
      </c>
      <c r="Z403" s="19"/>
      <c r="AA403" s="19"/>
      <c r="AB403" s="19"/>
      <c r="AC403" s="19"/>
      <c r="AD403" s="19"/>
      <c r="AE403" s="19"/>
    </row>
    <row r="404" spans="1:31" s="84" customFormat="1" x14ac:dyDescent="0.25">
      <c r="A404" s="17"/>
      <c r="B404" s="94" t="s">
        <v>134</v>
      </c>
      <c r="C404" s="19"/>
      <c r="D404" s="19"/>
      <c r="E404" s="19"/>
      <c r="F404" s="45" t="e">
        <f t="shared" si="128"/>
        <v>#DIV/0!</v>
      </c>
      <c r="G404" s="31"/>
      <c r="H404" s="45" t="e">
        <f t="shared" si="129"/>
        <v>#DIV/0!</v>
      </c>
      <c r="I404" s="31"/>
      <c r="J404" s="31"/>
      <c r="K404" s="31"/>
      <c r="L404" s="31"/>
      <c r="M404" s="31"/>
      <c r="N404" s="31"/>
      <c r="O404" s="19"/>
      <c r="P404" s="19"/>
      <c r="Q404" s="19"/>
      <c r="R404" s="19"/>
      <c r="S404" s="19"/>
      <c r="T404" s="19"/>
      <c r="U404" s="54" t="e">
        <f t="shared" si="130"/>
        <v>#DIV/0!</v>
      </c>
      <c r="V404" s="19"/>
      <c r="W404" s="18" t="e">
        <f t="shared" si="131"/>
        <v>#DIV/0!</v>
      </c>
      <c r="X404" s="19"/>
      <c r="Y404" s="18" t="e">
        <f t="shared" si="132"/>
        <v>#DIV/0!</v>
      </c>
      <c r="Z404" s="19"/>
      <c r="AA404" s="19"/>
      <c r="AB404" s="19"/>
      <c r="AC404" s="19"/>
      <c r="AD404" s="19"/>
      <c r="AE404" s="19"/>
    </row>
    <row r="405" spans="1:31" s="84" customFormat="1" x14ac:dyDescent="0.25">
      <c r="A405" s="17"/>
      <c r="B405" s="94" t="s">
        <v>270</v>
      </c>
      <c r="C405" s="19"/>
      <c r="D405" s="19"/>
      <c r="E405" s="19"/>
      <c r="F405" s="45" t="e">
        <f t="shared" si="128"/>
        <v>#DIV/0!</v>
      </c>
      <c r="G405" s="31"/>
      <c r="H405" s="45" t="e">
        <f t="shared" si="129"/>
        <v>#DIV/0!</v>
      </c>
      <c r="I405" s="31"/>
      <c r="J405" s="31"/>
      <c r="K405" s="31"/>
      <c r="L405" s="31"/>
      <c r="M405" s="31"/>
      <c r="N405" s="31"/>
      <c r="O405" s="19"/>
      <c r="P405" s="19"/>
      <c r="Q405" s="19"/>
      <c r="R405" s="19"/>
      <c r="S405" s="19"/>
      <c r="T405" s="19"/>
      <c r="U405" s="54" t="e">
        <f t="shared" si="130"/>
        <v>#DIV/0!</v>
      </c>
      <c r="V405" s="19"/>
      <c r="W405" s="18" t="e">
        <f t="shared" si="131"/>
        <v>#DIV/0!</v>
      </c>
      <c r="X405" s="19"/>
      <c r="Y405" s="18" t="e">
        <f t="shared" si="132"/>
        <v>#DIV/0!</v>
      </c>
      <c r="Z405" s="19"/>
      <c r="AA405" s="19"/>
      <c r="AB405" s="19"/>
      <c r="AC405" s="19"/>
      <c r="AD405" s="19"/>
      <c r="AE405" s="19"/>
    </row>
    <row r="406" spans="1:31" s="84" customFormat="1" x14ac:dyDescent="0.25">
      <c r="A406" s="17"/>
      <c r="B406" s="94" t="s">
        <v>135</v>
      </c>
      <c r="C406" s="19"/>
      <c r="D406" s="19"/>
      <c r="E406" s="19"/>
      <c r="F406" s="45" t="e">
        <f t="shared" si="128"/>
        <v>#DIV/0!</v>
      </c>
      <c r="G406" s="31"/>
      <c r="H406" s="45" t="e">
        <f t="shared" si="129"/>
        <v>#DIV/0!</v>
      </c>
      <c r="I406" s="31"/>
      <c r="J406" s="31"/>
      <c r="K406" s="31"/>
      <c r="L406" s="31"/>
      <c r="M406" s="31"/>
      <c r="N406" s="31"/>
      <c r="O406" s="19"/>
      <c r="P406" s="19"/>
      <c r="Q406" s="19"/>
      <c r="R406" s="19"/>
      <c r="S406" s="19"/>
      <c r="T406" s="19"/>
      <c r="U406" s="54" t="e">
        <f t="shared" si="130"/>
        <v>#DIV/0!</v>
      </c>
      <c r="V406" s="19"/>
      <c r="W406" s="18" t="e">
        <f t="shared" si="131"/>
        <v>#DIV/0!</v>
      </c>
      <c r="X406" s="19"/>
      <c r="Y406" s="18" t="e">
        <f t="shared" si="132"/>
        <v>#DIV/0!</v>
      </c>
      <c r="Z406" s="19"/>
      <c r="AA406" s="19"/>
      <c r="AB406" s="19"/>
      <c r="AC406" s="19"/>
      <c r="AD406" s="19"/>
      <c r="AE406" s="19"/>
    </row>
    <row r="407" spans="1:31" s="84" customFormat="1" x14ac:dyDescent="0.25">
      <c r="A407" s="17"/>
      <c r="B407" s="101" t="s">
        <v>136</v>
      </c>
      <c r="C407" s="19"/>
      <c r="D407" s="19"/>
      <c r="E407" s="19"/>
      <c r="F407" s="45" t="e">
        <f t="shared" si="128"/>
        <v>#DIV/0!</v>
      </c>
      <c r="G407" s="31"/>
      <c r="H407" s="45" t="e">
        <f t="shared" si="129"/>
        <v>#DIV/0!</v>
      </c>
      <c r="I407" s="31"/>
      <c r="J407" s="31"/>
      <c r="K407" s="31"/>
      <c r="L407" s="31"/>
      <c r="M407" s="31"/>
      <c r="N407" s="31"/>
      <c r="O407" s="19"/>
      <c r="P407" s="19"/>
      <c r="Q407" s="19"/>
      <c r="R407" s="19"/>
      <c r="S407" s="19"/>
      <c r="T407" s="19"/>
      <c r="U407" s="54" t="e">
        <f t="shared" si="130"/>
        <v>#DIV/0!</v>
      </c>
      <c r="V407" s="19"/>
      <c r="W407" s="18" t="e">
        <f t="shared" si="131"/>
        <v>#DIV/0!</v>
      </c>
      <c r="X407" s="19"/>
      <c r="Y407" s="18" t="e">
        <f t="shared" si="132"/>
        <v>#DIV/0!</v>
      </c>
      <c r="Z407" s="19"/>
      <c r="AA407" s="19"/>
      <c r="AB407" s="19"/>
      <c r="AC407" s="19"/>
      <c r="AD407" s="19"/>
      <c r="AE407" s="19"/>
    </row>
    <row r="408" spans="1:31" s="84" customFormat="1" x14ac:dyDescent="0.25">
      <c r="A408" s="17"/>
      <c r="B408" s="94" t="s">
        <v>479</v>
      </c>
      <c r="C408" s="19"/>
      <c r="D408" s="19"/>
      <c r="E408" s="19"/>
      <c r="F408" s="45" t="e">
        <f t="shared" si="128"/>
        <v>#DIV/0!</v>
      </c>
      <c r="G408" s="31"/>
      <c r="H408" s="45" t="e">
        <f t="shared" si="129"/>
        <v>#DIV/0!</v>
      </c>
      <c r="I408" s="31"/>
      <c r="J408" s="31"/>
      <c r="K408" s="31"/>
      <c r="L408" s="31"/>
      <c r="M408" s="31"/>
      <c r="N408" s="31"/>
      <c r="O408" s="19"/>
      <c r="P408" s="19"/>
      <c r="Q408" s="19"/>
      <c r="R408" s="19"/>
      <c r="S408" s="19"/>
      <c r="T408" s="19"/>
      <c r="U408" s="54" t="e">
        <f t="shared" si="130"/>
        <v>#DIV/0!</v>
      </c>
      <c r="V408" s="19"/>
      <c r="W408" s="18" t="e">
        <f t="shared" si="131"/>
        <v>#DIV/0!</v>
      </c>
      <c r="X408" s="19"/>
      <c r="Y408" s="18" t="e">
        <f t="shared" si="132"/>
        <v>#DIV/0!</v>
      </c>
      <c r="Z408" s="19"/>
      <c r="AA408" s="19"/>
      <c r="AB408" s="19"/>
      <c r="AC408" s="19"/>
      <c r="AD408" s="19"/>
      <c r="AE408" s="19"/>
    </row>
    <row r="409" spans="1:31" s="84" customFormat="1" x14ac:dyDescent="0.25">
      <c r="A409" s="17"/>
      <c r="B409" s="100" t="s">
        <v>271</v>
      </c>
      <c r="C409" s="19"/>
      <c r="D409" s="19"/>
      <c r="E409" s="19"/>
      <c r="F409" s="45" t="e">
        <f t="shared" si="128"/>
        <v>#DIV/0!</v>
      </c>
      <c r="G409" s="31"/>
      <c r="H409" s="45" t="e">
        <f t="shared" si="129"/>
        <v>#DIV/0!</v>
      </c>
      <c r="I409" s="31"/>
      <c r="J409" s="31"/>
      <c r="K409" s="31"/>
      <c r="L409" s="31"/>
      <c r="M409" s="31"/>
      <c r="N409" s="31"/>
      <c r="O409" s="19"/>
      <c r="P409" s="19"/>
      <c r="Q409" s="19"/>
      <c r="R409" s="19"/>
      <c r="S409" s="19"/>
      <c r="T409" s="19"/>
      <c r="U409" s="54" t="e">
        <f t="shared" si="130"/>
        <v>#DIV/0!</v>
      </c>
      <c r="V409" s="19"/>
      <c r="W409" s="18" t="e">
        <f t="shared" si="131"/>
        <v>#DIV/0!</v>
      </c>
      <c r="X409" s="19"/>
      <c r="Y409" s="18" t="e">
        <f t="shared" si="132"/>
        <v>#DIV/0!</v>
      </c>
      <c r="Z409" s="19"/>
      <c r="AA409" s="19"/>
      <c r="AB409" s="19"/>
      <c r="AC409" s="19"/>
      <c r="AD409" s="19"/>
      <c r="AE409" s="19"/>
    </row>
    <row r="410" spans="1:31" s="84" customFormat="1" x14ac:dyDescent="0.25">
      <c r="A410" s="17"/>
      <c r="B410" s="87" t="s">
        <v>480</v>
      </c>
      <c r="C410" s="19"/>
      <c r="D410" s="19"/>
      <c r="E410" s="19"/>
      <c r="F410" s="45" t="e">
        <f t="shared" si="128"/>
        <v>#DIV/0!</v>
      </c>
      <c r="G410" s="31"/>
      <c r="H410" s="45" t="e">
        <f t="shared" si="129"/>
        <v>#DIV/0!</v>
      </c>
      <c r="I410" s="31"/>
      <c r="J410" s="31"/>
      <c r="K410" s="31"/>
      <c r="L410" s="31"/>
      <c r="M410" s="31"/>
      <c r="N410" s="31"/>
      <c r="O410" s="19"/>
      <c r="P410" s="19"/>
      <c r="Q410" s="19"/>
      <c r="R410" s="19"/>
      <c r="S410" s="19"/>
      <c r="T410" s="19"/>
      <c r="U410" s="54" t="e">
        <f t="shared" si="130"/>
        <v>#DIV/0!</v>
      </c>
      <c r="V410" s="19"/>
      <c r="W410" s="18" t="e">
        <f t="shared" si="131"/>
        <v>#DIV/0!</v>
      </c>
      <c r="X410" s="19"/>
      <c r="Y410" s="18" t="e">
        <f t="shared" si="132"/>
        <v>#DIV/0!</v>
      </c>
      <c r="Z410" s="19"/>
      <c r="AA410" s="19"/>
      <c r="AB410" s="19"/>
      <c r="AC410" s="19"/>
      <c r="AD410" s="19"/>
      <c r="AE410" s="19"/>
    </row>
    <row r="411" spans="1:31" s="84" customFormat="1" x14ac:dyDescent="0.25">
      <c r="A411" s="17"/>
      <c r="B411" s="87" t="s">
        <v>481</v>
      </c>
      <c r="C411" s="19"/>
      <c r="D411" s="19"/>
      <c r="E411" s="19"/>
      <c r="F411" s="45" t="e">
        <f t="shared" si="128"/>
        <v>#DIV/0!</v>
      </c>
      <c r="G411" s="31"/>
      <c r="H411" s="45" t="e">
        <f t="shared" si="129"/>
        <v>#DIV/0!</v>
      </c>
      <c r="I411" s="31"/>
      <c r="J411" s="31"/>
      <c r="K411" s="31"/>
      <c r="L411" s="31"/>
      <c r="M411" s="31"/>
      <c r="N411" s="31"/>
      <c r="O411" s="19"/>
      <c r="P411" s="19"/>
      <c r="Q411" s="19"/>
      <c r="R411" s="19"/>
      <c r="S411" s="19"/>
      <c r="T411" s="19"/>
      <c r="U411" s="54" t="e">
        <f t="shared" si="130"/>
        <v>#DIV/0!</v>
      </c>
      <c r="V411" s="19"/>
      <c r="W411" s="18" t="e">
        <f t="shared" si="131"/>
        <v>#DIV/0!</v>
      </c>
      <c r="X411" s="19"/>
      <c r="Y411" s="18" t="e">
        <f t="shared" si="132"/>
        <v>#DIV/0!</v>
      </c>
      <c r="Z411" s="19"/>
      <c r="AA411" s="19"/>
      <c r="AB411" s="19"/>
      <c r="AC411" s="19"/>
      <c r="AD411" s="19"/>
      <c r="AE411" s="19"/>
    </row>
    <row r="412" spans="1:31" s="84" customFormat="1" x14ac:dyDescent="0.25">
      <c r="A412" s="17"/>
      <c r="B412" s="87" t="s">
        <v>316</v>
      </c>
      <c r="C412" s="19"/>
      <c r="D412" s="19"/>
      <c r="E412" s="19"/>
      <c r="F412" s="45" t="e">
        <f t="shared" si="128"/>
        <v>#DIV/0!</v>
      </c>
      <c r="G412" s="31"/>
      <c r="H412" s="45" t="e">
        <f t="shared" si="129"/>
        <v>#DIV/0!</v>
      </c>
      <c r="I412" s="31"/>
      <c r="J412" s="31"/>
      <c r="K412" s="31"/>
      <c r="L412" s="31"/>
      <c r="M412" s="31"/>
      <c r="N412" s="31"/>
      <c r="O412" s="19"/>
      <c r="P412" s="19"/>
      <c r="Q412" s="19"/>
      <c r="R412" s="19"/>
      <c r="S412" s="19"/>
      <c r="T412" s="19"/>
      <c r="U412" s="54" t="e">
        <f t="shared" si="130"/>
        <v>#DIV/0!</v>
      </c>
      <c r="V412" s="19"/>
      <c r="W412" s="18" t="e">
        <f t="shared" si="131"/>
        <v>#DIV/0!</v>
      </c>
      <c r="X412" s="19"/>
      <c r="Y412" s="18" t="e">
        <f t="shared" si="132"/>
        <v>#DIV/0!</v>
      </c>
      <c r="Z412" s="19"/>
      <c r="AA412" s="19"/>
      <c r="AB412" s="19"/>
      <c r="AC412" s="19"/>
      <c r="AD412" s="19"/>
      <c r="AE412" s="19"/>
    </row>
    <row r="413" spans="1:31" s="84" customFormat="1" x14ac:dyDescent="0.25">
      <c r="A413" s="17"/>
      <c r="B413" s="87" t="s">
        <v>317</v>
      </c>
      <c r="C413" s="19"/>
      <c r="D413" s="19"/>
      <c r="E413" s="19"/>
      <c r="F413" s="45" t="e">
        <f t="shared" si="128"/>
        <v>#DIV/0!</v>
      </c>
      <c r="G413" s="31"/>
      <c r="H413" s="45" t="e">
        <f t="shared" si="129"/>
        <v>#DIV/0!</v>
      </c>
      <c r="I413" s="31"/>
      <c r="J413" s="31"/>
      <c r="K413" s="31"/>
      <c r="L413" s="31"/>
      <c r="M413" s="31"/>
      <c r="N413" s="31"/>
      <c r="O413" s="19"/>
      <c r="P413" s="19"/>
      <c r="Q413" s="19"/>
      <c r="R413" s="19"/>
      <c r="S413" s="19"/>
      <c r="T413" s="19"/>
      <c r="U413" s="54" t="e">
        <f t="shared" si="130"/>
        <v>#DIV/0!</v>
      </c>
      <c r="V413" s="19"/>
      <c r="W413" s="18" t="e">
        <f t="shared" si="131"/>
        <v>#DIV/0!</v>
      </c>
      <c r="X413" s="19"/>
      <c r="Y413" s="18" t="e">
        <f t="shared" si="132"/>
        <v>#DIV/0!</v>
      </c>
      <c r="Z413" s="19"/>
      <c r="AA413" s="19"/>
      <c r="AB413" s="19"/>
      <c r="AC413" s="19"/>
      <c r="AD413" s="19"/>
      <c r="AE413" s="19"/>
    </row>
    <row r="414" spans="1:31" s="84" customFormat="1" x14ac:dyDescent="0.25">
      <c r="A414" s="17"/>
      <c r="B414" s="87" t="s">
        <v>318</v>
      </c>
      <c r="C414" s="19"/>
      <c r="D414" s="19"/>
      <c r="E414" s="19"/>
      <c r="F414" s="45" t="e">
        <f t="shared" si="128"/>
        <v>#DIV/0!</v>
      </c>
      <c r="G414" s="31"/>
      <c r="H414" s="45" t="e">
        <f t="shared" si="129"/>
        <v>#DIV/0!</v>
      </c>
      <c r="I414" s="31"/>
      <c r="J414" s="31"/>
      <c r="K414" s="31"/>
      <c r="L414" s="31"/>
      <c r="M414" s="31"/>
      <c r="N414" s="31"/>
      <c r="O414" s="19"/>
      <c r="P414" s="19"/>
      <c r="Q414" s="19"/>
      <c r="R414" s="19"/>
      <c r="S414" s="19"/>
      <c r="T414" s="19"/>
      <c r="U414" s="54" t="e">
        <f t="shared" si="130"/>
        <v>#DIV/0!</v>
      </c>
      <c r="V414" s="19"/>
      <c r="W414" s="18" t="e">
        <f t="shared" si="131"/>
        <v>#DIV/0!</v>
      </c>
      <c r="X414" s="19"/>
      <c r="Y414" s="18" t="e">
        <f t="shared" si="132"/>
        <v>#DIV/0!</v>
      </c>
      <c r="Z414" s="19"/>
      <c r="AA414" s="19"/>
      <c r="AB414" s="19"/>
      <c r="AC414" s="19"/>
      <c r="AD414" s="19"/>
      <c r="AE414" s="19"/>
    </row>
    <row r="415" spans="1:31" s="84" customFormat="1" x14ac:dyDescent="0.25">
      <c r="A415" s="17"/>
      <c r="B415" s="87" t="s">
        <v>341</v>
      </c>
      <c r="C415" s="19"/>
      <c r="D415" s="19"/>
      <c r="E415" s="19"/>
      <c r="F415" s="45" t="e">
        <f t="shared" si="128"/>
        <v>#DIV/0!</v>
      </c>
      <c r="G415" s="31"/>
      <c r="H415" s="45" t="e">
        <f t="shared" si="129"/>
        <v>#DIV/0!</v>
      </c>
      <c r="I415" s="31"/>
      <c r="J415" s="31"/>
      <c r="K415" s="31"/>
      <c r="L415" s="31"/>
      <c r="M415" s="31"/>
      <c r="N415" s="31"/>
      <c r="O415" s="19"/>
      <c r="P415" s="19"/>
      <c r="Q415" s="19"/>
      <c r="R415" s="19"/>
      <c r="S415" s="19"/>
      <c r="T415" s="19"/>
      <c r="U415" s="54" t="e">
        <f t="shared" si="130"/>
        <v>#DIV/0!</v>
      </c>
      <c r="V415" s="19"/>
      <c r="W415" s="18" t="e">
        <f t="shared" si="131"/>
        <v>#DIV/0!</v>
      </c>
      <c r="X415" s="19"/>
      <c r="Y415" s="18" t="e">
        <f t="shared" si="132"/>
        <v>#DIV/0!</v>
      </c>
      <c r="Z415" s="19"/>
      <c r="AA415" s="19"/>
      <c r="AB415" s="19"/>
      <c r="AC415" s="19"/>
      <c r="AD415" s="19"/>
      <c r="AE415" s="19"/>
    </row>
    <row r="416" spans="1:31" s="84" customFormat="1" x14ac:dyDescent="0.25">
      <c r="A416" s="17"/>
      <c r="B416" s="87" t="s">
        <v>342</v>
      </c>
      <c r="C416" s="19"/>
      <c r="D416" s="19"/>
      <c r="E416" s="19"/>
      <c r="F416" s="45" t="e">
        <f t="shared" si="128"/>
        <v>#DIV/0!</v>
      </c>
      <c r="G416" s="31"/>
      <c r="H416" s="45" t="e">
        <f t="shared" si="129"/>
        <v>#DIV/0!</v>
      </c>
      <c r="I416" s="31"/>
      <c r="J416" s="31"/>
      <c r="K416" s="31"/>
      <c r="L416" s="31"/>
      <c r="M416" s="31"/>
      <c r="N416" s="31"/>
      <c r="O416" s="19"/>
      <c r="P416" s="19"/>
      <c r="Q416" s="19"/>
      <c r="R416" s="19"/>
      <c r="S416" s="19"/>
      <c r="T416" s="19"/>
      <c r="U416" s="54" t="e">
        <f t="shared" si="130"/>
        <v>#DIV/0!</v>
      </c>
      <c r="V416" s="19"/>
      <c r="W416" s="18" t="e">
        <f t="shared" si="131"/>
        <v>#DIV/0!</v>
      </c>
      <c r="X416" s="19"/>
      <c r="Y416" s="18" t="e">
        <f t="shared" si="132"/>
        <v>#DIV/0!</v>
      </c>
      <c r="Z416" s="19"/>
      <c r="AA416" s="19"/>
      <c r="AB416" s="19"/>
      <c r="AC416" s="19"/>
      <c r="AD416" s="19"/>
      <c r="AE416" s="19"/>
    </row>
    <row r="417" spans="1:31" s="84" customFormat="1" x14ac:dyDescent="0.25">
      <c r="A417" s="17"/>
      <c r="B417" s="87" t="s">
        <v>343</v>
      </c>
      <c r="C417" s="19"/>
      <c r="D417" s="19"/>
      <c r="E417" s="19"/>
      <c r="F417" s="45" t="e">
        <f t="shared" si="128"/>
        <v>#DIV/0!</v>
      </c>
      <c r="G417" s="31"/>
      <c r="H417" s="45" t="e">
        <f t="shared" si="129"/>
        <v>#DIV/0!</v>
      </c>
      <c r="I417" s="31"/>
      <c r="J417" s="31"/>
      <c r="K417" s="31"/>
      <c r="L417" s="31"/>
      <c r="M417" s="31"/>
      <c r="N417" s="31"/>
      <c r="O417" s="19"/>
      <c r="P417" s="19"/>
      <c r="Q417" s="19"/>
      <c r="R417" s="19"/>
      <c r="S417" s="19"/>
      <c r="T417" s="19"/>
      <c r="U417" s="54" t="e">
        <f t="shared" si="130"/>
        <v>#DIV/0!</v>
      </c>
      <c r="V417" s="19"/>
      <c r="W417" s="18" t="e">
        <f t="shared" si="131"/>
        <v>#DIV/0!</v>
      </c>
      <c r="X417" s="19"/>
      <c r="Y417" s="18" t="e">
        <f t="shared" si="132"/>
        <v>#DIV/0!</v>
      </c>
      <c r="Z417" s="19"/>
      <c r="AA417" s="19"/>
      <c r="AB417" s="19"/>
      <c r="AC417" s="19"/>
      <c r="AD417" s="19"/>
      <c r="AE417" s="19"/>
    </row>
    <row r="418" spans="1:31" s="84" customFormat="1" x14ac:dyDescent="0.25">
      <c r="A418" s="17"/>
      <c r="B418" s="87" t="s">
        <v>344</v>
      </c>
      <c r="C418" s="19"/>
      <c r="D418" s="19"/>
      <c r="E418" s="19"/>
      <c r="F418" s="45" t="e">
        <f t="shared" si="128"/>
        <v>#DIV/0!</v>
      </c>
      <c r="G418" s="31"/>
      <c r="H418" s="45" t="e">
        <f t="shared" si="129"/>
        <v>#DIV/0!</v>
      </c>
      <c r="I418" s="31"/>
      <c r="J418" s="31"/>
      <c r="K418" s="31"/>
      <c r="L418" s="31"/>
      <c r="M418" s="31"/>
      <c r="N418" s="31"/>
      <c r="O418" s="19"/>
      <c r="P418" s="19"/>
      <c r="Q418" s="19"/>
      <c r="R418" s="19"/>
      <c r="S418" s="19"/>
      <c r="T418" s="19"/>
      <c r="U418" s="54" t="e">
        <f t="shared" si="130"/>
        <v>#DIV/0!</v>
      </c>
      <c r="V418" s="19"/>
      <c r="W418" s="18" t="e">
        <f t="shared" si="131"/>
        <v>#DIV/0!</v>
      </c>
      <c r="X418" s="19"/>
      <c r="Y418" s="18" t="e">
        <f t="shared" si="132"/>
        <v>#DIV/0!</v>
      </c>
      <c r="Z418" s="19"/>
      <c r="AA418" s="19"/>
      <c r="AB418" s="19"/>
      <c r="AC418" s="19"/>
      <c r="AD418" s="19"/>
      <c r="AE418" s="19"/>
    </row>
    <row r="419" spans="1:31" s="84" customFormat="1" x14ac:dyDescent="0.25">
      <c r="A419" s="17"/>
      <c r="B419" s="87" t="s">
        <v>345</v>
      </c>
      <c r="C419" s="19"/>
      <c r="D419" s="19"/>
      <c r="E419" s="19"/>
      <c r="F419" s="45" t="e">
        <f t="shared" si="128"/>
        <v>#DIV/0!</v>
      </c>
      <c r="G419" s="31"/>
      <c r="H419" s="45" t="e">
        <f t="shared" si="129"/>
        <v>#DIV/0!</v>
      </c>
      <c r="I419" s="31"/>
      <c r="J419" s="31"/>
      <c r="K419" s="31"/>
      <c r="L419" s="31"/>
      <c r="M419" s="31"/>
      <c r="N419" s="31"/>
      <c r="O419" s="19"/>
      <c r="P419" s="19"/>
      <c r="Q419" s="19"/>
      <c r="R419" s="19"/>
      <c r="S419" s="19"/>
      <c r="T419" s="19"/>
      <c r="U419" s="54" t="e">
        <f t="shared" si="130"/>
        <v>#DIV/0!</v>
      </c>
      <c r="V419" s="19"/>
      <c r="W419" s="18" t="e">
        <f t="shared" si="131"/>
        <v>#DIV/0!</v>
      </c>
      <c r="X419" s="19"/>
      <c r="Y419" s="18" t="e">
        <f t="shared" si="132"/>
        <v>#DIV/0!</v>
      </c>
      <c r="Z419" s="19"/>
      <c r="AA419" s="19"/>
      <c r="AB419" s="19"/>
      <c r="AC419" s="19"/>
      <c r="AD419" s="19"/>
      <c r="AE419" s="19"/>
    </row>
    <row r="420" spans="1:31" s="84" customFormat="1" x14ac:dyDescent="0.25">
      <c r="A420" s="17"/>
      <c r="B420" s="87" t="s">
        <v>482</v>
      </c>
      <c r="C420" s="19"/>
      <c r="D420" s="19"/>
      <c r="E420" s="19"/>
      <c r="F420" s="45" t="e">
        <f t="shared" si="128"/>
        <v>#DIV/0!</v>
      </c>
      <c r="G420" s="31"/>
      <c r="H420" s="45" t="e">
        <f t="shared" si="129"/>
        <v>#DIV/0!</v>
      </c>
      <c r="I420" s="31"/>
      <c r="J420" s="31"/>
      <c r="K420" s="31"/>
      <c r="L420" s="31"/>
      <c r="M420" s="31"/>
      <c r="N420" s="31"/>
      <c r="O420" s="19"/>
      <c r="P420" s="19"/>
      <c r="Q420" s="19"/>
      <c r="R420" s="19"/>
      <c r="S420" s="19"/>
      <c r="T420" s="19"/>
      <c r="U420" s="54" t="e">
        <f t="shared" si="130"/>
        <v>#DIV/0!</v>
      </c>
      <c r="V420" s="19"/>
      <c r="W420" s="18" t="e">
        <f t="shared" si="131"/>
        <v>#DIV/0!</v>
      </c>
      <c r="X420" s="19"/>
      <c r="Y420" s="18" t="e">
        <f t="shared" si="132"/>
        <v>#DIV/0!</v>
      </c>
      <c r="Z420" s="19"/>
      <c r="AA420" s="19"/>
      <c r="AB420" s="19"/>
      <c r="AC420" s="19"/>
      <c r="AD420" s="19"/>
      <c r="AE420" s="19"/>
    </row>
    <row r="421" spans="1:31" s="84" customFormat="1" x14ac:dyDescent="0.25">
      <c r="A421" s="17"/>
      <c r="B421" s="87" t="s">
        <v>483</v>
      </c>
      <c r="C421" s="19"/>
      <c r="D421" s="19"/>
      <c r="E421" s="19"/>
      <c r="F421" s="45" t="e">
        <f t="shared" si="128"/>
        <v>#DIV/0!</v>
      </c>
      <c r="G421" s="31"/>
      <c r="H421" s="45" t="e">
        <f t="shared" si="129"/>
        <v>#DIV/0!</v>
      </c>
      <c r="I421" s="31"/>
      <c r="J421" s="31"/>
      <c r="K421" s="31"/>
      <c r="L421" s="31"/>
      <c r="M421" s="31"/>
      <c r="N421" s="31"/>
      <c r="O421" s="19"/>
      <c r="P421" s="19"/>
      <c r="Q421" s="19"/>
      <c r="R421" s="19"/>
      <c r="S421" s="19"/>
      <c r="T421" s="19"/>
      <c r="U421" s="54" t="e">
        <f t="shared" si="130"/>
        <v>#DIV/0!</v>
      </c>
      <c r="V421" s="19"/>
      <c r="W421" s="18" t="e">
        <f t="shared" si="131"/>
        <v>#DIV/0!</v>
      </c>
      <c r="X421" s="19"/>
      <c r="Y421" s="18" t="e">
        <f t="shared" si="132"/>
        <v>#DIV/0!</v>
      </c>
      <c r="Z421" s="19"/>
      <c r="AA421" s="19"/>
      <c r="AB421" s="19"/>
      <c r="AC421" s="19"/>
      <c r="AD421" s="19"/>
      <c r="AE421" s="19"/>
    </row>
    <row r="422" spans="1:31" s="84" customFormat="1" x14ac:dyDescent="0.25">
      <c r="A422" s="17"/>
      <c r="B422" s="87" t="s">
        <v>484</v>
      </c>
      <c r="C422" s="19"/>
      <c r="D422" s="19"/>
      <c r="E422" s="19"/>
      <c r="F422" s="45" t="e">
        <f t="shared" si="128"/>
        <v>#DIV/0!</v>
      </c>
      <c r="G422" s="31"/>
      <c r="H422" s="45" t="e">
        <f t="shared" si="129"/>
        <v>#DIV/0!</v>
      </c>
      <c r="I422" s="31"/>
      <c r="J422" s="31"/>
      <c r="K422" s="31"/>
      <c r="L422" s="31"/>
      <c r="M422" s="31"/>
      <c r="N422" s="31"/>
      <c r="O422" s="19"/>
      <c r="P422" s="19"/>
      <c r="Q422" s="19"/>
      <c r="R422" s="19"/>
      <c r="S422" s="19"/>
      <c r="T422" s="19"/>
      <c r="U422" s="54" t="e">
        <f t="shared" si="130"/>
        <v>#DIV/0!</v>
      </c>
      <c r="V422" s="19"/>
      <c r="W422" s="18" t="e">
        <f t="shared" si="131"/>
        <v>#DIV/0!</v>
      </c>
      <c r="X422" s="19"/>
      <c r="Y422" s="18" t="e">
        <f t="shared" si="132"/>
        <v>#DIV/0!</v>
      </c>
      <c r="Z422" s="19"/>
      <c r="AA422" s="19"/>
      <c r="AB422" s="19"/>
      <c r="AC422" s="19"/>
      <c r="AD422" s="19"/>
      <c r="AE422" s="19"/>
    </row>
    <row r="423" spans="1:31" s="84" customFormat="1" x14ac:dyDescent="0.25">
      <c r="A423" s="133" t="s">
        <v>51</v>
      </c>
      <c r="B423" s="134"/>
      <c r="C423" s="29">
        <f>SUM(C383:C422)</f>
        <v>0</v>
      </c>
      <c r="D423" s="29">
        <f t="shared" ref="D423:E423" si="133">SUM(D383:D422)</f>
        <v>0</v>
      </c>
      <c r="E423" s="29">
        <f t="shared" si="133"/>
        <v>0</v>
      </c>
      <c r="F423" s="46" t="e">
        <f>E423/C423</f>
        <v>#DIV/0!</v>
      </c>
      <c r="G423" s="29">
        <f>SUM(G383:G422)</f>
        <v>0</v>
      </c>
      <c r="H423" s="46" t="e">
        <f>G423/D423*100</f>
        <v>#DIV/0!</v>
      </c>
      <c r="I423" s="29">
        <f t="shared" ref="I423:T423" si="134">SUM(I383:I422)</f>
        <v>0</v>
      </c>
      <c r="J423" s="29">
        <f t="shared" si="134"/>
        <v>0</v>
      </c>
      <c r="K423" s="29">
        <f t="shared" si="134"/>
        <v>0</v>
      </c>
      <c r="L423" s="29">
        <f t="shared" si="134"/>
        <v>0</v>
      </c>
      <c r="M423" s="29">
        <f t="shared" si="134"/>
        <v>0</v>
      </c>
      <c r="N423" s="29">
        <f t="shared" si="134"/>
        <v>0</v>
      </c>
      <c r="O423" s="29">
        <f t="shared" si="134"/>
        <v>0</v>
      </c>
      <c r="P423" s="29">
        <f t="shared" si="134"/>
        <v>0</v>
      </c>
      <c r="Q423" s="29">
        <f t="shared" si="134"/>
        <v>0</v>
      </c>
      <c r="R423" s="29">
        <f t="shared" si="134"/>
        <v>0</v>
      </c>
      <c r="S423" s="29">
        <f t="shared" si="134"/>
        <v>0</v>
      </c>
      <c r="T423" s="29">
        <f t="shared" si="134"/>
        <v>0</v>
      </c>
      <c r="U423" s="47" t="e">
        <f>O423/G423*100</f>
        <v>#DIV/0!</v>
      </c>
      <c r="V423" s="29">
        <f>SUM(V383:V422)</f>
        <v>0</v>
      </c>
      <c r="W423" s="88" t="e">
        <f>V423/E423*100</f>
        <v>#DIV/0!</v>
      </c>
      <c r="X423" s="29">
        <f>SUM(X383:X422)</f>
        <v>0</v>
      </c>
      <c r="Y423" s="88" t="e">
        <f>X423/E423*100</f>
        <v>#DIV/0!</v>
      </c>
      <c r="Z423" s="29">
        <f t="shared" ref="Z423:AE423" si="135">SUM(Z383:Z422)</f>
        <v>0</v>
      </c>
      <c r="AA423" s="29">
        <f t="shared" si="135"/>
        <v>0</v>
      </c>
      <c r="AB423" s="29">
        <f t="shared" si="135"/>
        <v>0</v>
      </c>
      <c r="AC423" s="29">
        <f t="shared" si="135"/>
        <v>0</v>
      </c>
      <c r="AD423" s="29">
        <f t="shared" si="135"/>
        <v>0</v>
      </c>
      <c r="AE423" s="29">
        <f t="shared" si="135"/>
        <v>0</v>
      </c>
    </row>
    <row r="424" spans="1:31" s="84" customFormat="1" x14ac:dyDescent="0.25">
      <c r="A424" s="49">
        <v>20</v>
      </c>
      <c r="B424" s="53" t="s">
        <v>272</v>
      </c>
      <c r="C424" s="29"/>
      <c r="D424" s="29"/>
      <c r="E424" s="29"/>
      <c r="F424" s="45"/>
      <c r="G424" s="29"/>
      <c r="H424" s="45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54"/>
      <c r="V424" s="29"/>
      <c r="W424" s="88"/>
      <c r="X424" s="29"/>
      <c r="Y424" s="88"/>
      <c r="Z424" s="29"/>
      <c r="AA424" s="29"/>
      <c r="AB424" s="29"/>
      <c r="AC424" s="29"/>
      <c r="AD424" s="29"/>
      <c r="AE424" s="29"/>
    </row>
    <row r="425" spans="1:31" s="84" customFormat="1" x14ac:dyDescent="0.25">
      <c r="A425" s="49"/>
      <c r="B425" s="86" t="s">
        <v>485</v>
      </c>
      <c r="C425" s="29"/>
      <c r="D425" s="29"/>
      <c r="E425" s="29"/>
      <c r="F425" s="45" t="e">
        <f t="shared" si="128"/>
        <v>#DIV/0!</v>
      </c>
      <c r="G425" s="29"/>
      <c r="H425" s="45" t="e">
        <f t="shared" ref="H425:H432" si="136">G425/D425*100</f>
        <v>#DIV/0!</v>
      </c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54" t="e">
        <f t="shared" ref="U425:U432" si="137">O425/G425*100</f>
        <v>#DIV/0!</v>
      </c>
      <c r="V425" s="29"/>
      <c r="W425" s="18" t="e">
        <f t="shared" ref="W425:W432" si="138">V425/E425*100</f>
        <v>#DIV/0!</v>
      </c>
      <c r="X425" s="29"/>
      <c r="Y425" s="18" t="e">
        <f t="shared" ref="Y425:Y443" si="139">X425/E425*100</f>
        <v>#DIV/0!</v>
      </c>
      <c r="Z425" s="29"/>
      <c r="AA425" s="29"/>
      <c r="AB425" s="29"/>
      <c r="AC425" s="29"/>
      <c r="AD425" s="29"/>
      <c r="AE425" s="29"/>
    </row>
    <row r="426" spans="1:31" s="84" customFormat="1" x14ac:dyDescent="0.25">
      <c r="A426" s="49"/>
      <c r="B426" s="86" t="s">
        <v>486</v>
      </c>
      <c r="C426" s="29"/>
      <c r="D426" s="29"/>
      <c r="E426" s="29"/>
      <c r="F426" s="45" t="e">
        <f t="shared" si="128"/>
        <v>#DIV/0!</v>
      </c>
      <c r="G426" s="29"/>
      <c r="H426" s="45" t="e">
        <f t="shared" si="136"/>
        <v>#DIV/0!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54" t="e">
        <f t="shared" si="137"/>
        <v>#DIV/0!</v>
      </c>
      <c r="V426" s="29"/>
      <c r="W426" s="18" t="e">
        <f t="shared" si="138"/>
        <v>#DIV/0!</v>
      </c>
      <c r="X426" s="29"/>
      <c r="Y426" s="18" t="e">
        <f t="shared" si="139"/>
        <v>#DIV/0!</v>
      </c>
      <c r="Z426" s="29"/>
      <c r="AA426" s="29"/>
      <c r="AB426" s="29"/>
      <c r="AC426" s="29"/>
      <c r="AD426" s="29"/>
      <c r="AE426" s="29"/>
    </row>
    <row r="427" spans="1:31" s="84" customFormat="1" x14ac:dyDescent="0.25">
      <c r="A427" s="49"/>
      <c r="B427" s="87" t="s">
        <v>487</v>
      </c>
      <c r="C427" s="29"/>
      <c r="D427" s="29"/>
      <c r="E427" s="29"/>
      <c r="F427" s="45" t="e">
        <f t="shared" si="128"/>
        <v>#DIV/0!</v>
      </c>
      <c r="G427" s="29"/>
      <c r="H427" s="45" t="e">
        <f t="shared" si="136"/>
        <v>#DIV/0!</v>
      </c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54" t="e">
        <f t="shared" si="137"/>
        <v>#DIV/0!</v>
      </c>
      <c r="V427" s="29"/>
      <c r="W427" s="18" t="e">
        <f t="shared" si="138"/>
        <v>#DIV/0!</v>
      </c>
      <c r="X427" s="29"/>
      <c r="Y427" s="18" t="e">
        <f t="shared" si="139"/>
        <v>#DIV/0!</v>
      </c>
      <c r="Z427" s="29"/>
      <c r="AA427" s="29"/>
      <c r="AB427" s="29"/>
      <c r="AC427" s="29"/>
      <c r="AD427" s="29"/>
      <c r="AE427" s="29"/>
    </row>
    <row r="428" spans="1:31" s="84" customFormat="1" x14ac:dyDescent="0.25">
      <c r="A428" s="49"/>
      <c r="B428" s="87" t="s">
        <v>488</v>
      </c>
      <c r="C428" s="29"/>
      <c r="D428" s="29"/>
      <c r="E428" s="29"/>
      <c r="F428" s="45" t="e">
        <f t="shared" si="128"/>
        <v>#DIV/0!</v>
      </c>
      <c r="G428" s="29"/>
      <c r="H428" s="45" t="e">
        <f t="shared" si="136"/>
        <v>#DIV/0!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54" t="e">
        <f t="shared" si="137"/>
        <v>#DIV/0!</v>
      </c>
      <c r="V428" s="29"/>
      <c r="W428" s="18" t="e">
        <f t="shared" si="138"/>
        <v>#DIV/0!</v>
      </c>
      <c r="X428" s="29"/>
      <c r="Y428" s="18" t="e">
        <f t="shared" si="139"/>
        <v>#DIV/0!</v>
      </c>
      <c r="Z428" s="29"/>
      <c r="AA428" s="29"/>
      <c r="AB428" s="29"/>
      <c r="AC428" s="29"/>
      <c r="AD428" s="29"/>
      <c r="AE428" s="29"/>
    </row>
    <row r="429" spans="1:31" s="84" customFormat="1" x14ac:dyDescent="0.25">
      <c r="A429" s="49"/>
      <c r="B429" s="87" t="s">
        <v>489</v>
      </c>
      <c r="C429" s="29"/>
      <c r="D429" s="29"/>
      <c r="E429" s="29"/>
      <c r="F429" s="45" t="e">
        <f t="shared" si="128"/>
        <v>#DIV/0!</v>
      </c>
      <c r="G429" s="29"/>
      <c r="H429" s="45" t="e">
        <f t="shared" si="136"/>
        <v>#DIV/0!</v>
      </c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54" t="e">
        <f t="shared" si="137"/>
        <v>#DIV/0!</v>
      </c>
      <c r="V429" s="29"/>
      <c r="W429" s="18" t="e">
        <f t="shared" si="138"/>
        <v>#DIV/0!</v>
      </c>
      <c r="X429" s="29"/>
      <c r="Y429" s="18" t="e">
        <f t="shared" si="139"/>
        <v>#DIV/0!</v>
      </c>
      <c r="Z429" s="29"/>
      <c r="AA429" s="29"/>
      <c r="AB429" s="29"/>
      <c r="AC429" s="29"/>
      <c r="AD429" s="29"/>
      <c r="AE429" s="29"/>
    </row>
    <row r="430" spans="1:31" s="84" customFormat="1" x14ac:dyDescent="0.25">
      <c r="A430" s="49"/>
      <c r="B430" s="87" t="s">
        <v>316</v>
      </c>
      <c r="C430" s="29"/>
      <c r="D430" s="29"/>
      <c r="E430" s="29"/>
      <c r="F430" s="45" t="e">
        <f t="shared" si="128"/>
        <v>#DIV/0!</v>
      </c>
      <c r="G430" s="29"/>
      <c r="H430" s="45" t="e">
        <f t="shared" si="136"/>
        <v>#DIV/0!</v>
      </c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54" t="e">
        <f t="shared" si="137"/>
        <v>#DIV/0!</v>
      </c>
      <c r="V430" s="29"/>
      <c r="W430" s="18" t="e">
        <f t="shared" si="138"/>
        <v>#DIV/0!</v>
      </c>
      <c r="X430" s="29"/>
      <c r="Y430" s="18" t="e">
        <f t="shared" si="139"/>
        <v>#DIV/0!</v>
      </c>
      <c r="Z430" s="29"/>
      <c r="AA430" s="29"/>
      <c r="AB430" s="29"/>
      <c r="AC430" s="29"/>
      <c r="AD430" s="29"/>
      <c r="AE430" s="29"/>
    </row>
    <row r="431" spans="1:31" s="84" customFormat="1" x14ac:dyDescent="0.25">
      <c r="A431" s="49"/>
      <c r="B431" s="87" t="s">
        <v>317</v>
      </c>
      <c r="C431" s="29"/>
      <c r="D431" s="29"/>
      <c r="E431" s="29"/>
      <c r="F431" s="45" t="e">
        <f t="shared" si="128"/>
        <v>#DIV/0!</v>
      </c>
      <c r="G431" s="29"/>
      <c r="H431" s="45" t="e">
        <f t="shared" si="136"/>
        <v>#DIV/0!</v>
      </c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54" t="e">
        <f t="shared" si="137"/>
        <v>#DIV/0!</v>
      </c>
      <c r="V431" s="29"/>
      <c r="W431" s="18" t="e">
        <f t="shared" si="138"/>
        <v>#DIV/0!</v>
      </c>
      <c r="X431" s="29"/>
      <c r="Y431" s="18" t="e">
        <f t="shared" si="139"/>
        <v>#DIV/0!</v>
      </c>
      <c r="Z431" s="29"/>
      <c r="AA431" s="29"/>
      <c r="AB431" s="29"/>
      <c r="AC431" s="29"/>
      <c r="AD431" s="29"/>
      <c r="AE431" s="29"/>
    </row>
    <row r="432" spans="1:31" s="84" customFormat="1" x14ac:dyDescent="0.25">
      <c r="A432" s="133" t="s">
        <v>51</v>
      </c>
      <c r="B432" s="134"/>
      <c r="C432" s="29">
        <f>SUM(C425:C431)</f>
        <v>0</v>
      </c>
      <c r="D432" s="29">
        <f t="shared" ref="D432:E432" si="140">SUM(D425:D431)</f>
        <v>0</v>
      </c>
      <c r="E432" s="29">
        <f t="shared" si="140"/>
        <v>0</v>
      </c>
      <c r="F432" s="45" t="e">
        <f t="shared" si="128"/>
        <v>#DIV/0!</v>
      </c>
      <c r="G432" s="29">
        <f>SUM(G425:G431)</f>
        <v>0</v>
      </c>
      <c r="H432" s="45" t="e">
        <f t="shared" si="136"/>
        <v>#DIV/0!</v>
      </c>
      <c r="I432" s="29">
        <f t="shared" ref="I432:T432" si="141">SUM(I425:I431)</f>
        <v>0</v>
      </c>
      <c r="J432" s="29">
        <f t="shared" si="141"/>
        <v>0</v>
      </c>
      <c r="K432" s="29">
        <f t="shared" si="141"/>
        <v>0</v>
      </c>
      <c r="L432" s="29">
        <f t="shared" si="141"/>
        <v>0</v>
      </c>
      <c r="M432" s="29">
        <f t="shared" si="141"/>
        <v>0</v>
      </c>
      <c r="N432" s="29">
        <f t="shared" si="141"/>
        <v>0</v>
      </c>
      <c r="O432" s="29">
        <f t="shared" si="141"/>
        <v>0</v>
      </c>
      <c r="P432" s="29">
        <f t="shared" si="141"/>
        <v>0</v>
      </c>
      <c r="Q432" s="29">
        <f t="shared" si="141"/>
        <v>0</v>
      </c>
      <c r="R432" s="29">
        <f t="shared" si="141"/>
        <v>0</v>
      </c>
      <c r="S432" s="29">
        <f t="shared" si="141"/>
        <v>0</v>
      </c>
      <c r="T432" s="29">
        <f t="shared" si="141"/>
        <v>0</v>
      </c>
      <c r="U432" s="54" t="e">
        <f t="shared" si="137"/>
        <v>#DIV/0!</v>
      </c>
      <c r="V432" s="29">
        <f>SUM(V425:V431)</f>
        <v>0</v>
      </c>
      <c r="W432" s="18" t="e">
        <f t="shared" si="138"/>
        <v>#DIV/0!</v>
      </c>
      <c r="X432" s="29">
        <f>SUM(X425:X431)</f>
        <v>0</v>
      </c>
      <c r="Y432" s="18" t="e">
        <f t="shared" si="139"/>
        <v>#DIV/0!</v>
      </c>
      <c r="Z432" s="29">
        <f t="shared" ref="Z432:AE432" si="142">SUM(Z425:Z431)</f>
        <v>0</v>
      </c>
      <c r="AA432" s="29">
        <f t="shared" si="142"/>
        <v>0</v>
      </c>
      <c r="AB432" s="29">
        <f t="shared" si="142"/>
        <v>0</v>
      </c>
      <c r="AC432" s="29">
        <f t="shared" si="142"/>
        <v>0</v>
      </c>
      <c r="AD432" s="29">
        <f t="shared" si="142"/>
        <v>0</v>
      </c>
      <c r="AE432" s="29">
        <f t="shared" si="142"/>
        <v>0</v>
      </c>
    </row>
    <row r="433" spans="1:31" s="84" customFormat="1" x14ac:dyDescent="0.25">
      <c r="A433" s="49">
        <v>21</v>
      </c>
      <c r="B433" s="53" t="s">
        <v>61</v>
      </c>
      <c r="C433" s="29"/>
      <c r="D433" s="29"/>
      <c r="E433" s="29"/>
      <c r="F433" s="45"/>
      <c r="G433" s="29"/>
      <c r="H433" s="45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54"/>
      <c r="V433" s="29"/>
      <c r="W433" s="18"/>
      <c r="X433" s="29"/>
      <c r="Y433" s="18"/>
      <c r="Z433" s="29"/>
      <c r="AA433" s="29"/>
      <c r="AB433" s="29"/>
      <c r="AC433" s="29"/>
      <c r="AD433" s="29"/>
      <c r="AE433" s="29"/>
    </row>
    <row r="434" spans="1:31" s="84" customFormat="1" x14ac:dyDescent="0.25">
      <c r="A434" s="49"/>
      <c r="B434" s="85" t="s">
        <v>181</v>
      </c>
      <c r="C434" s="19"/>
      <c r="D434" s="29"/>
      <c r="E434" s="19"/>
      <c r="F434" s="45" t="e">
        <f t="shared" si="128"/>
        <v>#DIV/0!</v>
      </c>
      <c r="G434" s="29"/>
      <c r="H434" s="45" t="e">
        <f t="shared" ref="H434:H443" si="143">G434/D434*100</f>
        <v>#DIV/0!</v>
      </c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54" t="e">
        <f t="shared" ref="U434:U443" si="144">O434/G434*100</f>
        <v>#DIV/0!</v>
      </c>
      <c r="V434" s="29"/>
      <c r="W434" s="18" t="e">
        <f t="shared" ref="W434:W443" si="145">V434/E434*100</f>
        <v>#DIV/0!</v>
      </c>
      <c r="X434" s="29"/>
      <c r="Y434" s="18" t="e">
        <f t="shared" si="139"/>
        <v>#DIV/0!</v>
      </c>
      <c r="Z434" s="29"/>
      <c r="AA434" s="29"/>
      <c r="AB434" s="29"/>
      <c r="AC434" s="29"/>
      <c r="AD434" s="29"/>
      <c r="AE434" s="29"/>
    </row>
    <row r="435" spans="1:31" s="84" customFormat="1" x14ac:dyDescent="0.25">
      <c r="A435" s="49"/>
      <c r="B435" s="86" t="s">
        <v>490</v>
      </c>
      <c r="C435" s="19"/>
      <c r="D435" s="29"/>
      <c r="E435" s="19"/>
      <c r="F435" s="45" t="e">
        <f t="shared" si="128"/>
        <v>#DIV/0!</v>
      </c>
      <c r="G435" s="29"/>
      <c r="H435" s="45" t="e">
        <f t="shared" si="143"/>
        <v>#DIV/0!</v>
      </c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54" t="e">
        <f t="shared" si="144"/>
        <v>#DIV/0!</v>
      </c>
      <c r="V435" s="29"/>
      <c r="W435" s="18" t="e">
        <f t="shared" si="145"/>
        <v>#DIV/0!</v>
      </c>
      <c r="X435" s="29"/>
      <c r="Y435" s="18" t="e">
        <f t="shared" si="139"/>
        <v>#DIV/0!</v>
      </c>
      <c r="Z435" s="29"/>
      <c r="AA435" s="29"/>
      <c r="AB435" s="29"/>
      <c r="AC435" s="29"/>
      <c r="AD435" s="29"/>
      <c r="AE435" s="29"/>
    </row>
    <row r="436" spans="1:31" s="84" customFormat="1" x14ac:dyDescent="0.25">
      <c r="A436" s="49"/>
      <c r="B436" s="86" t="s">
        <v>491</v>
      </c>
      <c r="C436" s="19"/>
      <c r="D436" s="29"/>
      <c r="E436" s="19"/>
      <c r="F436" s="45" t="e">
        <f t="shared" si="128"/>
        <v>#DIV/0!</v>
      </c>
      <c r="G436" s="29"/>
      <c r="H436" s="45" t="e">
        <f t="shared" si="143"/>
        <v>#DIV/0!</v>
      </c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54" t="e">
        <f t="shared" si="144"/>
        <v>#DIV/0!</v>
      </c>
      <c r="V436" s="29"/>
      <c r="W436" s="18" t="e">
        <f t="shared" si="145"/>
        <v>#DIV/0!</v>
      </c>
      <c r="X436" s="29"/>
      <c r="Y436" s="18" t="e">
        <f t="shared" si="139"/>
        <v>#DIV/0!</v>
      </c>
      <c r="Z436" s="29"/>
      <c r="AA436" s="29"/>
      <c r="AB436" s="29"/>
      <c r="AC436" s="29"/>
      <c r="AD436" s="29"/>
      <c r="AE436" s="29"/>
    </row>
    <row r="437" spans="1:31" s="84" customFormat="1" x14ac:dyDescent="0.25">
      <c r="A437" s="49"/>
      <c r="B437" s="86" t="s">
        <v>492</v>
      </c>
      <c r="C437" s="19"/>
      <c r="D437" s="29"/>
      <c r="E437" s="19"/>
      <c r="F437" s="45" t="e">
        <f t="shared" si="128"/>
        <v>#DIV/0!</v>
      </c>
      <c r="G437" s="29"/>
      <c r="H437" s="45" t="e">
        <f t="shared" si="143"/>
        <v>#DIV/0!</v>
      </c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54" t="e">
        <f t="shared" si="144"/>
        <v>#DIV/0!</v>
      </c>
      <c r="V437" s="29"/>
      <c r="W437" s="18" t="e">
        <f t="shared" si="145"/>
        <v>#DIV/0!</v>
      </c>
      <c r="X437" s="29"/>
      <c r="Y437" s="18" t="e">
        <f t="shared" si="139"/>
        <v>#DIV/0!</v>
      </c>
      <c r="Z437" s="29"/>
      <c r="AA437" s="29"/>
      <c r="AB437" s="29"/>
      <c r="AC437" s="29"/>
      <c r="AD437" s="29"/>
      <c r="AE437" s="29"/>
    </row>
    <row r="438" spans="1:31" s="84" customFormat="1" x14ac:dyDescent="0.25">
      <c r="A438" s="49"/>
      <c r="B438" s="86" t="s">
        <v>493</v>
      </c>
      <c r="C438" s="19"/>
      <c r="D438" s="29"/>
      <c r="E438" s="19"/>
      <c r="F438" s="45" t="e">
        <f t="shared" si="128"/>
        <v>#DIV/0!</v>
      </c>
      <c r="G438" s="29"/>
      <c r="H438" s="45" t="e">
        <f t="shared" si="143"/>
        <v>#DIV/0!</v>
      </c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54" t="e">
        <f t="shared" si="144"/>
        <v>#DIV/0!</v>
      </c>
      <c r="V438" s="29"/>
      <c r="W438" s="18" t="e">
        <f t="shared" si="145"/>
        <v>#DIV/0!</v>
      </c>
      <c r="X438" s="29"/>
      <c r="Y438" s="18" t="e">
        <f t="shared" si="139"/>
        <v>#DIV/0!</v>
      </c>
      <c r="Z438" s="29"/>
      <c r="AA438" s="29"/>
      <c r="AB438" s="29"/>
      <c r="AC438" s="29"/>
      <c r="AD438" s="29"/>
      <c r="AE438" s="29"/>
    </row>
    <row r="439" spans="1:31" s="84" customFormat="1" x14ac:dyDescent="0.25">
      <c r="A439" s="49"/>
      <c r="B439" s="87" t="s">
        <v>494</v>
      </c>
      <c r="C439" s="19"/>
      <c r="D439" s="29"/>
      <c r="E439" s="19"/>
      <c r="F439" s="45" t="e">
        <f t="shared" si="128"/>
        <v>#DIV/0!</v>
      </c>
      <c r="G439" s="29"/>
      <c r="H439" s="45" t="e">
        <f t="shared" si="143"/>
        <v>#DIV/0!</v>
      </c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54" t="e">
        <f t="shared" si="144"/>
        <v>#DIV/0!</v>
      </c>
      <c r="V439" s="29"/>
      <c r="W439" s="18" t="e">
        <f t="shared" si="145"/>
        <v>#DIV/0!</v>
      </c>
      <c r="X439" s="29"/>
      <c r="Y439" s="18" t="e">
        <f t="shared" si="139"/>
        <v>#DIV/0!</v>
      </c>
      <c r="Z439" s="29"/>
      <c r="AA439" s="29"/>
      <c r="AB439" s="29"/>
      <c r="AC439" s="29"/>
      <c r="AD439" s="29"/>
      <c r="AE439" s="29"/>
    </row>
    <row r="440" spans="1:31" s="84" customFormat="1" x14ac:dyDescent="0.25">
      <c r="A440" s="49"/>
      <c r="B440" s="87" t="s">
        <v>495</v>
      </c>
      <c r="C440" s="19"/>
      <c r="D440" s="29"/>
      <c r="E440" s="19"/>
      <c r="F440" s="45" t="e">
        <f t="shared" si="128"/>
        <v>#DIV/0!</v>
      </c>
      <c r="G440" s="29"/>
      <c r="H440" s="45" t="e">
        <f t="shared" si="143"/>
        <v>#DIV/0!</v>
      </c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54" t="e">
        <f t="shared" si="144"/>
        <v>#DIV/0!</v>
      </c>
      <c r="V440" s="29"/>
      <c r="W440" s="18" t="e">
        <f t="shared" si="145"/>
        <v>#DIV/0!</v>
      </c>
      <c r="X440" s="29"/>
      <c r="Y440" s="18" t="e">
        <f t="shared" si="139"/>
        <v>#DIV/0!</v>
      </c>
      <c r="Z440" s="29"/>
      <c r="AA440" s="29"/>
      <c r="AB440" s="29"/>
      <c r="AC440" s="29"/>
      <c r="AD440" s="29"/>
      <c r="AE440" s="29"/>
    </row>
    <row r="441" spans="1:31" s="84" customFormat="1" x14ac:dyDescent="0.25">
      <c r="A441" s="49"/>
      <c r="B441" s="87" t="s">
        <v>496</v>
      </c>
      <c r="C441" s="19"/>
      <c r="D441" s="29"/>
      <c r="E441" s="19"/>
      <c r="F441" s="45" t="e">
        <f t="shared" si="128"/>
        <v>#DIV/0!</v>
      </c>
      <c r="G441" s="29"/>
      <c r="H441" s="45" t="e">
        <f t="shared" si="143"/>
        <v>#DIV/0!</v>
      </c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54" t="e">
        <f t="shared" si="144"/>
        <v>#DIV/0!</v>
      </c>
      <c r="V441" s="29"/>
      <c r="W441" s="18" t="e">
        <f t="shared" si="145"/>
        <v>#DIV/0!</v>
      </c>
      <c r="X441" s="29"/>
      <c r="Y441" s="18" t="e">
        <f t="shared" si="139"/>
        <v>#DIV/0!</v>
      </c>
      <c r="Z441" s="29"/>
      <c r="AA441" s="29"/>
      <c r="AB441" s="29"/>
      <c r="AC441" s="29"/>
      <c r="AD441" s="29"/>
      <c r="AE441" s="29"/>
    </row>
    <row r="442" spans="1:31" s="84" customFormat="1" x14ac:dyDescent="0.25">
      <c r="A442" s="49"/>
      <c r="B442" s="87" t="s">
        <v>316</v>
      </c>
      <c r="C442" s="19"/>
      <c r="D442" s="29"/>
      <c r="E442" s="19"/>
      <c r="F442" s="45" t="e">
        <f t="shared" si="128"/>
        <v>#DIV/0!</v>
      </c>
      <c r="G442" s="29"/>
      <c r="H442" s="45" t="e">
        <f t="shared" si="143"/>
        <v>#DIV/0!</v>
      </c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54" t="e">
        <f t="shared" si="144"/>
        <v>#DIV/0!</v>
      </c>
      <c r="V442" s="29"/>
      <c r="W442" s="18" t="e">
        <f t="shared" si="145"/>
        <v>#DIV/0!</v>
      </c>
      <c r="X442" s="29"/>
      <c r="Y442" s="18" t="e">
        <f t="shared" si="139"/>
        <v>#DIV/0!</v>
      </c>
      <c r="Z442" s="29"/>
      <c r="AA442" s="29"/>
      <c r="AB442" s="29"/>
      <c r="AC442" s="29"/>
      <c r="AD442" s="29"/>
      <c r="AE442" s="29"/>
    </row>
    <row r="443" spans="1:31" s="84" customFormat="1" x14ac:dyDescent="0.25">
      <c r="A443" s="49"/>
      <c r="B443" s="87" t="s">
        <v>318</v>
      </c>
      <c r="C443" s="19"/>
      <c r="D443" s="29"/>
      <c r="E443" s="19"/>
      <c r="F443" s="45" t="e">
        <f t="shared" si="128"/>
        <v>#DIV/0!</v>
      </c>
      <c r="G443" s="29"/>
      <c r="H443" s="45" t="e">
        <f t="shared" si="143"/>
        <v>#DIV/0!</v>
      </c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54" t="e">
        <f t="shared" si="144"/>
        <v>#DIV/0!</v>
      </c>
      <c r="V443" s="29"/>
      <c r="W443" s="18" t="e">
        <f t="shared" si="145"/>
        <v>#DIV/0!</v>
      </c>
      <c r="X443" s="29"/>
      <c r="Y443" s="18" t="e">
        <f t="shared" si="139"/>
        <v>#DIV/0!</v>
      </c>
      <c r="Z443" s="29"/>
      <c r="AA443" s="29"/>
      <c r="AB443" s="29"/>
      <c r="AC443" s="29"/>
      <c r="AD443" s="29"/>
      <c r="AE443" s="29"/>
    </row>
    <row r="444" spans="1:31" s="84" customFormat="1" x14ac:dyDescent="0.25">
      <c r="A444" s="133" t="s">
        <v>51</v>
      </c>
      <c r="B444" s="134"/>
      <c r="C444" s="29">
        <f>SUM(C434:C443)</f>
        <v>0</v>
      </c>
      <c r="D444" s="29">
        <f t="shared" ref="D444:E444" si="146">SUM(D434:D443)</f>
        <v>0</v>
      </c>
      <c r="E444" s="29">
        <f t="shared" si="146"/>
        <v>0</v>
      </c>
      <c r="F444" s="46" t="e">
        <f>E444/C444</f>
        <v>#DIV/0!</v>
      </c>
      <c r="G444" s="29">
        <f>SUM(G434:G443)</f>
        <v>0</v>
      </c>
      <c r="H444" s="46" t="e">
        <f>G444/D444*100</f>
        <v>#DIV/0!</v>
      </c>
      <c r="I444" s="29">
        <f t="shared" ref="I444:T444" si="147">SUM(I434:I443)</f>
        <v>0</v>
      </c>
      <c r="J444" s="29">
        <f t="shared" si="147"/>
        <v>0</v>
      </c>
      <c r="K444" s="29">
        <f t="shared" si="147"/>
        <v>0</v>
      </c>
      <c r="L444" s="29">
        <f t="shared" si="147"/>
        <v>0</v>
      </c>
      <c r="M444" s="29">
        <f t="shared" si="147"/>
        <v>0</v>
      </c>
      <c r="N444" s="29">
        <f t="shared" si="147"/>
        <v>0</v>
      </c>
      <c r="O444" s="29">
        <f t="shared" si="147"/>
        <v>0</v>
      </c>
      <c r="P444" s="29">
        <f t="shared" si="147"/>
        <v>0</v>
      </c>
      <c r="Q444" s="29">
        <f t="shared" si="147"/>
        <v>0</v>
      </c>
      <c r="R444" s="29">
        <f t="shared" si="147"/>
        <v>0</v>
      </c>
      <c r="S444" s="29">
        <f t="shared" si="147"/>
        <v>0</v>
      </c>
      <c r="T444" s="29">
        <f t="shared" si="147"/>
        <v>0</v>
      </c>
      <c r="U444" s="47" t="e">
        <f>O444/G444*100</f>
        <v>#DIV/0!</v>
      </c>
      <c r="V444" s="29">
        <f>SUM(V434:V443)</f>
        <v>0</v>
      </c>
      <c r="W444" s="88" t="e">
        <f>V444/E444*100</f>
        <v>#DIV/0!</v>
      </c>
      <c r="X444" s="29">
        <f>SUM(X434:X443)</f>
        <v>0</v>
      </c>
      <c r="Y444" s="88" t="e">
        <f>X444/E444*100</f>
        <v>#DIV/0!</v>
      </c>
      <c r="Z444" s="29">
        <f t="shared" ref="Z444:AE444" si="148">SUM(Z434:Z443)</f>
        <v>0</v>
      </c>
      <c r="AA444" s="29">
        <f t="shared" si="148"/>
        <v>0</v>
      </c>
      <c r="AB444" s="29">
        <f t="shared" si="148"/>
        <v>0</v>
      </c>
      <c r="AC444" s="29">
        <f t="shared" si="148"/>
        <v>0</v>
      </c>
      <c r="AD444" s="29">
        <f t="shared" si="148"/>
        <v>0</v>
      </c>
      <c r="AE444" s="29">
        <f t="shared" si="148"/>
        <v>0</v>
      </c>
    </row>
    <row r="445" spans="1:31" s="84" customFormat="1" x14ac:dyDescent="0.25">
      <c r="A445" s="49">
        <v>22</v>
      </c>
      <c r="B445" s="32" t="s">
        <v>139</v>
      </c>
      <c r="C445" s="26"/>
      <c r="D445" s="26"/>
      <c r="E445" s="26"/>
      <c r="F445" s="45"/>
      <c r="G445" s="26"/>
      <c r="H445" s="45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54"/>
      <c r="V445" s="26"/>
      <c r="W445" s="47"/>
      <c r="X445" s="26"/>
      <c r="Y445" s="47"/>
      <c r="Z445" s="26"/>
      <c r="AA445" s="26"/>
      <c r="AB445" s="26"/>
      <c r="AC445" s="26"/>
      <c r="AD445" s="26"/>
      <c r="AE445" s="26"/>
    </row>
    <row r="446" spans="1:31" s="84" customFormat="1" x14ac:dyDescent="0.25">
      <c r="A446" s="49"/>
      <c r="B446" s="85" t="s">
        <v>273</v>
      </c>
      <c r="C446" s="19"/>
      <c r="D446" s="19"/>
      <c r="E446" s="19"/>
      <c r="F446" s="45" t="e">
        <f t="shared" ref="F446:F505" si="149">E446/C446</f>
        <v>#DIV/0!</v>
      </c>
      <c r="G446" s="31"/>
      <c r="H446" s="45" t="e">
        <f>G446/D446*100</f>
        <v>#DIV/0!</v>
      </c>
      <c r="I446" s="31"/>
      <c r="J446" s="31"/>
      <c r="K446" s="31"/>
      <c r="L446" s="31"/>
      <c r="M446" s="31"/>
      <c r="N446" s="31"/>
      <c r="O446" s="19"/>
      <c r="P446" s="19"/>
      <c r="Q446" s="19"/>
      <c r="R446" s="19"/>
      <c r="S446" s="19"/>
      <c r="T446" s="19"/>
      <c r="U446" s="54" t="e">
        <f>O446/G446*100</f>
        <v>#DIV/0!</v>
      </c>
      <c r="V446" s="19"/>
      <c r="W446" s="18" t="e">
        <f t="shared" ref="W446:W481" si="150">V446/E446*100</f>
        <v>#DIV/0!</v>
      </c>
      <c r="X446" s="19"/>
      <c r="Y446" s="18" t="e">
        <f t="shared" ref="Y446:Y505" si="151">X446/E446*100</f>
        <v>#DIV/0!</v>
      </c>
      <c r="Z446" s="19"/>
      <c r="AA446" s="19"/>
      <c r="AB446" s="19"/>
      <c r="AC446" s="19"/>
      <c r="AD446" s="19"/>
      <c r="AE446" s="19"/>
    </row>
    <row r="447" spans="1:31" s="84" customFormat="1" x14ac:dyDescent="0.25">
      <c r="A447" s="17"/>
      <c r="B447" s="86" t="s">
        <v>497</v>
      </c>
      <c r="C447" s="79"/>
      <c r="D447" s="79"/>
      <c r="E447" s="79"/>
      <c r="F447" s="45" t="e">
        <f t="shared" si="149"/>
        <v>#DIV/0!</v>
      </c>
      <c r="G447" s="79"/>
      <c r="H447" s="45" t="e">
        <f t="shared" ref="H447:H505" si="152">G447/D447*100</f>
        <v>#DIV/0!</v>
      </c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54" t="e">
        <f t="shared" ref="U447:U505" si="153">O447/G447*100</f>
        <v>#DIV/0!</v>
      </c>
      <c r="V447" s="79"/>
      <c r="W447" s="54" t="e">
        <f t="shared" si="150"/>
        <v>#DIV/0!</v>
      </c>
      <c r="X447" s="79"/>
      <c r="Y447" s="54" t="e">
        <f t="shared" si="151"/>
        <v>#DIV/0!</v>
      </c>
      <c r="Z447" s="79"/>
      <c r="AA447" s="79"/>
      <c r="AB447" s="79"/>
      <c r="AC447" s="79"/>
      <c r="AD447" s="79"/>
      <c r="AE447" s="79"/>
    </row>
    <row r="448" spans="1:31" s="84" customFormat="1" x14ac:dyDescent="0.25">
      <c r="A448" s="17"/>
      <c r="B448" s="86" t="s">
        <v>498</v>
      </c>
      <c r="C448" s="19"/>
      <c r="D448" s="19"/>
      <c r="E448" s="19"/>
      <c r="F448" s="45" t="e">
        <f t="shared" si="149"/>
        <v>#DIV/0!</v>
      </c>
      <c r="G448" s="31"/>
      <c r="H448" s="45" t="e">
        <f t="shared" si="152"/>
        <v>#DIV/0!</v>
      </c>
      <c r="I448" s="31"/>
      <c r="J448" s="31"/>
      <c r="K448" s="31"/>
      <c r="L448" s="31"/>
      <c r="M448" s="31"/>
      <c r="N448" s="31"/>
      <c r="O448" s="19"/>
      <c r="P448" s="19"/>
      <c r="Q448" s="19"/>
      <c r="R448" s="19"/>
      <c r="S448" s="19"/>
      <c r="T448" s="19"/>
      <c r="U448" s="54" t="e">
        <f t="shared" si="153"/>
        <v>#DIV/0!</v>
      </c>
      <c r="V448" s="19"/>
      <c r="W448" s="18" t="e">
        <f t="shared" si="150"/>
        <v>#DIV/0!</v>
      </c>
      <c r="X448" s="19"/>
      <c r="Y448" s="18" t="e">
        <f t="shared" si="151"/>
        <v>#DIV/0!</v>
      </c>
      <c r="Z448" s="19"/>
      <c r="AA448" s="19"/>
      <c r="AB448" s="19"/>
      <c r="AC448" s="19"/>
      <c r="AD448" s="19"/>
      <c r="AE448" s="19"/>
    </row>
    <row r="449" spans="1:31" s="84" customFormat="1" x14ac:dyDescent="0.25">
      <c r="A449" s="17"/>
      <c r="B449" s="85" t="s">
        <v>498</v>
      </c>
      <c r="C449" s="19"/>
      <c r="D449" s="19"/>
      <c r="E449" s="19"/>
      <c r="F449" s="45" t="e">
        <f t="shared" si="149"/>
        <v>#DIV/0!</v>
      </c>
      <c r="G449" s="31"/>
      <c r="H449" s="45" t="e">
        <f t="shared" si="152"/>
        <v>#DIV/0!</v>
      </c>
      <c r="I449" s="31"/>
      <c r="J449" s="31"/>
      <c r="K449" s="31"/>
      <c r="L449" s="31"/>
      <c r="M449" s="31"/>
      <c r="N449" s="31"/>
      <c r="O449" s="19"/>
      <c r="P449" s="19"/>
      <c r="Q449" s="19"/>
      <c r="R449" s="19"/>
      <c r="S449" s="19"/>
      <c r="T449" s="19"/>
      <c r="U449" s="54" t="e">
        <f t="shared" si="153"/>
        <v>#DIV/0!</v>
      </c>
      <c r="V449" s="19"/>
      <c r="W449" s="18" t="e">
        <f t="shared" si="150"/>
        <v>#DIV/0!</v>
      </c>
      <c r="X449" s="19"/>
      <c r="Y449" s="18" t="e">
        <f t="shared" si="151"/>
        <v>#DIV/0!</v>
      </c>
      <c r="Z449" s="19"/>
      <c r="AA449" s="19"/>
      <c r="AB449" s="19"/>
      <c r="AC449" s="19"/>
      <c r="AD449" s="19"/>
      <c r="AE449" s="19"/>
    </row>
    <row r="450" spans="1:31" s="84" customFormat="1" x14ac:dyDescent="0.25">
      <c r="A450" s="17"/>
      <c r="B450" s="86" t="s">
        <v>274</v>
      </c>
      <c r="C450" s="19"/>
      <c r="D450" s="19"/>
      <c r="E450" s="19"/>
      <c r="F450" s="45" t="e">
        <f t="shared" si="149"/>
        <v>#DIV/0!</v>
      </c>
      <c r="G450" s="31"/>
      <c r="H450" s="45" t="e">
        <f t="shared" si="152"/>
        <v>#DIV/0!</v>
      </c>
      <c r="I450" s="31"/>
      <c r="J450" s="31"/>
      <c r="K450" s="31"/>
      <c r="L450" s="31"/>
      <c r="M450" s="31"/>
      <c r="N450" s="31"/>
      <c r="O450" s="19"/>
      <c r="P450" s="19"/>
      <c r="Q450" s="19"/>
      <c r="R450" s="19"/>
      <c r="S450" s="19"/>
      <c r="T450" s="19"/>
      <c r="U450" s="54" t="e">
        <f t="shared" si="153"/>
        <v>#DIV/0!</v>
      </c>
      <c r="V450" s="19"/>
      <c r="W450" s="18" t="e">
        <f t="shared" si="150"/>
        <v>#DIV/0!</v>
      </c>
      <c r="X450" s="19"/>
      <c r="Y450" s="18" t="e">
        <f t="shared" si="151"/>
        <v>#DIV/0!</v>
      </c>
      <c r="Z450" s="19"/>
      <c r="AA450" s="19"/>
      <c r="AB450" s="19"/>
      <c r="AC450" s="19"/>
      <c r="AD450" s="19"/>
      <c r="AE450" s="19"/>
    </row>
    <row r="451" spans="1:31" s="84" customFormat="1" x14ac:dyDescent="0.25">
      <c r="A451" s="17"/>
      <c r="B451" s="86" t="s">
        <v>275</v>
      </c>
      <c r="C451" s="19"/>
      <c r="D451" s="19"/>
      <c r="E451" s="19"/>
      <c r="F451" s="45" t="e">
        <f t="shared" si="149"/>
        <v>#DIV/0!</v>
      </c>
      <c r="G451" s="31"/>
      <c r="H451" s="45" t="e">
        <f t="shared" si="152"/>
        <v>#DIV/0!</v>
      </c>
      <c r="I451" s="31"/>
      <c r="J451" s="31"/>
      <c r="K451" s="31"/>
      <c r="L451" s="31"/>
      <c r="M451" s="31"/>
      <c r="N451" s="31"/>
      <c r="O451" s="19"/>
      <c r="P451" s="19"/>
      <c r="Q451" s="19"/>
      <c r="R451" s="19"/>
      <c r="S451" s="19"/>
      <c r="T451" s="19"/>
      <c r="U451" s="54" t="e">
        <f t="shared" si="153"/>
        <v>#DIV/0!</v>
      </c>
      <c r="V451" s="19"/>
      <c r="W451" s="18" t="e">
        <f t="shared" si="150"/>
        <v>#DIV/0!</v>
      </c>
      <c r="X451" s="19"/>
      <c r="Y451" s="18" t="e">
        <f t="shared" si="151"/>
        <v>#DIV/0!</v>
      </c>
      <c r="Z451" s="19"/>
      <c r="AA451" s="19"/>
      <c r="AB451" s="19"/>
      <c r="AC451" s="19"/>
      <c r="AD451" s="19"/>
      <c r="AE451" s="19"/>
    </row>
    <row r="452" spans="1:31" s="84" customFormat="1" x14ac:dyDescent="0.25">
      <c r="A452" s="17"/>
      <c r="B452" s="86" t="s">
        <v>191</v>
      </c>
      <c r="C452" s="19"/>
      <c r="D452" s="19"/>
      <c r="E452" s="19"/>
      <c r="F452" s="45" t="e">
        <f t="shared" si="149"/>
        <v>#DIV/0!</v>
      </c>
      <c r="G452" s="31"/>
      <c r="H452" s="45" t="e">
        <f t="shared" si="152"/>
        <v>#DIV/0!</v>
      </c>
      <c r="I452" s="31"/>
      <c r="J452" s="31"/>
      <c r="K452" s="31"/>
      <c r="L452" s="31"/>
      <c r="M452" s="31"/>
      <c r="N452" s="31"/>
      <c r="O452" s="19"/>
      <c r="P452" s="19"/>
      <c r="Q452" s="19"/>
      <c r="R452" s="19"/>
      <c r="S452" s="19"/>
      <c r="T452" s="19"/>
      <c r="U452" s="54" t="e">
        <f t="shared" si="153"/>
        <v>#DIV/0!</v>
      </c>
      <c r="V452" s="19"/>
      <c r="W452" s="18" t="e">
        <f t="shared" si="150"/>
        <v>#DIV/0!</v>
      </c>
      <c r="X452" s="19"/>
      <c r="Y452" s="18" t="e">
        <f t="shared" si="151"/>
        <v>#DIV/0!</v>
      </c>
      <c r="Z452" s="19"/>
      <c r="AA452" s="19"/>
      <c r="AB452" s="19"/>
      <c r="AC452" s="19"/>
      <c r="AD452" s="19"/>
      <c r="AE452" s="19"/>
    </row>
    <row r="453" spans="1:31" s="84" customFormat="1" x14ac:dyDescent="0.25">
      <c r="A453" s="17"/>
      <c r="B453" s="85" t="s">
        <v>276</v>
      </c>
      <c r="C453" s="19"/>
      <c r="D453" s="19"/>
      <c r="E453" s="19"/>
      <c r="F453" s="45" t="e">
        <f t="shared" si="149"/>
        <v>#DIV/0!</v>
      </c>
      <c r="G453" s="31"/>
      <c r="H453" s="45" t="e">
        <f t="shared" si="152"/>
        <v>#DIV/0!</v>
      </c>
      <c r="I453" s="31"/>
      <c r="J453" s="31"/>
      <c r="K453" s="31"/>
      <c r="L453" s="31"/>
      <c r="M453" s="31"/>
      <c r="N453" s="31"/>
      <c r="O453" s="19"/>
      <c r="P453" s="19"/>
      <c r="Q453" s="19"/>
      <c r="R453" s="19"/>
      <c r="S453" s="19"/>
      <c r="T453" s="19"/>
      <c r="U453" s="54" t="e">
        <f t="shared" si="153"/>
        <v>#DIV/0!</v>
      </c>
      <c r="V453" s="19"/>
      <c r="W453" s="18" t="e">
        <f t="shared" si="150"/>
        <v>#DIV/0!</v>
      </c>
      <c r="X453" s="19"/>
      <c r="Y453" s="18" t="e">
        <f t="shared" si="151"/>
        <v>#DIV/0!</v>
      </c>
      <c r="Z453" s="19"/>
      <c r="AA453" s="19"/>
      <c r="AB453" s="19"/>
      <c r="AC453" s="19"/>
      <c r="AD453" s="19"/>
      <c r="AE453" s="19"/>
    </row>
    <row r="454" spans="1:31" s="84" customFormat="1" x14ac:dyDescent="0.25">
      <c r="A454" s="17"/>
      <c r="B454" s="85" t="s">
        <v>277</v>
      </c>
      <c r="C454" s="19"/>
      <c r="D454" s="19"/>
      <c r="E454" s="19"/>
      <c r="F454" s="45" t="e">
        <f t="shared" si="149"/>
        <v>#DIV/0!</v>
      </c>
      <c r="G454" s="31"/>
      <c r="H454" s="45" t="e">
        <f t="shared" si="152"/>
        <v>#DIV/0!</v>
      </c>
      <c r="I454" s="31"/>
      <c r="J454" s="31"/>
      <c r="K454" s="31"/>
      <c r="L454" s="31"/>
      <c r="M454" s="31"/>
      <c r="N454" s="31"/>
      <c r="O454" s="19"/>
      <c r="P454" s="19"/>
      <c r="Q454" s="19"/>
      <c r="R454" s="19"/>
      <c r="S454" s="19"/>
      <c r="T454" s="19"/>
      <c r="U454" s="54" t="e">
        <f t="shared" si="153"/>
        <v>#DIV/0!</v>
      </c>
      <c r="V454" s="19"/>
      <c r="W454" s="18" t="e">
        <f t="shared" si="150"/>
        <v>#DIV/0!</v>
      </c>
      <c r="X454" s="19"/>
      <c r="Y454" s="18" t="e">
        <f t="shared" si="151"/>
        <v>#DIV/0!</v>
      </c>
      <c r="Z454" s="19"/>
      <c r="AA454" s="19"/>
      <c r="AB454" s="19"/>
      <c r="AC454" s="19"/>
      <c r="AD454" s="19"/>
      <c r="AE454" s="19"/>
    </row>
    <row r="455" spans="1:31" s="84" customFormat="1" x14ac:dyDescent="0.25">
      <c r="A455" s="17"/>
      <c r="B455" s="86" t="s">
        <v>278</v>
      </c>
      <c r="C455" s="19"/>
      <c r="D455" s="19"/>
      <c r="E455" s="19"/>
      <c r="F455" s="45" t="e">
        <f t="shared" si="149"/>
        <v>#DIV/0!</v>
      </c>
      <c r="G455" s="31"/>
      <c r="H455" s="45" t="e">
        <f t="shared" si="152"/>
        <v>#DIV/0!</v>
      </c>
      <c r="I455" s="31"/>
      <c r="J455" s="31"/>
      <c r="K455" s="31"/>
      <c r="L455" s="31"/>
      <c r="M455" s="31"/>
      <c r="N455" s="31"/>
      <c r="O455" s="19"/>
      <c r="P455" s="19"/>
      <c r="Q455" s="19"/>
      <c r="R455" s="19"/>
      <c r="S455" s="19"/>
      <c r="T455" s="19"/>
      <c r="U455" s="54" t="e">
        <f t="shared" si="153"/>
        <v>#DIV/0!</v>
      </c>
      <c r="V455" s="19"/>
      <c r="W455" s="18" t="e">
        <f t="shared" si="150"/>
        <v>#DIV/0!</v>
      </c>
      <c r="X455" s="19"/>
      <c r="Y455" s="18" t="e">
        <f t="shared" si="151"/>
        <v>#DIV/0!</v>
      </c>
      <c r="Z455" s="19"/>
      <c r="AA455" s="19"/>
      <c r="AB455" s="19"/>
      <c r="AC455" s="19"/>
      <c r="AD455" s="19"/>
      <c r="AE455" s="19"/>
    </row>
    <row r="456" spans="1:31" s="84" customFormat="1" x14ac:dyDescent="0.25">
      <c r="A456" s="17"/>
      <c r="B456" s="86" t="s">
        <v>279</v>
      </c>
      <c r="C456" s="19"/>
      <c r="D456" s="19"/>
      <c r="E456" s="19"/>
      <c r="F456" s="45" t="e">
        <f t="shared" si="149"/>
        <v>#DIV/0!</v>
      </c>
      <c r="G456" s="31"/>
      <c r="H456" s="45" t="e">
        <f t="shared" si="152"/>
        <v>#DIV/0!</v>
      </c>
      <c r="I456" s="31"/>
      <c r="J456" s="31"/>
      <c r="K456" s="31"/>
      <c r="L456" s="31"/>
      <c r="M456" s="31"/>
      <c r="N456" s="31"/>
      <c r="O456" s="19"/>
      <c r="P456" s="19"/>
      <c r="Q456" s="19"/>
      <c r="R456" s="19"/>
      <c r="S456" s="19"/>
      <c r="T456" s="19"/>
      <c r="U456" s="54" t="e">
        <f t="shared" si="153"/>
        <v>#DIV/0!</v>
      </c>
      <c r="V456" s="19"/>
      <c r="W456" s="18" t="e">
        <f t="shared" si="150"/>
        <v>#DIV/0!</v>
      </c>
      <c r="X456" s="19"/>
      <c r="Y456" s="18" t="e">
        <f t="shared" si="151"/>
        <v>#DIV/0!</v>
      </c>
      <c r="Z456" s="19"/>
      <c r="AA456" s="19"/>
      <c r="AB456" s="19"/>
      <c r="AC456" s="19"/>
      <c r="AD456" s="19"/>
      <c r="AE456" s="19"/>
    </row>
    <row r="457" spans="1:31" s="84" customFormat="1" x14ac:dyDescent="0.25">
      <c r="A457" s="17"/>
      <c r="B457" s="86" t="s">
        <v>280</v>
      </c>
      <c r="C457" s="19"/>
      <c r="D457" s="19"/>
      <c r="E457" s="19"/>
      <c r="F457" s="45" t="e">
        <f t="shared" si="149"/>
        <v>#DIV/0!</v>
      </c>
      <c r="G457" s="31"/>
      <c r="H457" s="45" t="e">
        <f t="shared" si="152"/>
        <v>#DIV/0!</v>
      </c>
      <c r="I457" s="31"/>
      <c r="J457" s="31"/>
      <c r="K457" s="31"/>
      <c r="L457" s="31"/>
      <c r="M457" s="31"/>
      <c r="N457" s="31"/>
      <c r="O457" s="19"/>
      <c r="P457" s="19"/>
      <c r="Q457" s="19"/>
      <c r="R457" s="19"/>
      <c r="S457" s="19"/>
      <c r="T457" s="19"/>
      <c r="U457" s="54" t="e">
        <f t="shared" si="153"/>
        <v>#DIV/0!</v>
      </c>
      <c r="V457" s="19"/>
      <c r="W457" s="18" t="e">
        <f t="shared" si="150"/>
        <v>#DIV/0!</v>
      </c>
      <c r="X457" s="19"/>
      <c r="Y457" s="18" t="e">
        <f t="shared" si="151"/>
        <v>#DIV/0!</v>
      </c>
      <c r="Z457" s="19"/>
      <c r="AA457" s="19"/>
      <c r="AB457" s="19"/>
      <c r="AC457" s="19"/>
      <c r="AD457" s="19"/>
      <c r="AE457" s="19"/>
    </row>
    <row r="458" spans="1:31" s="84" customFormat="1" x14ac:dyDescent="0.25">
      <c r="A458" s="17"/>
      <c r="B458" s="86" t="s">
        <v>499</v>
      </c>
      <c r="C458" s="19"/>
      <c r="D458" s="19"/>
      <c r="E458" s="19"/>
      <c r="F458" s="45" t="e">
        <f t="shared" si="149"/>
        <v>#DIV/0!</v>
      </c>
      <c r="G458" s="31"/>
      <c r="H458" s="45" t="e">
        <f t="shared" si="152"/>
        <v>#DIV/0!</v>
      </c>
      <c r="I458" s="31"/>
      <c r="J458" s="31"/>
      <c r="K458" s="31"/>
      <c r="L458" s="31"/>
      <c r="M458" s="31"/>
      <c r="N458" s="31"/>
      <c r="O458" s="19"/>
      <c r="P458" s="19"/>
      <c r="Q458" s="19"/>
      <c r="R458" s="19"/>
      <c r="S458" s="19"/>
      <c r="T458" s="19"/>
      <c r="U458" s="54" t="e">
        <f t="shared" si="153"/>
        <v>#DIV/0!</v>
      </c>
      <c r="V458" s="19"/>
      <c r="W458" s="18" t="e">
        <f t="shared" si="150"/>
        <v>#DIV/0!</v>
      </c>
      <c r="X458" s="19"/>
      <c r="Y458" s="18" t="e">
        <f t="shared" si="151"/>
        <v>#DIV/0!</v>
      </c>
      <c r="Z458" s="19"/>
      <c r="AA458" s="19"/>
      <c r="AB458" s="19"/>
      <c r="AC458" s="19"/>
      <c r="AD458" s="19"/>
      <c r="AE458" s="19"/>
    </row>
    <row r="459" spans="1:31" s="84" customFormat="1" x14ac:dyDescent="0.25">
      <c r="A459" s="17"/>
      <c r="B459" s="85" t="s">
        <v>281</v>
      </c>
      <c r="C459" s="19"/>
      <c r="D459" s="19"/>
      <c r="E459" s="19"/>
      <c r="F459" s="45" t="e">
        <f t="shared" si="149"/>
        <v>#DIV/0!</v>
      </c>
      <c r="G459" s="31"/>
      <c r="H459" s="45" t="e">
        <f t="shared" si="152"/>
        <v>#DIV/0!</v>
      </c>
      <c r="I459" s="31"/>
      <c r="J459" s="31"/>
      <c r="K459" s="31"/>
      <c r="L459" s="31"/>
      <c r="M459" s="31"/>
      <c r="N459" s="31"/>
      <c r="O459" s="19"/>
      <c r="P459" s="19"/>
      <c r="Q459" s="19"/>
      <c r="R459" s="19"/>
      <c r="S459" s="19"/>
      <c r="T459" s="19"/>
      <c r="U459" s="54" t="e">
        <f t="shared" si="153"/>
        <v>#DIV/0!</v>
      </c>
      <c r="V459" s="19"/>
      <c r="W459" s="18" t="e">
        <f t="shared" si="150"/>
        <v>#DIV/0!</v>
      </c>
      <c r="X459" s="19"/>
      <c r="Y459" s="18" t="e">
        <f t="shared" si="151"/>
        <v>#DIV/0!</v>
      </c>
      <c r="Z459" s="19"/>
      <c r="AA459" s="19"/>
      <c r="AB459" s="19"/>
      <c r="AC459" s="19"/>
      <c r="AD459" s="19"/>
      <c r="AE459" s="19"/>
    </row>
    <row r="460" spans="1:31" s="84" customFormat="1" x14ac:dyDescent="0.25">
      <c r="A460" s="17"/>
      <c r="B460" s="86" t="s">
        <v>500</v>
      </c>
      <c r="C460" s="19"/>
      <c r="D460" s="19"/>
      <c r="E460" s="19"/>
      <c r="F460" s="45" t="e">
        <f t="shared" si="149"/>
        <v>#DIV/0!</v>
      </c>
      <c r="G460" s="31"/>
      <c r="H460" s="45" t="e">
        <f t="shared" si="152"/>
        <v>#DIV/0!</v>
      </c>
      <c r="I460" s="31"/>
      <c r="J460" s="31"/>
      <c r="K460" s="31"/>
      <c r="L460" s="31"/>
      <c r="M460" s="31"/>
      <c r="N460" s="31"/>
      <c r="O460" s="19"/>
      <c r="P460" s="19"/>
      <c r="Q460" s="19"/>
      <c r="R460" s="19"/>
      <c r="S460" s="19"/>
      <c r="T460" s="19"/>
      <c r="U460" s="54" t="e">
        <f t="shared" si="153"/>
        <v>#DIV/0!</v>
      </c>
      <c r="V460" s="19"/>
      <c r="W460" s="18" t="e">
        <f t="shared" si="150"/>
        <v>#DIV/0!</v>
      </c>
      <c r="X460" s="19"/>
      <c r="Y460" s="18" t="e">
        <f t="shared" si="151"/>
        <v>#DIV/0!</v>
      </c>
      <c r="Z460" s="19"/>
      <c r="AA460" s="19"/>
      <c r="AB460" s="19"/>
      <c r="AC460" s="19"/>
      <c r="AD460" s="19"/>
      <c r="AE460" s="19"/>
    </row>
    <row r="461" spans="1:31" s="84" customFormat="1" x14ac:dyDescent="0.25">
      <c r="A461" s="17"/>
      <c r="B461" s="86" t="s">
        <v>501</v>
      </c>
      <c r="C461" s="19"/>
      <c r="D461" s="19"/>
      <c r="E461" s="19"/>
      <c r="F461" s="45" t="e">
        <f t="shared" si="149"/>
        <v>#DIV/0!</v>
      </c>
      <c r="G461" s="31"/>
      <c r="H461" s="45" t="e">
        <f t="shared" si="152"/>
        <v>#DIV/0!</v>
      </c>
      <c r="I461" s="31"/>
      <c r="J461" s="31"/>
      <c r="K461" s="31"/>
      <c r="L461" s="31"/>
      <c r="M461" s="31"/>
      <c r="N461" s="31"/>
      <c r="O461" s="19"/>
      <c r="P461" s="19"/>
      <c r="Q461" s="19"/>
      <c r="R461" s="19"/>
      <c r="S461" s="19"/>
      <c r="T461" s="19"/>
      <c r="U461" s="54" t="e">
        <f t="shared" si="153"/>
        <v>#DIV/0!</v>
      </c>
      <c r="V461" s="19"/>
      <c r="W461" s="18" t="e">
        <f t="shared" si="150"/>
        <v>#DIV/0!</v>
      </c>
      <c r="X461" s="19"/>
      <c r="Y461" s="18" t="e">
        <f t="shared" si="151"/>
        <v>#DIV/0!</v>
      </c>
      <c r="Z461" s="19"/>
      <c r="AA461" s="19"/>
      <c r="AB461" s="19"/>
      <c r="AC461" s="19"/>
      <c r="AD461" s="19"/>
      <c r="AE461" s="19"/>
    </row>
    <row r="462" spans="1:31" s="84" customFormat="1" x14ac:dyDescent="0.25">
      <c r="A462" s="17"/>
      <c r="B462" s="86" t="s">
        <v>282</v>
      </c>
      <c r="C462" s="19"/>
      <c r="D462" s="19"/>
      <c r="E462" s="19"/>
      <c r="F462" s="45" t="e">
        <f t="shared" si="149"/>
        <v>#DIV/0!</v>
      </c>
      <c r="G462" s="31"/>
      <c r="H462" s="45" t="e">
        <f t="shared" si="152"/>
        <v>#DIV/0!</v>
      </c>
      <c r="I462" s="31"/>
      <c r="J462" s="31"/>
      <c r="K462" s="31"/>
      <c r="L462" s="31"/>
      <c r="M462" s="31"/>
      <c r="N462" s="31"/>
      <c r="O462" s="19"/>
      <c r="P462" s="19"/>
      <c r="Q462" s="19"/>
      <c r="R462" s="19"/>
      <c r="S462" s="19"/>
      <c r="T462" s="19"/>
      <c r="U462" s="54" t="e">
        <f t="shared" si="153"/>
        <v>#DIV/0!</v>
      </c>
      <c r="V462" s="19"/>
      <c r="W462" s="18" t="e">
        <f t="shared" si="150"/>
        <v>#DIV/0!</v>
      </c>
      <c r="X462" s="19"/>
      <c r="Y462" s="18" t="e">
        <f t="shared" si="151"/>
        <v>#DIV/0!</v>
      </c>
      <c r="Z462" s="19"/>
      <c r="AA462" s="19"/>
      <c r="AB462" s="19"/>
      <c r="AC462" s="19"/>
      <c r="AD462" s="19"/>
      <c r="AE462" s="19"/>
    </row>
    <row r="463" spans="1:31" s="84" customFormat="1" x14ac:dyDescent="0.25">
      <c r="A463" s="17"/>
      <c r="B463" s="86" t="s">
        <v>502</v>
      </c>
      <c r="C463" s="19"/>
      <c r="D463" s="19"/>
      <c r="E463" s="19"/>
      <c r="F463" s="45" t="e">
        <f t="shared" si="149"/>
        <v>#DIV/0!</v>
      </c>
      <c r="G463" s="31"/>
      <c r="H463" s="45" t="e">
        <f t="shared" si="152"/>
        <v>#DIV/0!</v>
      </c>
      <c r="I463" s="31"/>
      <c r="J463" s="31"/>
      <c r="K463" s="31"/>
      <c r="L463" s="31"/>
      <c r="M463" s="31"/>
      <c r="N463" s="31"/>
      <c r="O463" s="19"/>
      <c r="P463" s="19"/>
      <c r="Q463" s="19"/>
      <c r="R463" s="19"/>
      <c r="S463" s="19"/>
      <c r="T463" s="19"/>
      <c r="U463" s="54" t="e">
        <f t="shared" si="153"/>
        <v>#DIV/0!</v>
      </c>
      <c r="V463" s="19"/>
      <c r="W463" s="18" t="e">
        <f t="shared" si="150"/>
        <v>#DIV/0!</v>
      </c>
      <c r="X463" s="19"/>
      <c r="Y463" s="18" t="e">
        <f t="shared" si="151"/>
        <v>#DIV/0!</v>
      </c>
      <c r="Z463" s="19"/>
      <c r="AA463" s="19"/>
      <c r="AB463" s="19"/>
      <c r="AC463" s="19"/>
      <c r="AD463" s="19"/>
      <c r="AE463" s="19"/>
    </row>
    <row r="464" spans="1:31" s="84" customFormat="1" x14ac:dyDescent="0.25">
      <c r="A464" s="17"/>
      <c r="B464" s="86" t="s">
        <v>503</v>
      </c>
      <c r="C464" s="19"/>
      <c r="D464" s="19"/>
      <c r="E464" s="19"/>
      <c r="F464" s="45" t="e">
        <f t="shared" si="149"/>
        <v>#DIV/0!</v>
      </c>
      <c r="G464" s="31"/>
      <c r="H464" s="45" t="e">
        <f t="shared" si="152"/>
        <v>#DIV/0!</v>
      </c>
      <c r="I464" s="31"/>
      <c r="J464" s="31"/>
      <c r="K464" s="31"/>
      <c r="L464" s="31"/>
      <c r="M464" s="31"/>
      <c r="N464" s="31"/>
      <c r="O464" s="19"/>
      <c r="P464" s="19"/>
      <c r="Q464" s="19"/>
      <c r="R464" s="19"/>
      <c r="S464" s="19"/>
      <c r="T464" s="19"/>
      <c r="U464" s="54" t="e">
        <f t="shared" si="153"/>
        <v>#DIV/0!</v>
      </c>
      <c r="V464" s="19"/>
      <c r="W464" s="18" t="e">
        <f t="shared" si="150"/>
        <v>#DIV/0!</v>
      </c>
      <c r="X464" s="19"/>
      <c r="Y464" s="18" t="e">
        <f t="shared" si="151"/>
        <v>#DIV/0!</v>
      </c>
      <c r="Z464" s="19"/>
      <c r="AA464" s="19"/>
      <c r="AB464" s="19"/>
      <c r="AC464" s="19"/>
      <c r="AD464" s="19"/>
      <c r="AE464" s="19"/>
    </row>
    <row r="465" spans="1:31" s="84" customFormat="1" x14ac:dyDescent="0.25">
      <c r="A465" s="17"/>
      <c r="B465" s="86" t="s">
        <v>504</v>
      </c>
      <c r="C465" s="19"/>
      <c r="D465" s="19"/>
      <c r="E465" s="19"/>
      <c r="F465" s="45" t="e">
        <f t="shared" si="149"/>
        <v>#DIV/0!</v>
      </c>
      <c r="G465" s="31"/>
      <c r="H465" s="45" t="e">
        <f t="shared" si="152"/>
        <v>#DIV/0!</v>
      </c>
      <c r="I465" s="31"/>
      <c r="J465" s="31"/>
      <c r="K465" s="31"/>
      <c r="L465" s="31"/>
      <c r="M465" s="31"/>
      <c r="N465" s="31"/>
      <c r="O465" s="19"/>
      <c r="P465" s="19"/>
      <c r="Q465" s="19"/>
      <c r="R465" s="19"/>
      <c r="S465" s="19"/>
      <c r="T465" s="19"/>
      <c r="U465" s="54" t="e">
        <f t="shared" si="153"/>
        <v>#DIV/0!</v>
      </c>
      <c r="V465" s="19"/>
      <c r="W465" s="18" t="e">
        <f t="shared" si="150"/>
        <v>#DIV/0!</v>
      </c>
      <c r="X465" s="19"/>
      <c r="Y465" s="18" t="e">
        <f t="shared" si="151"/>
        <v>#DIV/0!</v>
      </c>
      <c r="Z465" s="19"/>
      <c r="AA465" s="19"/>
      <c r="AB465" s="19"/>
      <c r="AC465" s="19"/>
      <c r="AD465" s="19"/>
      <c r="AE465" s="19"/>
    </row>
    <row r="466" spans="1:31" s="84" customFormat="1" x14ac:dyDescent="0.25">
      <c r="A466" s="17"/>
      <c r="B466" s="86" t="s">
        <v>505</v>
      </c>
      <c r="C466" s="19"/>
      <c r="D466" s="19"/>
      <c r="E466" s="19"/>
      <c r="F466" s="45" t="e">
        <f t="shared" si="149"/>
        <v>#DIV/0!</v>
      </c>
      <c r="G466" s="31"/>
      <c r="H466" s="45" t="e">
        <f t="shared" si="152"/>
        <v>#DIV/0!</v>
      </c>
      <c r="I466" s="31"/>
      <c r="J466" s="31"/>
      <c r="K466" s="31"/>
      <c r="L466" s="31"/>
      <c r="M466" s="31"/>
      <c r="N466" s="31"/>
      <c r="O466" s="19"/>
      <c r="P466" s="19"/>
      <c r="Q466" s="19"/>
      <c r="R466" s="19"/>
      <c r="S466" s="19"/>
      <c r="T466" s="19"/>
      <c r="U466" s="54" t="e">
        <f t="shared" si="153"/>
        <v>#DIV/0!</v>
      </c>
      <c r="V466" s="19"/>
      <c r="W466" s="18" t="e">
        <f t="shared" si="150"/>
        <v>#DIV/0!</v>
      </c>
      <c r="X466" s="19"/>
      <c r="Y466" s="18" t="e">
        <f t="shared" si="151"/>
        <v>#DIV/0!</v>
      </c>
      <c r="Z466" s="19"/>
      <c r="AA466" s="19"/>
      <c r="AB466" s="19"/>
      <c r="AC466" s="19"/>
      <c r="AD466" s="19"/>
      <c r="AE466" s="19"/>
    </row>
    <row r="467" spans="1:31" s="84" customFormat="1" x14ac:dyDescent="0.25">
      <c r="A467" s="17"/>
      <c r="B467" s="86" t="s">
        <v>283</v>
      </c>
      <c r="C467" s="19"/>
      <c r="D467" s="19"/>
      <c r="E467" s="19"/>
      <c r="F467" s="45" t="e">
        <f t="shared" si="149"/>
        <v>#DIV/0!</v>
      </c>
      <c r="G467" s="31"/>
      <c r="H467" s="45" t="e">
        <f t="shared" si="152"/>
        <v>#DIV/0!</v>
      </c>
      <c r="I467" s="31"/>
      <c r="J467" s="31"/>
      <c r="K467" s="31"/>
      <c r="L467" s="31"/>
      <c r="M467" s="31"/>
      <c r="N467" s="31"/>
      <c r="O467" s="19"/>
      <c r="P467" s="19"/>
      <c r="Q467" s="19"/>
      <c r="R467" s="19"/>
      <c r="S467" s="19"/>
      <c r="T467" s="19"/>
      <c r="U467" s="54" t="e">
        <f t="shared" si="153"/>
        <v>#DIV/0!</v>
      </c>
      <c r="V467" s="19"/>
      <c r="W467" s="18" t="e">
        <f t="shared" si="150"/>
        <v>#DIV/0!</v>
      </c>
      <c r="X467" s="19"/>
      <c r="Y467" s="18" t="e">
        <f t="shared" si="151"/>
        <v>#DIV/0!</v>
      </c>
      <c r="Z467" s="19"/>
      <c r="AA467" s="19"/>
      <c r="AB467" s="19"/>
      <c r="AC467" s="19"/>
      <c r="AD467" s="19"/>
      <c r="AE467" s="19"/>
    </row>
    <row r="468" spans="1:31" s="84" customFormat="1" x14ac:dyDescent="0.25">
      <c r="A468" s="17"/>
      <c r="B468" s="86" t="s">
        <v>284</v>
      </c>
      <c r="C468" s="19"/>
      <c r="D468" s="19"/>
      <c r="E468" s="19"/>
      <c r="F468" s="45" t="e">
        <f t="shared" si="149"/>
        <v>#DIV/0!</v>
      </c>
      <c r="G468" s="31"/>
      <c r="H468" s="45" t="e">
        <f t="shared" si="152"/>
        <v>#DIV/0!</v>
      </c>
      <c r="I468" s="31"/>
      <c r="J468" s="31"/>
      <c r="K468" s="31"/>
      <c r="L468" s="31"/>
      <c r="M468" s="31"/>
      <c r="N468" s="31"/>
      <c r="O468" s="19"/>
      <c r="P468" s="19"/>
      <c r="Q468" s="19"/>
      <c r="R468" s="19"/>
      <c r="S468" s="19"/>
      <c r="T468" s="19"/>
      <c r="U468" s="54" t="e">
        <f t="shared" si="153"/>
        <v>#DIV/0!</v>
      </c>
      <c r="V468" s="19"/>
      <c r="W468" s="18" t="e">
        <f t="shared" si="150"/>
        <v>#DIV/0!</v>
      </c>
      <c r="X468" s="19"/>
      <c r="Y468" s="18" t="e">
        <f t="shared" si="151"/>
        <v>#DIV/0!</v>
      </c>
      <c r="Z468" s="19"/>
      <c r="AA468" s="19"/>
      <c r="AB468" s="19"/>
      <c r="AC468" s="19"/>
      <c r="AD468" s="19"/>
      <c r="AE468" s="19"/>
    </row>
    <row r="469" spans="1:31" s="84" customFormat="1" x14ac:dyDescent="0.25">
      <c r="A469" s="17"/>
      <c r="B469" s="86" t="s">
        <v>285</v>
      </c>
      <c r="C469" s="19"/>
      <c r="D469" s="19"/>
      <c r="E469" s="19"/>
      <c r="F469" s="45" t="e">
        <f t="shared" si="149"/>
        <v>#DIV/0!</v>
      </c>
      <c r="G469" s="31"/>
      <c r="H469" s="45" t="e">
        <f t="shared" si="152"/>
        <v>#DIV/0!</v>
      </c>
      <c r="I469" s="31"/>
      <c r="J469" s="31"/>
      <c r="K469" s="31"/>
      <c r="L469" s="31"/>
      <c r="M469" s="31"/>
      <c r="N469" s="31"/>
      <c r="O469" s="19"/>
      <c r="P469" s="19"/>
      <c r="Q469" s="19"/>
      <c r="R469" s="19"/>
      <c r="S469" s="19"/>
      <c r="T469" s="19"/>
      <c r="U469" s="54" t="e">
        <f t="shared" si="153"/>
        <v>#DIV/0!</v>
      </c>
      <c r="V469" s="19"/>
      <c r="W469" s="18" t="e">
        <f t="shared" si="150"/>
        <v>#DIV/0!</v>
      </c>
      <c r="X469" s="19"/>
      <c r="Y469" s="18" t="e">
        <f t="shared" si="151"/>
        <v>#DIV/0!</v>
      </c>
      <c r="Z469" s="19"/>
      <c r="AA469" s="19"/>
      <c r="AB469" s="19"/>
      <c r="AC469" s="19"/>
      <c r="AD469" s="19"/>
      <c r="AE469" s="19"/>
    </row>
    <row r="470" spans="1:31" s="84" customFormat="1" x14ac:dyDescent="0.25">
      <c r="A470" s="17"/>
      <c r="B470" s="86" t="s">
        <v>286</v>
      </c>
      <c r="C470" s="19"/>
      <c r="D470" s="19"/>
      <c r="E470" s="19"/>
      <c r="F470" s="45" t="e">
        <f t="shared" si="149"/>
        <v>#DIV/0!</v>
      </c>
      <c r="G470" s="31"/>
      <c r="H470" s="45" t="e">
        <f t="shared" si="152"/>
        <v>#DIV/0!</v>
      </c>
      <c r="I470" s="31"/>
      <c r="J470" s="31"/>
      <c r="K470" s="31"/>
      <c r="L470" s="31"/>
      <c r="M470" s="31"/>
      <c r="N470" s="31"/>
      <c r="O470" s="19"/>
      <c r="P470" s="19"/>
      <c r="Q470" s="19"/>
      <c r="R470" s="19"/>
      <c r="S470" s="19"/>
      <c r="T470" s="19"/>
      <c r="U470" s="54" t="e">
        <f t="shared" si="153"/>
        <v>#DIV/0!</v>
      </c>
      <c r="V470" s="19"/>
      <c r="W470" s="18" t="e">
        <f t="shared" si="150"/>
        <v>#DIV/0!</v>
      </c>
      <c r="X470" s="19"/>
      <c r="Y470" s="18" t="e">
        <f t="shared" si="151"/>
        <v>#DIV/0!</v>
      </c>
      <c r="Z470" s="19"/>
      <c r="AA470" s="19"/>
      <c r="AB470" s="19"/>
      <c r="AC470" s="19"/>
      <c r="AD470" s="19"/>
      <c r="AE470" s="19"/>
    </row>
    <row r="471" spans="1:31" s="84" customFormat="1" x14ac:dyDescent="0.25">
      <c r="A471" s="17"/>
      <c r="B471" s="85" t="s">
        <v>287</v>
      </c>
      <c r="C471" s="19"/>
      <c r="D471" s="19"/>
      <c r="E471" s="19"/>
      <c r="F471" s="45" t="e">
        <f t="shared" si="149"/>
        <v>#DIV/0!</v>
      </c>
      <c r="G471" s="31"/>
      <c r="H471" s="45" t="e">
        <f t="shared" si="152"/>
        <v>#DIV/0!</v>
      </c>
      <c r="I471" s="31"/>
      <c r="J471" s="31"/>
      <c r="K471" s="31"/>
      <c r="L471" s="31"/>
      <c r="M471" s="31"/>
      <c r="N471" s="31"/>
      <c r="O471" s="19"/>
      <c r="P471" s="19"/>
      <c r="Q471" s="19"/>
      <c r="R471" s="19"/>
      <c r="S471" s="19"/>
      <c r="T471" s="19"/>
      <c r="U471" s="54" t="e">
        <f t="shared" si="153"/>
        <v>#DIV/0!</v>
      </c>
      <c r="V471" s="19"/>
      <c r="W471" s="18" t="e">
        <f t="shared" si="150"/>
        <v>#DIV/0!</v>
      </c>
      <c r="X471" s="19"/>
      <c r="Y471" s="18" t="e">
        <f t="shared" si="151"/>
        <v>#DIV/0!</v>
      </c>
      <c r="Z471" s="19"/>
      <c r="AA471" s="19"/>
      <c r="AB471" s="19"/>
      <c r="AC471" s="19"/>
      <c r="AD471" s="19"/>
      <c r="AE471" s="19"/>
    </row>
    <row r="472" spans="1:31" s="84" customFormat="1" x14ac:dyDescent="0.25">
      <c r="A472" s="17"/>
      <c r="B472" s="86" t="s">
        <v>288</v>
      </c>
      <c r="C472" s="19"/>
      <c r="D472" s="19"/>
      <c r="E472" s="19"/>
      <c r="F472" s="45" t="e">
        <f t="shared" si="149"/>
        <v>#DIV/0!</v>
      </c>
      <c r="G472" s="31"/>
      <c r="H472" s="45" t="e">
        <f t="shared" si="152"/>
        <v>#DIV/0!</v>
      </c>
      <c r="I472" s="31"/>
      <c r="J472" s="31"/>
      <c r="K472" s="31"/>
      <c r="L472" s="31"/>
      <c r="M472" s="31"/>
      <c r="N472" s="31"/>
      <c r="O472" s="19"/>
      <c r="P472" s="19"/>
      <c r="Q472" s="19"/>
      <c r="R472" s="19"/>
      <c r="S472" s="19"/>
      <c r="T472" s="19"/>
      <c r="U472" s="54" t="e">
        <f t="shared" si="153"/>
        <v>#DIV/0!</v>
      </c>
      <c r="V472" s="19"/>
      <c r="W472" s="18" t="e">
        <f t="shared" si="150"/>
        <v>#DIV/0!</v>
      </c>
      <c r="X472" s="19"/>
      <c r="Y472" s="18" t="e">
        <f t="shared" si="151"/>
        <v>#DIV/0!</v>
      </c>
      <c r="Z472" s="19"/>
      <c r="AA472" s="19"/>
      <c r="AB472" s="19"/>
      <c r="AC472" s="19"/>
      <c r="AD472" s="19"/>
      <c r="AE472" s="19"/>
    </row>
    <row r="473" spans="1:31" s="84" customFormat="1" x14ac:dyDescent="0.25">
      <c r="A473" s="17"/>
      <c r="B473" s="86" t="s">
        <v>289</v>
      </c>
      <c r="C473" s="19"/>
      <c r="D473" s="19"/>
      <c r="E473" s="19"/>
      <c r="F473" s="45" t="e">
        <f t="shared" si="149"/>
        <v>#DIV/0!</v>
      </c>
      <c r="G473" s="31"/>
      <c r="H473" s="45" t="e">
        <f t="shared" si="152"/>
        <v>#DIV/0!</v>
      </c>
      <c r="I473" s="31"/>
      <c r="J473" s="31"/>
      <c r="K473" s="31"/>
      <c r="L473" s="31"/>
      <c r="M473" s="31"/>
      <c r="N473" s="31"/>
      <c r="O473" s="19"/>
      <c r="P473" s="19"/>
      <c r="Q473" s="19"/>
      <c r="R473" s="19"/>
      <c r="S473" s="19"/>
      <c r="T473" s="19"/>
      <c r="U473" s="54" t="e">
        <f t="shared" si="153"/>
        <v>#DIV/0!</v>
      </c>
      <c r="V473" s="19"/>
      <c r="W473" s="18" t="e">
        <f t="shared" si="150"/>
        <v>#DIV/0!</v>
      </c>
      <c r="X473" s="19"/>
      <c r="Y473" s="18" t="e">
        <f t="shared" si="151"/>
        <v>#DIV/0!</v>
      </c>
      <c r="Z473" s="19"/>
      <c r="AA473" s="19"/>
      <c r="AB473" s="19"/>
      <c r="AC473" s="19"/>
      <c r="AD473" s="19"/>
      <c r="AE473" s="19"/>
    </row>
    <row r="474" spans="1:31" s="84" customFormat="1" x14ac:dyDescent="0.25">
      <c r="A474" s="17"/>
      <c r="B474" s="86" t="s">
        <v>290</v>
      </c>
      <c r="C474" s="19"/>
      <c r="D474" s="19"/>
      <c r="E474" s="19"/>
      <c r="F474" s="45" t="e">
        <f t="shared" si="149"/>
        <v>#DIV/0!</v>
      </c>
      <c r="G474" s="31"/>
      <c r="H474" s="45" t="e">
        <f t="shared" si="152"/>
        <v>#DIV/0!</v>
      </c>
      <c r="I474" s="31"/>
      <c r="J474" s="31"/>
      <c r="K474" s="31"/>
      <c r="L474" s="31"/>
      <c r="M474" s="31"/>
      <c r="N474" s="31"/>
      <c r="O474" s="19"/>
      <c r="P474" s="19"/>
      <c r="Q474" s="19"/>
      <c r="R474" s="19"/>
      <c r="S474" s="19"/>
      <c r="T474" s="19"/>
      <c r="U474" s="54" t="e">
        <f t="shared" si="153"/>
        <v>#DIV/0!</v>
      </c>
      <c r="V474" s="19"/>
      <c r="W474" s="18" t="e">
        <f t="shared" si="150"/>
        <v>#DIV/0!</v>
      </c>
      <c r="X474" s="19"/>
      <c r="Y474" s="18" t="e">
        <f t="shared" si="151"/>
        <v>#DIV/0!</v>
      </c>
      <c r="Z474" s="19"/>
      <c r="AA474" s="19"/>
      <c r="AB474" s="19"/>
      <c r="AC474" s="19"/>
      <c r="AD474" s="19"/>
      <c r="AE474" s="19"/>
    </row>
    <row r="475" spans="1:31" s="84" customFormat="1" x14ac:dyDescent="0.25">
      <c r="A475" s="17"/>
      <c r="B475" s="85" t="s">
        <v>506</v>
      </c>
      <c r="C475" s="19"/>
      <c r="D475" s="19"/>
      <c r="E475" s="19"/>
      <c r="F475" s="45" t="e">
        <f t="shared" si="149"/>
        <v>#DIV/0!</v>
      </c>
      <c r="G475" s="31"/>
      <c r="H475" s="45" t="e">
        <f t="shared" si="152"/>
        <v>#DIV/0!</v>
      </c>
      <c r="I475" s="31"/>
      <c r="J475" s="31"/>
      <c r="K475" s="31"/>
      <c r="L475" s="31"/>
      <c r="M475" s="31"/>
      <c r="N475" s="31"/>
      <c r="O475" s="19"/>
      <c r="P475" s="19"/>
      <c r="Q475" s="19"/>
      <c r="R475" s="19"/>
      <c r="S475" s="19"/>
      <c r="T475" s="19"/>
      <c r="U475" s="54" t="e">
        <f t="shared" si="153"/>
        <v>#DIV/0!</v>
      </c>
      <c r="V475" s="19"/>
      <c r="W475" s="18" t="e">
        <f t="shared" si="150"/>
        <v>#DIV/0!</v>
      </c>
      <c r="X475" s="19"/>
      <c r="Y475" s="18" t="e">
        <f t="shared" si="151"/>
        <v>#DIV/0!</v>
      </c>
      <c r="Z475" s="19"/>
      <c r="AA475" s="19"/>
      <c r="AB475" s="19"/>
      <c r="AC475" s="19"/>
      <c r="AD475" s="19"/>
      <c r="AE475" s="19"/>
    </row>
    <row r="476" spans="1:31" s="84" customFormat="1" x14ac:dyDescent="0.25">
      <c r="A476" s="19"/>
      <c r="B476" s="86" t="s">
        <v>291</v>
      </c>
      <c r="C476" s="19"/>
      <c r="D476" s="19"/>
      <c r="E476" s="19"/>
      <c r="F476" s="45" t="e">
        <f t="shared" si="149"/>
        <v>#DIV/0!</v>
      </c>
      <c r="G476" s="31"/>
      <c r="H476" s="45" t="e">
        <f t="shared" si="152"/>
        <v>#DIV/0!</v>
      </c>
      <c r="I476" s="31"/>
      <c r="J476" s="31"/>
      <c r="K476" s="31"/>
      <c r="L476" s="31"/>
      <c r="M476" s="31"/>
      <c r="N476" s="31"/>
      <c r="O476" s="19"/>
      <c r="P476" s="19"/>
      <c r="Q476" s="19"/>
      <c r="R476" s="19"/>
      <c r="S476" s="19"/>
      <c r="T476" s="19"/>
      <c r="U476" s="54" t="e">
        <f t="shared" si="153"/>
        <v>#DIV/0!</v>
      </c>
      <c r="V476" s="19"/>
      <c r="W476" s="18" t="e">
        <f t="shared" si="150"/>
        <v>#DIV/0!</v>
      </c>
      <c r="X476" s="19"/>
      <c r="Y476" s="18" t="e">
        <f t="shared" si="151"/>
        <v>#DIV/0!</v>
      </c>
      <c r="Z476" s="19"/>
      <c r="AA476" s="19"/>
      <c r="AB476" s="19"/>
      <c r="AC476" s="19"/>
      <c r="AD476" s="19"/>
      <c r="AE476" s="19"/>
    </row>
    <row r="477" spans="1:31" s="84" customFormat="1" x14ac:dyDescent="0.25">
      <c r="A477" s="19"/>
      <c r="B477" s="89" t="s">
        <v>507</v>
      </c>
      <c r="C477" s="19"/>
      <c r="D477" s="19"/>
      <c r="E477" s="19"/>
      <c r="F477" s="45" t="e">
        <f t="shared" si="149"/>
        <v>#DIV/0!</v>
      </c>
      <c r="G477" s="31"/>
      <c r="H477" s="45" t="e">
        <f t="shared" si="152"/>
        <v>#DIV/0!</v>
      </c>
      <c r="I477" s="31"/>
      <c r="J477" s="31"/>
      <c r="K477" s="31"/>
      <c r="L477" s="31"/>
      <c r="M477" s="31"/>
      <c r="N477" s="31"/>
      <c r="O477" s="19"/>
      <c r="P477" s="19"/>
      <c r="Q477" s="19"/>
      <c r="R477" s="19"/>
      <c r="S477" s="19"/>
      <c r="T477" s="19"/>
      <c r="U477" s="54" t="e">
        <f t="shared" si="153"/>
        <v>#DIV/0!</v>
      </c>
      <c r="V477" s="19"/>
      <c r="W477" s="18" t="e">
        <f t="shared" si="150"/>
        <v>#DIV/0!</v>
      </c>
      <c r="X477" s="19"/>
      <c r="Y477" s="18" t="e">
        <f t="shared" si="151"/>
        <v>#DIV/0!</v>
      </c>
      <c r="Z477" s="19"/>
      <c r="AA477" s="19"/>
      <c r="AB477" s="19"/>
      <c r="AC477" s="19"/>
      <c r="AD477" s="19"/>
      <c r="AE477" s="19"/>
    </row>
    <row r="478" spans="1:31" s="84" customFormat="1" x14ac:dyDescent="0.25">
      <c r="A478" s="21"/>
      <c r="B478" s="89" t="s">
        <v>508</v>
      </c>
      <c r="C478" s="19"/>
      <c r="D478" s="19"/>
      <c r="E478" s="19"/>
      <c r="F478" s="45" t="e">
        <f t="shared" si="149"/>
        <v>#DIV/0!</v>
      </c>
      <c r="G478" s="31"/>
      <c r="H478" s="45" t="e">
        <f t="shared" si="152"/>
        <v>#DIV/0!</v>
      </c>
      <c r="I478" s="31"/>
      <c r="J478" s="31"/>
      <c r="K478" s="31"/>
      <c r="L478" s="31"/>
      <c r="M478" s="31"/>
      <c r="N478" s="31"/>
      <c r="O478" s="19"/>
      <c r="P478" s="19"/>
      <c r="Q478" s="19"/>
      <c r="R478" s="19"/>
      <c r="S478" s="19"/>
      <c r="T478" s="19"/>
      <c r="U478" s="54" t="e">
        <f t="shared" si="153"/>
        <v>#DIV/0!</v>
      </c>
      <c r="V478" s="19"/>
      <c r="W478" s="18" t="e">
        <f t="shared" si="150"/>
        <v>#DIV/0!</v>
      </c>
      <c r="X478" s="19"/>
      <c r="Y478" s="18" t="e">
        <f t="shared" si="151"/>
        <v>#DIV/0!</v>
      </c>
      <c r="Z478" s="19"/>
      <c r="AA478" s="19"/>
      <c r="AB478" s="19"/>
      <c r="AC478" s="19"/>
      <c r="AD478" s="19"/>
      <c r="AE478" s="19"/>
    </row>
    <row r="479" spans="1:31" s="84" customFormat="1" x14ac:dyDescent="0.25">
      <c r="A479" s="21"/>
      <c r="B479" s="89" t="s">
        <v>509</v>
      </c>
      <c r="C479" s="19"/>
      <c r="D479" s="19"/>
      <c r="E479" s="19"/>
      <c r="F479" s="45" t="e">
        <f t="shared" si="149"/>
        <v>#DIV/0!</v>
      </c>
      <c r="G479" s="31"/>
      <c r="H479" s="45" t="e">
        <f t="shared" si="152"/>
        <v>#DIV/0!</v>
      </c>
      <c r="I479" s="31"/>
      <c r="J479" s="31"/>
      <c r="K479" s="31"/>
      <c r="L479" s="31"/>
      <c r="M479" s="31"/>
      <c r="N479" s="31"/>
      <c r="O479" s="19"/>
      <c r="P479" s="19"/>
      <c r="Q479" s="19"/>
      <c r="R479" s="19"/>
      <c r="S479" s="19"/>
      <c r="T479" s="19"/>
      <c r="U479" s="54" t="e">
        <f t="shared" si="153"/>
        <v>#DIV/0!</v>
      </c>
      <c r="V479" s="19"/>
      <c r="W479" s="18" t="e">
        <f t="shared" si="150"/>
        <v>#DIV/0!</v>
      </c>
      <c r="X479" s="19"/>
      <c r="Y479" s="18" t="e">
        <f t="shared" si="151"/>
        <v>#DIV/0!</v>
      </c>
      <c r="Z479" s="19"/>
      <c r="AA479" s="19"/>
      <c r="AB479" s="19"/>
      <c r="AC479" s="19"/>
      <c r="AD479" s="19"/>
      <c r="AE479" s="19"/>
    </row>
    <row r="480" spans="1:31" s="84" customFormat="1" x14ac:dyDescent="0.25">
      <c r="A480" s="21"/>
      <c r="B480" s="87" t="s">
        <v>316</v>
      </c>
      <c r="C480" s="19"/>
      <c r="D480" s="19"/>
      <c r="E480" s="19"/>
      <c r="F480" s="45" t="e">
        <f t="shared" si="149"/>
        <v>#DIV/0!</v>
      </c>
      <c r="G480" s="31"/>
      <c r="H480" s="45" t="e">
        <f t="shared" si="152"/>
        <v>#DIV/0!</v>
      </c>
      <c r="I480" s="31"/>
      <c r="J480" s="31"/>
      <c r="K480" s="31"/>
      <c r="L480" s="31"/>
      <c r="M480" s="31"/>
      <c r="N480" s="31"/>
      <c r="O480" s="19"/>
      <c r="P480" s="19"/>
      <c r="Q480" s="19"/>
      <c r="R480" s="19"/>
      <c r="S480" s="19"/>
      <c r="T480" s="19"/>
      <c r="U480" s="54" t="e">
        <f t="shared" si="153"/>
        <v>#DIV/0!</v>
      </c>
      <c r="V480" s="19"/>
      <c r="W480" s="18" t="e">
        <f t="shared" si="150"/>
        <v>#DIV/0!</v>
      </c>
      <c r="X480" s="19"/>
      <c r="Y480" s="18" t="e">
        <f t="shared" si="151"/>
        <v>#DIV/0!</v>
      </c>
      <c r="Z480" s="19"/>
      <c r="AA480" s="19"/>
      <c r="AB480" s="19"/>
      <c r="AC480" s="19"/>
      <c r="AD480" s="19"/>
      <c r="AE480" s="19"/>
    </row>
    <row r="481" spans="1:31" s="84" customFormat="1" x14ac:dyDescent="0.25">
      <c r="A481" s="21"/>
      <c r="B481" s="87" t="s">
        <v>317</v>
      </c>
      <c r="C481" s="19"/>
      <c r="D481" s="19"/>
      <c r="E481" s="19"/>
      <c r="F481" s="45" t="e">
        <f t="shared" si="149"/>
        <v>#DIV/0!</v>
      </c>
      <c r="G481" s="31"/>
      <c r="H481" s="45" t="e">
        <f t="shared" si="152"/>
        <v>#DIV/0!</v>
      </c>
      <c r="I481" s="31"/>
      <c r="J481" s="31"/>
      <c r="K481" s="31"/>
      <c r="L481" s="31"/>
      <c r="M481" s="31"/>
      <c r="N481" s="31"/>
      <c r="O481" s="19"/>
      <c r="P481" s="19"/>
      <c r="Q481" s="19"/>
      <c r="R481" s="19"/>
      <c r="S481" s="19"/>
      <c r="T481" s="19"/>
      <c r="U481" s="54" t="e">
        <f t="shared" si="153"/>
        <v>#DIV/0!</v>
      </c>
      <c r="V481" s="19"/>
      <c r="W481" s="18" t="e">
        <f t="shared" si="150"/>
        <v>#DIV/0!</v>
      </c>
      <c r="X481" s="19"/>
      <c r="Y481" s="18" t="e">
        <f t="shared" si="151"/>
        <v>#DIV/0!</v>
      </c>
      <c r="Z481" s="19"/>
      <c r="AA481" s="19"/>
      <c r="AB481" s="19"/>
      <c r="AC481" s="19"/>
      <c r="AD481" s="19"/>
      <c r="AE481" s="19"/>
    </row>
    <row r="482" spans="1:31" s="84" customFormat="1" x14ac:dyDescent="0.25">
      <c r="A482" s="133" t="s">
        <v>51</v>
      </c>
      <c r="B482" s="134"/>
      <c r="C482" s="29">
        <f>SUM(C446:C481)</f>
        <v>0</v>
      </c>
      <c r="D482" s="29">
        <f t="shared" ref="D482:E482" si="154">SUM(D446:D481)</f>
        <v>0</v>
      </c>
      <c r="E482" s="29">
        <f t="shared" si="154"/>
        <v>0</v>
      </c>
      <c r="F482" s="46" t="e">
        <f t="shared" si="149"/>
        <v>#DIV/0!</v>
      </c>
      <c r="G482" s="29">
        <f>SUM(G446:G481)</f>
        <v>0</v>
      </c>
      <c r="H482" s="46" t="e">
        <f t="shared" si="152"/>
        <v>#DIV/0!</v>
      </c>
      <c r="I482" s="29">
        <f t="shared" ref="I482:T482" si="155">SUM(I446:I481)</f>
        <v>0</v>
      </c>
      <c r="J482" s="29">
        <f t="shared" si="155"/>
        <v>0</v>
      </c>
      <c r="K482" s="29">
        <f t="shared" si="155"/>
        <v>0</v>
      </c>
      <c r="L482" s="29">
        <f t="shared" si="155"/>
        <v>0</v>
      </c>
      <c r="M482" s="29">
        <f t="shared" si="155"/>
        <v>0</v>
      </c>
      <c r="N482" s="29">
        <f t="shared" si="155"/>
        <v>0</v>
      </c>
      <c r="O482" s="29">
        <f t="shared" si="155"/>
        <v>0</v>
      </c>
      <c r="P482" s="29">
        <f t="shared" si="155"/>
        <v>0</v>
      </c>
      <c r="Q482" s="29">
        <f t="shared" si="155"/>
        <v>0</v>
      </c>
      <c r="R482" s="29">
        <f t="shared" si="155"/>
        <v>0</v>
      </c>
      <c r="S482" s="29">
        <f t="shared" si="155"/>
        <v>0</v>
      </c>
      <c r="T482" s="29">
        <f t="shared" si="155"/>
        <v>0</v>
      </c>
      <c r="U482" s="47" t="e">
        <f t="shared" si="153"/>
        <v>#DIV/0!</v>
      </c>
      <c r="V482" s="29">
        <f>SUM(V446:V481)</f>
        <v>0</v>
      </c>
      <c r="W482" s="88" t="e">
        <f>V482/E482*100</f>
        <v>#DIV/0!</v>
      </c>
      <c r="X482" s="29">
        <f>SUM(X446:X481)</f>
        <v>0</v>
      </c>
      <c r="Y482" s="88" t="e">
        <f t="shared" si="151"/>
        <v>#DIV/0!</v>
      </c>
      <c r="Z482" s="29">
        <f t="shared" ref="Z482:AE482" si="156">SUM(Z446:Z481)</f>
        <v>0</v>
      </c>
      <c r="AA482" s="29">
        <f t="shared" si="156"/>
        <v>0</v>
      </c>
      <c r="AB482" s="29">
        <f t="shared" si="156"/>
        <v>0</v>
      </c>
      <c r="AC482" s="29">
        <f t="shared" si="156"/>
        <v>0</v>
      </c>
      <c r="AD482" s="29">
        <f t="shared" si="156"/>
        <v>0</v>
      </c>
      <c r="AE482" s="29">
        <f t="shared" si="156"/>
        <v>0</v>
      </c>
    </row>
    <row r="483" spans="1:31" s="84" customFormat="1" x14ac:dyDescent="0.25">
      <c r="A483" s="49">
        <v>23</v>
      </c>
      <c r="B483" s="32" t="s">
        <v>62</v>
      </c>
      <c r="C483" s="26"/>
      <c r="D483" s="26"/>
      <c r="E483" s="26"/>
      <c r="F483" s="45"/>
      <c r="G483" s="26"/>
      <c r="H483" s="45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54"/>
      <c r="V483" s="26"/>
      <c r="W483" s="47"/>
      <c r="X483" s="26"/>
      <c r="Y483" s="47"/>
      <c r="Z483" s="26"/>
      <c r="AA483" s="26"/>
      <c r="AB483" s="26"/>
      <c r="AC483" s="26"/>
      <c r="AD483" s="26"/>
      <c r="AE483" s="26"/>
    </row>
    <row r="484" spans="1:31" s="84" customFormat="1" x14ac:dyDescent="0.25">
      <c r="A484" s="17"/>
      <c r="B484" s="86" t="s">
        <v>137</v>
      </c>
      <c r="C484" s="19"/>
      <c r="D484" s="19"/>
      <c r="E484" s="19"/>
      <c r="F484" s="45" t="e">
        <f t="shared" ref="F484:F504" si="157">E484/C484</f>
        <v>#DIV/0!</v>
      </c>
      <c r="G484" s="31"/>
      <c r="H484" s="45" t="e">
        <f t="shared" ref="H484:H504" si="158">G484/D484*100</f>
        <v>#DIV/0!</v>
      </c>
      <c r="I484" s="31"/>
      <c r="J484" s="31"/>
      <c r="K484" s="31"/>
      <c r="L484" s="31"/>
      <c r="M484" s="31"/>
      <c r="N484" s="31"/>
      <c r="O484" s="19"/>
      <c r="P484" s="19"/>
      <c r="Q484" s="19"/>
      <c r="R484" s="19"/>
      <c r="S484" s="19"/>
      <c r="T484" s="19"/>
      <c r="U484" s="54" t="e">
        <f t="shared" ref="U484:U504" si="159">O484/G484*100</f>
        <v>#DIV/0!</v>
      </c>
      <c r="V484" s="19"/>
      <c r="W484" s="18" t="e">
        <f t="shared" ref="W484:W504" si="160">V484/E484*100</f>
        <v>#DIV/0!</v>
      </c>
      <c r="X484" s="19"/>
      <c r="Y484" s="18" t="e">
        <f t="shared" ref="Y484:Y504" si="161">X484/E484*100</f>
        <v>#DIV/0!</v>
      </c>
      <c r="Z484" s="19"/>
      <c r="AA484" s="19"/>
      <c r="AB484" s="19"/>
      <c r="AC484" s="19"/>
      <c r="AD484" s="19"/>
      <c r="AE484" s="19"/>
    </row>
    <row r="485" spans="1:31" s="84" customFormat="1" x14ac:dyDescent="0.25">
      <c r="A485" s="17"/>
      <c r="B485" s="86" t="s">
        <v>96</v>
      </c>
      <c r="C485" s="19"/>
      <c r="D485" s="19"/>
      <c r="E485" s="19"/>
      <c r="F485" s="45" t="e">
        <f t="shared" si="157"/>
        <v>#DIV/0!</v>
      </c>
      <c r="G485" s="31"/>
      <c r="H485" s="45" t="e">
        <f t="shared" si="158"/>
        <v>#DIV/0!</v>
      </c>
      <c r="I485" s="31"/>
      <c r="J485" s="31"/>
      <c r="K485" s="31"/>
      <c r="L485" s="31"/>
      <c r="M485" s="31"/>
      <c r="N485" s="31"/>
      <c r="O485" s="19"/>
      <c r="P485" s="19"/>
      <c r="Q485" s="19"/>
      <c r="R485" s="19"/>
      <c r="S485" s="19"/>
      <c r="T485" s="19"/>
      <c r="U485" s="54" t="e">
        <f t="shared" si="159"/>
        <v>#DIV/0!</v>
      </c>
      <c r="V485" s="19"/>
      <c r="W485" s="18" t="e">
        <f t="shared" si="160"/>
        <v>#DIV/0!</v>
      </c>
      <c r="X485" s="19"/>
      <c r="Y485" s="18" t="e">
        <f t="shared" si="161"/>
        <v>#DIV/0!</v>
      </c>
      <c r="Z485" s="19"/>
      <c r="AA485" s="19"/>
      <c r="AB485" s="19"/>
      <c r="AC485" s="19"/>
      <c r="AD485" s="19"/>
      <c r="AE485" s="19"/>
    </row>
    <row r="486" spans="1:31" s="84" customFormat="1" x14ac:dyDescent="0.25">
      <c r="A486" s="17"/>
      <c r="B486" s="86" t="s">
        <v>292</v>
      </c>
      <c r="C486" s="19"/>
      <c r="D486" s="19"/>
      <c r="E486" s="19"/>
      <c r="F486" s="45" t="e">
        <f t="shared" si="157"/>
        <v>#DIV/0!</v>
      </c>
      <c r="G486" s="31"/>
      <c r="H486" s="45" t="e">
        <f t="shared" si="158"/>
        <v>#DIV/0!</v>
      </c>
      <c r="I486" s="31"/>
      <c r="J486" s="31"/>
      <c r="K486" s="31"/>
      <c r="L486" s="31"/>
      <c r="M486" s="31"/>
      <c r="N486" s="31"/>
      <c r="O486" s="19"/>
      <c r="P486" s="19"/>
      <c r="Q486" s="19"/>
      <c r="R486" s="19"/>
      <c r="S486" s="19"/>
      <c r="T486" s="19"/>
      <c r="U486" s="54" t="e">
        <f t="shared" si="159"/>
        <v>#DIV/0!</v>
      </c>
      <c r="V486" s="19"/>
      <c r="W486" s="18" t="e">
        <f t="shared" si="160"/>
        <v>#DIV/0!</v>
      </c>
      <c r="X486" s="19"/>
      <c r="Y486" s="18" t="e">
        <f t="shared" si="161"/>
        <v>#DIV/0!</v>
      </c>
      <c r="Z486" s="19"/>
      <c r="AA486" s="19"/>
      <c r="AB486" s="19"/>
      <c r="AC486" s="19"/>
      <c r="AD486" s="19"/>
      <c r="AE486" s="19"/>
    </row>
    <row r="487" spans="1:31" s="84" customFormat="1" x14ac:dyDescent="0.25">
      <c r="A487" s="17"/>
      <c r="B487" s="86" t="s">
        <v>510</v>
      </c>
      <c r="C487" s="19"/>
      <c r="D487" s="19"/>
      <c r="E487" s="19"/>
      <c r="F487" s="45" t="e">
        <f t="shared" si="157"/>
        <v>#DIV/0!</v>
      </c>
      <c r="G487" s="31"/>
      <c r="H487" s="45" t="e">
        <f t="shared" si="158"/>
        <v>#DIV/0!</v>
      </c>
      <c r="I487" s="31"/>
      <c r="J487" s="31"/>
      <c r="K487" s="31"/>
      <c r="L487" s="31"/>
      <c r="M487" s="31"/>
      <c r="N487" s="31"/>
      <c r="O487" s="19"/>
      <c r="P487" s="19"/>
      <c r="Q487" s="19"/>
      <c r="R487" s="19"/>
      <c r="S487" s="19"/>
      <c r="T487" s="19"/>
      <c r="U487" s="54" t="e">
        <f t="shared" si="159"/>
        <v>#DIV/0!</v>
      </c>
      <c r="V487" s="19"/>
      <c r="W487" s="18" t="e">
        <f t="shared" si="160"/>
        <v>#DIV/0!</v>
      </c>
      <c r="X487" s="19"/>
      <c r="Y487" s="18" t="e">
        <f t="shared" si="161"/>
        <v>#DIV/0!</v>
      </c>
      <c r="Z487" s="19"/>
      <c r="AA487" s="19"/>
      <c r="AB487" s="19"/>
      <c r="AC487" s="19"/>
      <c r="AD487" s="19"/>
      <c r="AE487" s="19"/>
    </row>
    <row r="488" spans="1:31" s="84" customFormat="1" x14ac:dyDescent="0.25">
      <c r="A488" s="17"/>
      <c r="B488" s="86" t="s">
        <v>179</v>
      </c>
      <c r="C488" s="19"/>
      <c r="D488" s="19"/>
      <c r="E488" s="19"/>
      <c r="F488" s="45" t="e">
        <f t="shared" si="157"/>
        <v>#DIV/0!</v>
      </c>
      <c r="G488" s="31"/>
      <c r="H488" s="45" t="e">
        <f t="shared" si="158"/>
        <v>#DIV/0!</v>
      </c>
      <c r="I488" s="31"/>
      <c r="J488" s="31"/>
      <c r="K488" s="31"/>
      <c r="L488" s="31"/>
      <c r="M488" s="31"/>
      <c r="N488" s="31"/>
      <c r="O488" s="19"/>
      <c r="P488" s="19"/>
      <c r="Q488" s="19"/>
      <c r="R488" s="19"/>
      <c r="S488" s="19"/>
      <c r="T488" s="19"/>
      <c r="U488" s="54" t="e">
        <f t="shared" si="159"/>
        <v>#DIV/0!</v>
      </c>
      <c r="V488" s="19"/>
      <c r="W488" s="18" t="e">
        <f t="shared" si="160"/>
        <v>#DIV/0!</v>
      </c>
      <c r="X488" s="19"/>
      <c r="Y488" s="18" t="e">
        <f t="shared" si="161"/>
        <v>#DIV/0!</v>
      </c>
      <c r="Z488" s="19"/>
      <c r="AA488" s="19"/>
      <c r="AB488" s="19"/>
      <c r="AC488" s="19"/>
      <c r="AD488" s="19"/>
      <c r="AE488" s="19"/>
    </row>
    <row r="489" spans="1:31" s="84" customFormat="1" x14ac:dyDescent="0.25">
      <c r="A489" s="17"/>
      <c r="B489" s="86" t="s">
        <v>307</v>
      </c>
      <c r="C489" s="19"/>
      <c r="D489" s="19"/>
      <c r="E489" s="19"/>
      <c r="F489" s="45" t="e">
        <f t="shared" si="157"/>
        <v>#DIV/0!</v>
      </c>
      <c r="G489" s="31"/>
      <c r="H489" s="45" t="e">
        <f t="shared" si="158"/>
        <v>#DIV/0!</v>
      </c>
      <c r="I489" s="31"/>
      <c r="J489" s="31"/>
      <c r="K489" s="31"/>
      <c r="L489" s="31"/>
      <c r="M489" s="31"/>
      <c r="N489" s="31"/>
      <c r="O489" s="19"/>
      <c r="P489" s="19"/>
      <c r="Q489" s="19"/>
      <c r="R489" s="19"/>
      <c r="S489" s="19"/>
      <c r="T489" s="19"/>
      <c r="U489" s="54" t="e">
        <f t="shared" si="159"/>
        <v>#DIV/0!</v>
      </c>
      <c r="V489" s="19"/>
      <c r="W489" s="18" t="e">
        <f t="shared" si="160"/>
        <v>#DIV/0!</v>
      </c>
      <c r="X489" s="19"/>
      <c r="Y489" s="18" t="e">
        <f t="shared" si="161"/>
        <v>#DIV/0!</v>
      </c>
      <c r="Z489" s="19"/>
      <c r="AA489" s="19"/>
      <c r="AB489" s="19"/>
      <c r="AC489" s="19"/>
      <c r="AD489" s="19"/>
      <c r="AE489" s="19"/>
    </row>
    <row r="490" spans="1:31" s="84" customFormat="1" x14ac:dyDescent="0.25">
      <c r="A490" s="17"/>
      <c r="B490" s="86" t="s">
        <v>293</v>
      </c>
      <c r="C490" s="19"/>
      <c r="D490" s="19"/>
      <c r="E490" s="19"/>
      <c r="F490" s="45" t="e">
        <f t="shared" si="157"/>
        <v>#DIV/0!</v>
      </c>
      <c r="G490" s="31"/>
      <c r="H490" s="45" t="e">
        <f t="shared" si="158"/>
        <v>#DIV/0!</v>
      </c>
      <c r="I490" s="31"/>
      <c r="J490" s="31"/>
      <c r="K490" s="31"/>
      <c r="L490" s="31"/>
      <c r="M490" s="31"/>
      <c r="N490" s="31"/>
      <c r="O490" s="19"/>
      <c r="P490" s="19"/>
      <c r="Q490" s="19"/>
      <c r="R490" s="19"/>
      <c r="S490" s="19"/>
      <c r="T490" s="19"/>
      <c r="U490" s="54" t="e">
        <f t="shared" si="159"/>
        <v>#DIV/0!</v>
      </c>
      <c r="V490" s="19"/>
      <c r="W490" s="18" t="e">
        <f t="shared" si="160"/>
        <v>#DIV/0!</v>
      </c>
      <c r="X490" s="19"/>
      <c r="Y490" s="18" t="e">
        <f t="shared" si="161"/>
        <v>#DIV/0!</v>
      </c>
      <c r="Z490" s="19"/>
      <c r="AA490" s="19"/>
      <c r="AB490" s="19"/>
      <c r="AC490" s="19"/>
      <c r="AD490" s="19"/>
      <c r="AE490" s="19"/>
    </row>
    <row r="491" spans="1:31" s="84" customFormat="1" x14ac:dyDescent="0.25">
      <c r="A491" s="17"/>
      <c r="B491" s="86" t="s">
        <v>511</v>
      </c>
      <c r="C491" s="19"/>
      <c r="D491" s="19"/>
      <c r="E491" s="19"/>
      <c r="F491" s="45" t="e">
        <f t="shared" si="157"/>
        <v>#DIV/0!</v>
      </c>
      <c r="G491" s="31"/>
      <c r="H491" s="45" t="e">
        <f t="shared" si="158"/>
        <v>#DIV/0!</v>
      </c>
      <c r="I491" s="31"/>
      <c r="J491" s="31"/>
      <c r="K491" s="31"/>
      <c r="L491" s="31"/>
      <c r="M491" s="31"/>
      <c r="N491" s="31"/>
      <c r="O491" s="19"/>
      <c r="P491" s="19"/>
      <c r="Q491" s="19"/>
      <c r="R491" s="19"/>
      <c r="S491" s="19"/>
      <c r="T491" s="19"/>
      <c r="U491" s="54" t="e">
        <f t="shared" si="159"/>
        <v>#DIV/0!</v>
      </c>
      <c r="V491" s="19"/>
      <c r="W491" s="18" t="e">
        <f t="shared" si="160"/>
        <v>#DIV/0!</v>
      </c>
      <c r="X491" s="19"/>
      <c r="Y491" s="18" t="e">
        <f t="shared" si="161"/>
        <v>#DIV/0!</v>
      </c>
      <c r="Z491" s="19"/>
      <c r="AA491" s="19"/>
      <c r="AB491" s="19"/>
      <c r="AC491" s="19"/>
      <c r="AD491" s="19"/>
      <c r="AE491" s="19"/>
    </row>
    <row r="492" spans="1:31" s="84" customFormat="1" x14ac:dyDescent="0.25">
      <c r="A492" s="17"/>
      <c r="B492" s="86" t="s">
        <v>512</v>
      </c>
      <c r="C492" s="19"/>
      <c r="D492" s="19"/>
      <c r="E492" s="19"/>
      <c r="F492" s="45" t="e">
        <f t="shared" si="157"/>
        <v>#DIV/0!</v>
      </c>
      <c r="G492" s="31"/>
      <c r="H492" s="45" t="e">
        <f t="shared" si="158"/>
        <v>#DIV/0!</v>
      </c>
      <c r="I492" s="31"/>
      <c r="J492" s="31"/>
      <c r="K492" s="31"/>
      <c r="L492" s="31"/>
      <c r="M492" s="31"/>
      <c r="N492" s="31"/>
      <c r="O492" s="19"/>
      <c r="P492" s="19"/>
      <c r="Q492" s="19"/>
      <c r="R492" s="19"/>
      <c r="S492" s="19"/>
      <c r="T492" s="19"/>
      <c r="U492" s="54" t="e">
        <f t="shared" si="159"/>
        <v>#DIV/0!</v>
      </c>
      <c r="V492" s="19"/>
      <c r="W492" s="18" t="e">
        <f t="shared" si="160"/>
        <v>#DIV/0!</v>
      </c>
      <c r="X492" s="19"/>
      <c r="Y492" s="18" t="e">
        <f t="shared" si="161"/>
        <v>#DIV/0!</v>
      </c>
      <c r="Z492" s="19"/>
      <c r="AA492" s="19"/>
      <c r="AB492" s="19"/>
      <c r="AC492" s="19"/>
      <c r="AD492" s="19"/>
      <c r="AE492" s="19"/>
    </row>
    <row r="493" spans="1:31" s="84" customFormat="1" x14ac:dyDescent="0.25">
      <c r="A493" s="17"/>
      <c r="B493" s="85" t="s">
        <v>138</v>
      </c>
      <c r="C493" s="19"/>
      <c r="D493" s="19"/>
      <c r="E493" s="19"/>
      <c r="F493" s="45" t="e">
        <f t="shared" si="157"/>
        <v>#DIV/0!</v>
      </c>
      <c r="G493" s="31"/>
      <c r="H493" s="45" t="e">
        <f t="shared" si="158"/>
        <v>#DIV/0!</v>
      </c>
      <c r="I493" s="31"/>
      <c r="J493" s="31"/>
      <c r="K493" s="31"/>
      <c r="L493" s="31"/>
      <c r="M493" s="31"/>
      <c r="N493" s="31"/>
      <c r="O493" s="19"/>
      <c r="P493" s="19"/>
      <c r="Q493" s="19"/>
      <c r="R493" s="19"/>
      <c r="S493" s="19"/>
      <c r="T493" s="19"/>
      <c r="U493" s="54" t="e">
        <f t="shared" si="159"/>
        <v>#DIV/0!</v>
      </c>
      <c r="V493" s="19"/>
      <c r="W493" s="18" t="e">
        <f t="shared" si="160"/>
        <v>#DIV/0!</v>
      </c>
      <c r="X493" s="19"/>
      <c r="Y493" s="18" t="e">
        <f t="shared" si="161"/>
        <v>#DIV/0!</v>
      </c>
      <c r="Z493" s="19"/>
      <c r="AA493" s="19"/>
      <c r="AB493" s="19"/>
      <c r="AC493" s="19"/>
      <c r="AD493" s="19"/>
      <c r="AE493" s="19"/>
    </row>
    <row r="494" spans="1:31" s="84" customFormat="1" x14ac:dyDescent="0.25">
      <c r="A494" s="17"/>
      <c r="B494" s="86" t="s">
        <v>513</v>
      </c>
      <c r="C494" s="19"/>
      <c r="D494" s="19"/>
      <c r="E494" s="19"/>
      <c r="F494" s="45" t="e">
        <f t="shared" si="157"/>
        <v>#DIV/0!</v>
      </c>
      <c r="G494" s="31"/>
      <c r="H494" s="45" t="e">
        <f t="shared" si="158"/>
        <v>#DIV/0!</v>
      </c>
      <c r="I494" s="31"/>
      <c r="J494" s="31"/>
      <c r="K494" s="31"/>
      <c r="L494" s="31"/>
      <c r="M494" s="31"/>
      <c r="N494" s="31"/>
      <c r="O494" s="19"/>
      <c r="P494" s="19"/>
      <c r="Q494" s="19"/>
      <c r="R494" s="19"/>
      <c r="S494" s="19"/>
      <c r="T494" s="19"/>
      <c r="U494" s="54" t="e">
        <f t="shared" si="159"/>
        <v>#DIV/0!</v>
      </c>
      <c r="V494" s="19"/>
      <c r="W494" s="18" t="e">
        <f t="shared" si="160"/>
        <v>#DIV/0!</v>
      </c>
      <c r="X494" s="19"/>
      <c r="Y494" s="18" t="e">
        <f t="shared" si="161"/>
        <v>#DIV/0!</v>
      </c>
      <c r="Z494" s="19"/>
      <c r="AA494" s="19"/>
      <c r="AB494" s="19"/>
      <c r="AC494" s="19"/>
      <c r="AD494" s="19"/>
      <c r="AE494" s="19"/>
    </row>
    <row r="495" spans="1:31" s="84" customFormat="1" x14ac:dyDescent="0.25">
      <c r="A495" s="17"/>
      <c r="B495" s="86" t="s">
        <v>513</v>
      </c>
      <c r="C495" s="19"/>
      <c r="D495" s="19"/>
      <c r="E495" s="19"/>
      <c r="F495" s="45" t="e">
        <f t="shared" si="157"/>
        <v>#DIV/0!</v>
      </c>
      <c r="G495" s="31"/>
      <c r="H495" s="45" t="e">
        <f t="shared" si="158"/>
        <v>#DIV/0!</v>
      </c>
      <c r="I495" s="31"/>
      <c r="J495" s="31"/>
      <c r="K495" s="31"/>
      <c r="L495" s="31"/>
      <c r="M495" s="31"/>
      <c r="N495" s="31"/>
      <c r="O495" s="19"/>
      <c r="P495" s="19"/>
      <c r="Q495" s="19"/>
      <c r="R495" s="19"/>
      <c r="S495" s="19"/>
      <c r="T495" s="19"/>
      <c r="U495" s="54" t="e">
        <f t="shared" si="159"/>
        <v>#DIV/0!</v>
      </c>
      <c r="V495" s="19"/>
      <c r="W495" s="18" t="e">
        <f t="shared" si="160"/>
        <v>#DIV/0!</v>
      </c>
      <c r="X495" s="19"/>
      <c r="Y495" s="18" t="e">
        <f t="shared" si="161"/>
        <v>#DIV/0!</v>
      </c>
      <c r="Z495" s="19"/>
      <c r="AA495" s="19"/>
      <c r="AB495" s="19"/>
      <c r="AC495" s="19"/>
      <c r="AD495" s="19"/>
      <c r="AE495" s="19"/>
    </row>
    <row r="496" spans="1:31" s="84" customFormat="1" x14ac:dyDescent="0.25">
      <c r="A496" s="17"/>
      <c r="B496" s="86" t="s">
        <v>294</v>
      </c>
      <c r="C496" s="19"/>
      <c r="D496" s="19"/>
      <c r="E496" s="19"/>
      <c r="F496" s="45" t="e">
        <f t="shared" si="157"/>
        <v>#DIV/0!</v>
      </c>
      <c r="G496" s="31"/>
      <c r="H496" s="45" t="e">
        <f t="shared" si="158"/>
        <v>#DIV/0!</v>
      </c>
      <c r="I496" s="31"/>
      <c r="J496" s="31"/>
      <c r="K496" s="31"/>
      <c r="L496" s="31"/>
      <c r="M496" s="31"/>
      <c r="N496" s="31"/>
      <c r="O496" s="19"/>
      <c r="P496" s="19"/>
      <c r="Q496" s="19"/>
      <c r="R496" s="19"/>
      <c r="S496" s="19"/>
      <c r="T496" s="19"/>
      <c r="U496" s="54" t="e">
        <f t="shared" si="159"/>
        <v>#DIV/0!</v>
      </c>
      <c r="V496" s="19"/>
      <c r="W496" s="18" t="e">
        <f t="shared" si="160"/>
        <v>#DIV/0!</v>
      </c>
      <c r="X496" s="19"/>
      <c r="Y496" s="18" t="e">
        <f t="shared" si="161"/>
        <v>#DIV/0!</v>
      </c>
      <c r="Z496" s="19"/>
      <c r="AA496" s="19"/>
      <c r="AB496" s="19"/>
      <c r="AC496" s="19"/>
      <c r="AD496" s="19"/>
      <c r="AE496" s="19"/>
    </row>
    <row r="497" spans="1:31" s="84" customFormat="1" x14ac:dyDescent="0.25">
      <c r="A497" s="17"/>
      <c r="B497" s="87" t="s">
        <v>514</v>
      </c>
      <c r="C497" s="19"/>
      <c r="D497" s="19"/>
      <c r="E497" s="19"/>
      <c r="F497" s="45" t="e">
        <f t="shared" si="157"/>
        <v>#DIV/0!</v>
      </c>
      <c r="G497" s="31"/>
      <c r="H497" s="45" t="e">
        <f t="shared" si="158"/>
        <v>#DIV/0!</v>
      </c>
      <c r="I497" s="31"/>
      <c r="J497" s="31"/>
      <c r="K497" s="31"/>
      <c r="L497" s="31"/>
      <c r="M497" s="31"/>
      <c r="N497" s="31"/>
      <c r="O497" s="19"/>
      <c r="P497" s="19"/>
      <c r="Q497" s="19"/>
      <c r="R497" s="19"/>
      <c r="S497" s="19"/>
      <c r="T497" s="19"/>
      <c r="U497" s="54" t="e">
        <f t="shared" si="159"/>
        <v>#DIV/0!</v>
      </c>
      <c r="V497" s="19"/>
      <c r="W497" s="18" t="e">
        <f t="shared" si="160"/>
        <v>#DIV/0!</v>
      </c>
      <c r="X497" s="19"/>
      <c r="Y497" s="18" t="e">
        <f t="shared" si="161"/>
        <v>#DIV/0!</v>
      </c>
      <c r="Z497" s="19"/>
      <c r="AA497" s="19"/>
      <c r="AB497" s="19"/>
      <c r="AC497" s="19"/>
      <c r="AD497" s="19"/>
      <c r="AE497" s="19"/>
    </row>
    <row r="498" spans="1:31" s="84" customFormat="1" x14ac:dyDescent="0.25">
      <c r="A498" s="17"/>
      <c r="B498" s="87" t="s">
        <v>515</v>
      </c>
      <c r="C498" s="19"/>
      <c r="D498" s="19"/>
      <c r="E498" s="19"/>
      <c r="F498" s="45" t="e">
        <f t="shared" si="157"/>
        <v>#DIV/0!</v>
      </c>
      <c r="G498" s="31"/>
      <c r="H498" s="45" t="e">
        <f t="shared" si="158"/>
        <v>#DIV/0!</v>
      </c>
      <c r="I498" s="31"/>
      <c r="J498" s="31"/>
      <c r="K498" s="31"/>
      <c r="L498" s="31"/>
      <c r="M498" s="31"/>
      <c r="N498" s="31"/>
      <c r="O498" s="19"/>
      <c r="P498" s="19"/>
      <c r="Q498" s="19"/>
      <c r="R498" s="19"/>
      <c r="S498" s="19"/>
      <c r="T498" s="19"/>
      <c r="U498" s="54" t="e">
        <f t="shared" si="159"/>
        <v>#DIV/0!</v>
      </c>
      <c r="V498" s="19"/>
      <c r="W498" s="18" t="e">
        <f t="shared" si="160"/>
        <v>#DIV/0!</v>
      </c>
      <c r="X498" s="19"/>
      <c r="Y498" s="18" t="e">
        <f t="shared" si="161"/>
        <v>#DIV/0!</v>
      </c>
      <c r="Z498" s="19"/>
      <c r="AA498" s="19"/>
      <c r="AB498" s="19"/>
      <c r="AC498" s="19"/>
      <c r="AD498" s="19"/>
      <c r="AE498" s="19"/>
    </row>
    <row r="499" spans="1:31" s="84" customFormat="1" x14ac:dyDescent="0.25">
      <c r="A499" s="17"/>
      <c r="B499" s="87" t="s">
        <v>316</v>
      </c>
      <c r="C499" s="19"/>
      <c r="D499" s="19"/>
      <c r="E499" s="19"/>
      <c r="F499" s="45" t="e">
        <f t="shared" si="157"/>
        <v>#DIV/0!</v>
      </c>
      <c r="G499" s="31"/>
      <c r="H499" s="45" t="e">
        <f t="shared" si="158"/>
        <v>#DIV/0!</v>
      </c>
      <c r="I499" s="31"/>
      <c r="J499" s="31"/>
      <c r="K499" s="31"/>
      <c r="L499" s="31"/>
      <c r="M499" s="31"/>
      <c r="N499" s="31"/>
      <c r="O499" s="19"/>
      <c r="P499" s="19"/>
      <c r="Q499" s="19"/>
      <c r="R499" s="19"/>
      <c r="S499" s="19"/>
      <c r="T499" s="19"/>
      <c r="U499" s="54" t="e">
        <f t="shared" si="159"/>
        <v>#DIV/0!</v>
      </c>
      <c r="V499" s="19"/>
      <c r="W499" s="18" t="e">
        <f t="shared" si="160"/>
        <v>#DIV/0!</v>
      </c>
      <c r="X499" s="19"/>
      <c r="Y499" s="18" t="e">
        <f t="shared" si="161"/>
        <v>#DIV/0!</v>
      </c>
      <c r="Z499" s="19"/>
      <c r="AA499" s="19"/>
      <c r="AB499" s="19"/>
      <c r="AC499" s="19"/>
      <c r="AD499" s="19"/>
      <c r="AE499" s="19"/>
    </row>
    <row r="500" spans="1:31" s="84" customFormat="1" x14ac:dyDescent="0.25">
      <c r="A500" s="17"/>
      <c r="B500" s="87" t="s">
        <v>317</v>
      </c>
      <c r="C500" s="19"/>
      <c r="D500" s="19"/>
      <c r="E500" s="19"/>
      <c r="F500" s="45" t="e">
        <f t="shared" si="157"/>
        <v>#DIV/0!</v>
      </c>
      <c r="G500" s="31"/>
      <c r="H500" s="45" t="e">
        <f t="shared" si="158"/>
        <v>#DIV/0!</v>
      </c>
      <c r="I500" s="31"/>
      <c r="J500" s="31"/>
      <c r="K500" s="31"/>
      <c r="L500" s="31"/>
      <c r="M500" s="31"/>
      <c r="N500" s="31"/>
      <c r="O500" s="19"/>
      <c r="P500" s="19"/>
      <c r="Q500" s="19"/>
      <c r="R500" s="19"/>
      <c r="S500" s="19"/>
      <c r="T500" s="19"/>
      <c r="U500" s="54" t="e">
        <f t="shared" si="159"/>
        <v>#DIV/0!</v>
      </c>
      <c r="V500" s="19"/>
      <c r="W500" s="18" t="e">
        <f t="shared" si="160"/>
        <v>#DIV/0!</v>
      </c>
      <c r="X500" s="19"/>
      <c r="Y500" s="18" t="e">
        <f t="shared" si="161"/>
        <v>#DIV/0!</v>
      </c>
      <c r="Z500" s="19"/>
      <c r="AA500" s="19"/>
      <c r="AB500" s="19"/>
      <c r="AC500" s="19"/>
      <c r="AD500" s="19"/>
      <c r="AE500" s="19"/>
    </row>
    <row r="501" spans="1:31" s="84" customFormat="1" x14ac:dyDescent="0.25">
      <c r="A501" s="17"/>
      <c r="B501" s="87" t="s">
        <v>318</v>
      </c>
      <c r="C501" s="19"/>
      <c r="D501" s="19"/>
      <c r="E501" s="19"/>
      <c r="F501" s="45" t="e">
        <f t="shared" si="157"/>
        <v>#DIV/0!</v>
      </c>
      <c r="G501" s="31"/>
      <c r="H501" s="45" t="e">
        <f t="shared" si="158"/>
        <v>#DIV/0!</v>
      </c>
      <c r="I501" s="31"/>
      <c r="J501" s="31"/>
      <c r="K501" s="31"/>
      <c r="L501" s="31"/>
      <c r="M501" s="31"/>
      <c r="N501" s="31"/>
      <c r="O501" s="19"/>
      <c r="P501" s="19"/>
      <c r="Q501" s="19"/>
      <c r="R501" s="19"/>
      <c r="S501" s="19"/>
      <c r="T501" s="19"/>
      <c r="U501" s="54" t="e">
        <f t="shared" si="159"/>
        <v>#DIV/0!</v>
      </c>
      <c r="V501" s="19"/>
      <c r="W501" s="18" t="e">
        <f t="shared" si="160"/>
        <v>#DIV/0!</v>
      </c>
      <c r="X501" s="27"/>
      <c r="Y501" s="18" t="e">
        <f t="shared" si="161"/>
        <v>#DIV/0!</v>
      </c>
      <c r="Z501" s="19"/>
      <c r="AA501" s="19"/>
      <c r="AB501" s="19"/>
      <c r="AC501" s="19"/>
      <c r="AD501" s="19"/>
      <c r="AE501" s="19"/>
    </row>
    <row r="502" spans="1:31" s="84" customFormat="1" x14ac:dyDescent="0.25">
      <c r="A502" s="17"/>
      <c r="B502" s="87" t="s">
        <v>342</v>
      </c>
      <c r="C502" s="19"/>
      <c r="D502" s="19"/>
      <c r="E502" s="19"/>
      <c r="F502" s="45" t="e">
        <f t="shared" si="157"/>
        <v>#DIV/0!</v>
      </c>
      <c r="G502" s="31"/>
      <c r="H502" s="45" t="e">
        <f t="shared" si="158"/>
        <v>#DIV/0!</v>
      </c>
      <c r="I502" s="31"/>
      <c r="J502" s="31"/>
      <c r="K502" s="31"/>
      <c r="L502" s="31"/>
      <c r="M502" s="31"/>
      <c r="N502" s="31"/>
      <c r="O502" s="19"/>
      <c r="P502" s="19"/>
      <c r="Q502" s="19"/>
      <c r="R502" s="19"/>
      <c r="S502" s="19"/>
      <c r="T502" s="19"/>
      <c r="U502" s="54" t="e">
        <f t="shared" si="159"/>
        <v>#DIV/0!</v>
      </c>
      <c r="V502" s="19"/>
      <c r="W502" s="18" t="e">
        <f t="shared" si="160"/>
        <v>#DIV/0!</v>
      </c>
      <c r="X502" s="19"/>
      <c r="Y502" s="18" t="e">
        <f t="shared" si="161"/>
        <v>#DIV/0!</v>
      </c>
      <c r="Z502" s="19"/>
      <c r="AA502" s="19"/>
      <c r="AB502" s="19"/>
      <c r="AC502" s="19"/>
      <c r="AD502" s="19"/>
      <c r="AE502" s="19"/>
    </row>
    <row r="503" spans="1:31" s="84" customFormat="1" x14ac:dyDescent="0.25">
      <c r="A503" s="17"/>
      <c r="B503" s="87" t="s">
        <v>343</v>
      </c>
      <c r="C503" s="19"/>
      <c r="D503" s="19"/>
      <c r="E503" s="19"/>
      <c r="F503" s="45" t="e">
        <f t="shared" si="157"/>
        <v>#DIV/0!</v>
      </c>
      <c r="G503" s="31"/>
      <c r="H503" s="45" t="e">
        <f t="shared" si="158"/>
        <v>#DIV/0!</v>
      </c>
      <c r="I503" s="31"/>
      <c r="J503" s="31"/>
      <c r="K503" s="31"/>
      <c r="L503" s="31"/>
      <c r="M503" s="31"/>
      <c r="N503" s="31"/>
      <c r="O503" s="19"/>
      <c r="P503" s="19"/>
      <c r="Q503" s="19"/>
      <c r="R503" s="19"/>
      <c r="S503" s="19"/>
      <c r="T503" s="19"/>
      <c r="U503" s="54" t="e">
        <f t="shared" si="159"/>
        <v>#DIV/0!</v>
      </c>
      <c r="V503" s="19"/>
      <c r="W503" s="18" t="e">
        <f t="shared" si="160"/>
        <v>#DIV/0!</v>
      </c>
      <c r="X503" s="19"/>
      <c r="Y503" s="18" t="e">
        <f t="shared" si="161"/>
        <v>#DIV/0!</v>
      </c>
      <c r="Z503" s="19"/>
      <c r="AA503" s="19"/>
      <c r="AB503" s="19"/>
      <c r="AC503" s="19"/>
      <c r="AD503" s="19"/>
      <c r="AE503" s="19"/>
    </row>
    <row r="504" spans="1:31" s="84" customFormat="1" x14ac:dyDescent="0.25">
      <c r="A504" s="17"/>
      <c r="B504" s="87" t="s">
        <v>344</v>
      </c>
      <c r="C504" s="19"/>
      <c r="D504" s="19"/>
      <c r="E504" s="19"/>
      <c r="F504" s="45" t="e">
        <f t="shared" si="157"/>
        <v>#DIV/0!</v>
      </c>
      <c r="G504" s="31"/>
      <c r="H504" s="45" t="e">
        <f t="shared" si="158"/>
        <v>#DIV/0!</v>
      </c>
      <c r="I504" s="31"/>
      <c r="J504" s="31"/>
      <c r="K504" s="31"/>
      <c r="L504" s="31"/>
      <c r="M504" s="31"/>
      <c r="N504" s="31"/>
      <c r="O504" s="19"/>
      <c r="P504" s="19"/>
      <c r="Q504" s="19"/>
      <c r="R504" s="19"/>
      <c r="S504" s="19"/>
      <c r="T504" s="19"/>
      <c r="U504" s="54" t="e">
        <f t="shared" si="159"/>
        <v>#DIV/0!</v>
      </c>
      <c r="V504" s="19"/>
      <c r="W504" s="18" t="e">
        <f t="shared" si="160"/>
        <v>#DIV/0!</v>
      </c>
      <c r="X504" s="19"/>
      <c r="Y504" s="18" t="e">
        <f t="shared" si="161"/>
        <v>#DIV/0!</v>
      </c>
      <c r="Z504" s="19"/>
      <c r="AA504" s="19"/>
      <c r="AB504" s="19"/>
      <c r="AC504" s="19"/>
      <c r="AD504" s="19"/>
      <c r="AE504" s="19"/>
    </row>
    <row r="505" spans="1:31" s="84" customFormat="1" x14ac:dyDescent="0.25">
      <c r="A505" s="133" t="s">
        <v>51</v>
      </c>
      <c r="B505" s="134"/>
      <c r="C505" s="29">
        <f>SUM(C484:C504)</f>
        <v>0</v>
      </c>
      <c r="D505" s="29">
        <f t="shared" ref="D505:E505" si="162">SUM(D484:D504)</f>
        <v>0</v>
      </c>
      <c r="E505" s="29">
        <f t="shared" si="162"/>
        <v>0</v>
      </c>
      <c r="F505" s="46" t="e">
        <f t="shared" si="149"/>
        <v>#DIV/0!</v>
      </c>
      <c r="G505" s="29">
        <f>SUM(G484:G504)</f>
        <v>0</v>
      </c>
      <c r="H505" s="46" t="e">
        <f t="shared" si="152"/>
        <v>#DIV/0!</v>
      </c>
      <c r="I505" s="29">
        <f t="shared" ref="I505:T505" si="163">SUM(I484:I504)</f>
        <v>0</v>
      </c>
      <c r="J505" s="29">
        <f t="shared" si="163"/>
        <v>0</v>
      </c>
      <c r="K505" s="29">
        <f t="shared" si="163"/>
        <v>0</v>
      </c>
      <c r="L505" s="29">
        <f t="shared" si="163"/>
        <v>0</v>
      </c>
      <c r="M505" s="29">
        <f t="shared" si="163"/>
        <v>0</v>
      </c>
      <c r="N505" s="29">
        <f t="shared" si="163"/>
        <v>0</v>
      </c>
      <c r="O505" s="29">
        <f t="shared" si="163"/>
        <v>0</v>
      </c>
      <c r="P505" s="29">
        <f t="shared" si="163"/>
        <v>0</v>
      </c>
      <c r="Q505" s="29">
        <f t="shared" si="163"/>
        <v>0</v>
      </c>
      <c r="R505" s="29">
        <f t="shared" si="163"/>
        <v>0</v>
      </c>
      <c r="S505" s="29">
        <f t="shared" si="163"/>
        <v>0</v>
      </c>
      <c r="T505" s="29">
        <f t="shared" si="163"/>
        <v>0</v>
      </c>
      <c r="U505" s="47" t="e">
        <f t="shared" si="153"/>
        <v>#DIV/0!</v>
      </c>
      <c r="V505" s="29">
        <f>SUM(V484:V504)</f>
        <v>0</v>
      </c>
      <c r="W505" s="88" t="e">
        <f>V505/E505*100</f>
        <v>#DIV/0!</v>
      </c>
      <c r="X505" s="29">
        <f>SUM(X484:X504)</f>
        <v>0</v>
      </c>
      <c r="Y505" s="88" t="e">
        <f t="shared" si="151"/>
        <v>#DIV/0!</v>
      </c>
      <c r="Z505" s="29">
        <f t="shared" ref="Z505:AE505" si="164">SUM(Z484:Z504)</f>
        <v>0</v>
      </c>
      <c r="AA505" s="29">
        <f t="shared" si="164"/>
        <v>0</v>
      </c>
      <c r="AB505" s="29">
        <f t="shared" si="164"/>
        <v>0</v>
      </c>
      <c r="AC505" s="29">
        <f t="shared" si="164"/>
        <v>0</v>
      </c>
      <c r="AD505" s="29">
        <f t="shared" si="164"/>
        <v>0</v>
      </c>
      <c r="AE505" s="29">
        <f t="shared" si="164"/>
        <v>0</v>
      </c>
    </row>
    <row r="506" spans="1:31" s="84" customFormat="1" x14ac:dyDescent="0.25">
      <c r="A506" s="49">
        <v>24</v>
      </c>
      <c r="B506" s="32" t="s">
        <v>516</v>
      </c>
      <c r="C506" s="26"/>
      <c r="D506" s="26"/>
      <c r="E506" s="26"/>
      <c r="F506" s="45"/>
      <c r="G506" s="26"/>
      <c r="H506" s="45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54"/>
      <c r="V506" s="26"/>
      <c r="W506" s="47"/>
      <c r="X506" s="26"/>
      <c r="Y506" s="47"/>
      <c r="Z506" s="26"/>
      <c r="AA506" s="26"/>
      <c r="AB506" s="26"/>
      <c r="AC506" s="26"/>
      <c r="AD506" s="26"/>
      <c r="AE506" s="26"/>
    </row>
    <row r="507" spans="1:31" s="84" customFormat="1" x14ac:dyDescent="0.25">
      <c r="A507" s="17"/>
      <c r="B507" s="86" t="s">
        <v>517</v>
      </c>
      <c r="C507" s="19">
        <v>710.5</v>
      </c>
      <c r="D507" s="19"/>
      <c r="E507" s="19"/>
      <c r="F507" s="45">
        <f>E507/C507</f>
        <v>0</v>
      </c>
      <c r="G507" s="31"/>
      <c r="H507" s="45" t="e">
        <f t="shared" ref="H507:H565" si="165">G507/D507*100</f>
        <v>#DIV/0!</v>
      </c>
      <c r="I507" s="31"/>
      <c r="J507" s="31"/>
      <c r="K507" s="31"/>
      <c r="L507" s="31"/>
      <c r="M507" s="31"/>
      <c r="N507" s="31"/>
      <c r="O507" s="19"/>
      <c r="P507" s="19"/>
      <c r="Q507" s="19"/>
      <c r="R507" s="19"/>
      <c r="S507" s="19"/>
      <c r="T507" s="19"/>
      <c r="U507" s="54" t="e">
        <f>O507/G507*100</f>
        <v>#DIV/0!</v>
      </c>
      <c r="V507" s="19"/>
      <c r="W507" s="18" t="e">
        <f t="shared" ref="W507:W530" si="166">V507/E507*100</f>
        <v>#DIV/0!</v>
      </c>
      <c r="X507" s="19"/>
      <c r="Y507" s="18" t="e">
        <f t="shared" ref="Y507:Y531" si="167">X507/E507*100</f>
        <v>#DIV/0!</v>
      </c>
      <c r="Z507" s="19"/>
      <c r="AA507" s="19"/>
      <c r="AB507" s="19"/>
      <c r="AC507" s="19"/>
      <c r="AD507" s="19"/>
      <c r="AE507" s="19"/>
    </row>
    <row r="508" spans="1:31" s="84" customFormat="1" x14ac:dyDescent="0.25">
      <c r="A508" s="17"/>
      <c r="B508" s="87" t="s">
        <v>518</v>
      </c>
      <c r="C508" s="19">
        <v>428.37</v>
      </c>
      <c r="D508" s="19"/>
      <c r="E508" s="19"/>
      <c r="F508" s="45">
        <f>E508/C508</f>
        <v>0</v>
      </c>
      <c r="G508" s="31"/>
      <c r="H508" s="45" t="e">
        <f t="shared" si="165"/>
        <v>#DIV/0!</v>
      </c>
      <c r="I508" s="31"/>
      <c r="J508" s="31"/>
      <c r="K508" s="31"/>
      <c r="L508" s="31"/>
      <c r="M508" s="31"/>
      <c r="N508" s="31"/>
      <c r="O508" s="19"/>
      <c r="P508" s="19"/>
      <c r="Q508" s="19"/>
      <c r="R508" s="19"/>
      <c r="S508" s="19"/>
      <c r="T508" s="19"/>
      <c r="U508" s="54" t="e">
        <f>O508/G508*100</f>
        <v>#DIV/0!</v>
      </c>
      <c r="V508" s="19"/>
      <c r="W508" s="18" t="e">
        <f t="shared" si="166"/>
        <v>#DIV/0!</v>
      </c>
      <c r="X508" s="19"/>
      <c r="Y508" s="18" t="e">
        <f t="shared" si="167"/>
        <v>#DIV/0!</v>
      </c>
      <c r="Z508" s="19"/>
      <c r="AA508" s="19"/>
      <c r="AB508" s="19"/>
      <c r="AC508" s="19"/>
      <c r="AD508" s="19"/>
      <c r="AE508" s="19"/>
    </row>
    <row r="509" spans="1:31" s="84" customFormat="1" x14ac:dyDescent="0.25">
      <c r="A509" s="17"/>
      <c r="B509" s="87" t="s">
        <v>519</v>
      </c>
      <c r="C509" s="19">
        <v>634.40000000000009</v>
      </c>
      <c r="D509" s="19"/>
      <c r="E509" s="19"/>
      <c r="F509" s="45">
        <f>E509/C509</f>
        <v>0</v>
      </c>
      <c r="G509" s="31"/>
      <c r="H509" s="45" t="e">
        <f t="shared" si="165"/>
        <v>#DIV/0!</v>
      </c>
      <c r="I509" s="31"/>
      <c r="J509" s="31"/>
      <c r="K509" s="31"/>
      <c r="L509" s="31"/>
      <c r="M509" s="31"/>
      <c r="N509" s="31"/>
      <c r="O509" s="19"/>
      <c r="P509" s="19"/>
      <c r="Q509" s="19"/>
      <c r="R509" s="19"/>
      <c r="S509" s="19"/>
      <c r="T509" s="19"/>
      <c r="U509" s="54" t="e">
        <f>O509/G509*100</f>
        <v>#DIV/0!</v>
      </c>
      <c r="V509" s="19"/>
      <c r="W509" s="18" t="e">
        <f t="shared" si="166"/>
        <v>#DIV/0!</v>
      </c>
      <c r="X509" s="19"/>
      <c r="Y509" s="18" t="e">
        <f t="shared" si="167"/>
        <v>#DIV/0!</v>
      </c>
      <c r="Z509" s="19"/>
      <c r="AA509" s="19"/>
      <c r="AB509" s="19"/>
      <c r="AC509" s="19"/>
      <c r="AD509" s="19"/>
      <c r="AE509" s="19"/>
    </row>
    <row r="510" spans="1:31" s="84" customFormat="1" x14ac:dyDescent="0.25">
      <c r="A510" s="17"/>
      <c r="B510" s="87" t="s">
        <v>316</v>
      </c>
      <c r="C510" s="19">
        <v>817.1</v>
      </c>
      <c r="D510" s="19"/>
      <c r="E510" s="19"/>
      <c r="F510" s="45">
        <f>E510/C510</f>
        <v>0</v>
      </c>
      <c r="G510" s="31"/>
      <c r="H510" s="45" t="e">
        <f t="shared" si="165"/>
        <v>#DIV/0!</v>
      </c>
      <c r="I510" s="31"/>
      <c r="J510" s="31"/>
      <c r="K510" s="31"/>
      <c r="L510" s="31"/>
      <c r="M510" s="31"/>
      <c r="N510" s="31"/>
      <c r="O510" s="19"/>
      <c r="P510" s="19"/>
      <c r="Q510" s="19"/>
      <c r="R510" s="19"/>
      <c r="S510" s="19"/>
      <c r="T510" s="19"/>
      <c r="U510" s="54" t="e">
        <f>O510/G510*100</f>
        <v>#DIV/0!</v>
      </c>
      <c r="V510" s="19"/>
      <c r="W510" s="18" t="e">
        <f t="shared" si="166"/>
        <v>#DIV/0!</v>
      </c>
      <c r="X510" s="19">
        <v>110</v>
      </c>
      <c r="Y510" s="18" t="e">
        <f t="shared" si="167"/>
        <v>#DIV/0!</v>
      </c>
      <c r="Z510" s="19"/>
      <c r="AA510" s="19"/>
      <c r="AB510" s="19"/>
      <c r="AC510" s="19"/>
      <c r="AD510" s="19"/>
      <c r="AE510" s="19"/>
    </row>
    <row r="511" spans="1:31" s="84" customFormat="1" x14ac:dyDescent="0.25">
      <c r="A511" s="133" t="s">
        <v>51</v>
      </c>
      <c r="B511" s="134"/>
      <c r="C511" s="19">
        <f>C507+C508+C509+C510</f>
        <v>2590.37</v>
      </c>
      <c r="D511" s="19">
        <f t="shared" ref="D511:E511" si="168">D507+D508+D509+D510</f>
        <v>0</v>
      </c>
      <c r="E511" s="19">
        <f t="shared" si="168"/>
        <v>0</v>
      </c>
      <c r="F511" s="45">
        <f>E511/C511</f>
        <v>0</v>
      </c>
      <c r="G511" s="31">
        <f>G507+G508+G509+G510</f>
        <v>0</v>
      </c>
      <c r="H511" s="45" t="e">
        <f t="shared" si="165"/>
        <v>#DIV/0!</v>
      </c>
      <c r="I511" s="31">
        <f t="shared" ref="I511:T511" si="169">I507+I508+I509+I510</f>
        <v>0</v>
      </c>
      <c r="J511" s="31">
        <f t="shared" si="169"/>
        <v>0</v>
      </c>
      <c r="K511" s="31">
        <f t="shared" si="169"/>
        <v>0</v>
      </c>
      <c r="L511" s="31">
        <f t="shared" si="169"/>
        <v>0</v>
      </c>
      <c r="M511" s="31">
        <f t="shared" si="169"/>
        <v>0</v>
      </c>
      <c r="N511" s="31">
        <f t="shared" si="169"/>
        <v>0</v>
      </c>
      <c r="O511" s="19">
        <f t="shared" si="169"/>
        <v>0</v>
      </c>
      <c r="P511" s="19">
        <f t="shared" si="169"/>
        <v>0</v>
      </c>
      <c r="Q511" s="19">
        <f t="shared" si="169"/>
        <v>0</v>
      </c>
      <c r="R511" s="19">
        <f t="shared" si="169"/>
        <v>0</v>
      </c>
      <c r="S511" s="19">
        <f t="shared" si="169"/>
        <v>0</v>
      </c>
      <c r="T511" s="19">
        <f t="shared" si="169"/>
        <v>0</v>
      </c>
      <c r="U511" s="54" t="e">
        <f>O511/G511*100</f>
        <v>#DIV/0!</v>
      </c>
      <c r="V511" s="19">
        <f>V507+V508+V509+V510</f>
        <v>0</v>
      </c>
      <c r="W511" s="18" t="e">
        <f t="shared" si="166"/>
        <v>#DIV/0!</v>
      </c>
      <c r="X511" s="19">
        <f>X507+X508+X509+X510</f>
        <v>110</v>
      </c>
      <c r="Y511" s="18" t="e">
        <f t="shared" si="167"/>
        <v>#DIV/0!</v>
      </c>
      <c r="Z511" s="19">
        <f t="shared" ref="Z511:AE511" si="170">Z507+Z508+Z509+Z510</f>
        <v>0</v>
      </c>
      <c r="AA511" s="19">
        <f t="shared" si="170"/>
        <v>0</v>
      </c>
      <c r="AB511" s="19">
        <f t="shared" si="170"/>
        <v>0</v>
      </c>
      <c r="AC511" s="19">
        <f t="shared" si="170"/>
        <v>0</v>
      </c>
      <c r="AD511" s="19">
        <f t="shared" si="170"/>
        <v>0</v>
      </c>
      <c r="AE511" s="19">
        <f t="shared" si="170"/>
        <v>0</v>
      </c>
    </row>
    <row r="512" spans="1:31" s="84" customFormat="1" x14ac:dyDescent="0.25">
      <c r="A512" s="17">
        <v>25</v>
      </c>
      <c r="B512" s="32" t="s">
        <v>156</v>
      </c>
      <c r="C512" s="19"/>
      <c r="D512" s="19"/>
      <c r="E512" s="19"/>
      <c r="F512" s="45"/>
      <c r="G512" s="31"/>
      <c r="H512" s="45"/>
      <c r="I512" s="31"/>
      <c r="J512" s="31"/>
      <c r="K512" s="31"/>
      <c r="L512" s="31"/>
      <c r="M512" s="31"/>
      <c r="N512" s="31"/>
      <c r="O512" s="19"/>
      <c r="P512" s="19"/>
      <c r="Q512" s="19"/>
      <c r="R512" s="19"/>
      <c r="S512" s="19"/>
      <c r="T512" s="19"/>
      <c r="U512" s="54"/>
      <c r="V512" s="19"/>
      <c r="W512" s="18"/>
      <c r="X512" s="19"/>
      <c r="Y512" s="18"/>
      <c r="Z512" s="19"/>
      <c r="AA512" s="19"/>
      <c r="AB512" s="19"/>
      <c r="AC512" s="19"/>
      <c r="AD512" s="19"/>
      <c r="AE512" s="19"/>
    </row>
    <row r="513" spans="1:31" s="84" customFormat="1" x14ac:dyDescent="0.25">
      <c r="A513" s="17"/>
      <c r="B513" s="86" t="s">
        <v>520</v>
      </c>
      <c r="C513" s="19"/>
      <c r="D513" s="19"/>
      <c r="E513" s="19"/>
      <c r="F513" s="45" t="e">
        <f t="shared" ref="F513:F529" si="171">E513/C513</f>
        <v>#DIV/0!</v>
      </c>
      <c r="G513" s="31"/>
      <c r="H513" s="45" t="e">
        <f t="shared" si="165"/>
        <v>#DIV/0!</v>
      </c>
      <c r="I513" s="31"/>
      <c r="J513" s="31"/>
      <c r="K513" s="31"/>
      <c r="L513" s="31"/>
      <c r="M513" s="31"/>
      <c r="N513" s="31"/>
      <c r="O513" s="19"/>
      <c r="P513" s="19"/>
      <c r="Q513" s="19"/>
      <c r="R513" s="19"/>
      <c r="S513" s="19"/>
      <c r="T513" s="19"/>
      <c r="U513" s="54" t="e">
        <f t="shared" ref="U513:U529" si="172">O513/G513*100</f>
        <v>#DIV/0!</v>
      </c>
      <c r="V513" s="19"/>
      <c r="W513" s="18" t="e">
        <f t="shared" si="166"/>
        <v>#DIV/0!</v>
      </c>
      <c r="X513" s="19"/>
      <c r="Y513" s="18" t="e">
        <f t="shared" si="167"/>
        <v>#DIV/0!</v>
      </c>
      <c r="Z513" s="19"/>
      <c r="AA513" s="19"/>
      <c r="AB513" s="19"/>
      <c r="AC513" s="19"/>
      <c r="AD513" s="19"/>
      <c r="AE513" s="19"/>
    </row>
    <row r="514" spans="1:31" s="84" customFormat="1" x14ac:dyDescent="0.25">
      <c r="A514" s="17"/>
      <c r="B514" s="86" t="s">
        <v>521</v>
      </c>
      <c r="C514" s="19"/>
      <c r="D514" s="19"/>
      <c r="E514" s="19"/>
      <c r="F514" s="45" t="e">
        <f t="shared" si="171"/>
        <v>#DIV/0!</v>
      </c>
      <c r="G514" s="31"/>
      <c r="H514" s="45" t="e">
        <f t="shared" si="165"/>
        <v>#DIV/0!</v>
      </c>
      <c r="I514" s="31"/>
      <c r="J514" s="31"/>
      <c r="K514" s="31"/>
      <c r="L514" s="31"/>
      <c r="M514" s="31"/>
      <c r="N514" s="31"/>
      <c r="O514" s="19"/>
      <c r="P514" s="19"/>
      <c r="Q514" s="19"/>
      <c r="R514" s="19"/>
      <c r="S514" s="19"/>
      <c r="T514" s="19"/>
      <c r="U514" s="54" t="e">
        <f t="shared" si="172"/>
        <v>#DIV/0!</v>
      </c>
      <c r="V514" s="19"/>
      <c r="W514" s="18" t="e">
        <f t="shared" si="166"/>
        <v>#DIV/0!</v>
      </c>
      <c r="X514" s="19"/>
      <c r="Y514" s="18" t="e">
        <f t="shared" si="167"/>
        <v>#DIV/0!</v>
      </c>
      <c r="Z514" s="19"/>
      <c r="AA514" s="19"/>
      <c r="AB514" s="19"/>
      <c r="AC514" s="19"/>
      <c r="AD514" s="19"/>
      <c r="AE514" s="19"/>
    </row>
    <row r="515" spans="1:31" s="84" customFormat="1" x14ac:dyDescent="0.25">
      <c r="A515" s="17"/>
      <c r="B515" s="86" t="s">
        <v>522</v>
      </c>
      <c r="C515" s="19"/>
      <c r="D515" s="19"/>
      <c r="E515" s="19"/>
      <c r="F515" s="45" t="e">
        <f t="shared" si="171"/>
        <v>#DIV/0!</v>
      </c>
      <c r="G515" s="31"/>
      <c r="H515" s="45" t="e">
        <f t="shared" si="165"/>
        <v>#DIV/0!</v>
      </c>
      <c r="I515" s="31"/>
      <c r="J515" s="31"/>
      <c r="K515" s="31"/>
      <c r="L515" s="31"/>
      <c r="M515" s="31"/>
      <c r="N515" s="31"/>
      <c r="O515" s="19"/>
      <c r="P515" s="19"/>
      <c r="Q515" s="19"/>
      <c r="R515" s="19"/>
      <c r="S515" s="19"/>
      <c r="T515" s="19"/>
      <c r="U515" s="54" t="e">
        <f t="shared" si="172"/>
        <v>#DIV/0!</v>
      </c>
      <c r="V515" s="19"/>
      <c r="W515" s="18" t="e">
        <f t="shared" si="166"/>
        <v>#DIV/0!</v>
      </c>
      <c r="X515" s="19"/>
      <c r="Y515" s="18" t="e">
        <f t="shared" si="167"/>
        <v>#DIV/0!</v>
      </c>
      <c r="Z515" s="19"/>
      <c r="AA515" s="19"/>
      <c r="AB515" s="19"/>
      <c r="AC515" s="19"/>
      <c r="AD515" s="19"/>
      <c r="AE515" s="19"/>
    </row>
    <row r="516" spans="1:31" s="84" customFormat="1" x14ac:dyDescent="0.25">
      <c r="A516" s="17"/>
      <c r="B516" s="86" t="s">
        <v>295</v>
      </c>
      <c r="C516" s="19"/>
      <c r="D516" s="19"/>
      <c r="E516" s="19"/>
      <c r="F516" s="45" t="e">
        <f t="shared" si="171"/>
        <v>#DIV/0!</v>
      </c>
      <c r="G516" s="31"/>
      <c r="H516" s="45" t="e">
        <f t="shared" si="165"/>
        <v>#DIV/0!</v>
      </c>
      <c r="I516" s="31"/>
      <c r="J516" s="31"/>
      <c r="K516" s="31"/>
      <c r="L516" s="31"/>
      <c r="M516" s="31"/>
      <c r="N516" s="31"/>
      <c r="O516" s="19"/>
      <c r="P516" s="19"/>
      <c r="Q516" s="19"/>
      <c r="R516" s="19"/>
      <c r="S516" s="19"/>
      <c r="T516" s="19"/>
      <c r="U516" s="54" t="e">
        <f t="shared" si="172"/>
        <v>#DIV/0!</v>
      </c>
      <c r="V516" s="19"/>
      <c r="W516" s="18" t="e">
        <f t="shared" si="166"/>
        <v>#DIV/0!</v>
      </c>
      <c r="X516" s="19"/>
      <c r="Y516" s="18" t="e">
        <f t="shared" si="167"/>
        <v>#DIV/0!</v>
      </c>
      <c r="Z516" s="19"/>
      <c r="AA516" s="19"/>
      <c r="AB516" s="19"/>
      <c r="AC516" s="19"/>
      <c r="AD516" s="19"/>
      <c r="AE516" s="19"/>
    </row>
    <row r="517" spans="1:31" s="84" customFormat="1" x14ac:dyDescent="0.25">
      <c r="A517" s="17"/>
      <c r="B517" s="86" t="s">
        <v>296</v>
      </c>
      <c r="C517" s="19"/>
      <c r="D517" s="19"/>
      <c r="E517" s="19"/>
      <c r="F517" s="45" t="e">
        <f t="shared" si="171"/>
        <v>#DIV/0!</v>
      </c>
      <c r="G517" s="31"/>
      <c r="H517" s="45" t="e">
        <f t="shared" si="165"/>
        <v>#DIV/0!</v>
      </c>
      <c r="I517" s="31"/>
      <c r="J517" s="31"/>
      <c r="K517" s="31"/>
      <c r="L517" s="31"/>
      <c r="M517" s="31"/>
      <c r="N517" s="31"/>
      <c r="O517" s="19"/>
      <c r="P517" s="19"/>
      <c r="Q517" s="19"/>
      <c r="R517" s="19"/>
      <c r="S517" s="19"/>
      <c r="T517" s="19"/>
      <c r="U517" s="54" t="e">
        <f t="shared" si="172"/>
        <v>#DIV/0!</v>
      </c>
      <c r="V517" s="19"/>
      <c r="W517" s="18" t="e">
        <f t="shared" si="166"/>
        <v>#DIV/0!</v>
      </c>
      <c r="X517" s="19"/>
      <c r="Y517" s="18" t="e">
        <f t="shared" si="167"/>
        <v>#DIV/0!</v>
      </c>
      <c r="Z517" s="19"/>
      <c r="AA517" s="19"/>
      <c r="AB517" s="19"/>
      <c r="AC517" s="19"/>
      <c r="AD517" s="19"/>
      <c r="AE517" s="19"/>
    </row>
    <row r="518" spans="1:31" s="84" customFormat="1" x14ac:dyDescent="0.25">
      <c r="A518" s="17"/>
      <c r="B518" s="86" t="s">
        <v>523</v>
      </c>
      <c r="C518" s="19"/>
      <c r="D518" s="19"/>
      <c r="E518" s="19"/>
      <c r="F518" s="45" t="e">
        <f t="shared" si="171"/>
        <v>#DIV/0!</v>
      </c>
      <c r="G518" s="31"/>
      <c r="H518" s="45" t="e">
        <f t="shared" si="165"/>
        <v>#DIV/0!</v>
      </c>
      <c r="I518" s="31"/>
      <c r="J518" s="31"/>
      <c r="K518" s="31"/>
      <c r="L518" s="31"/>
      <c r="M518" s="31"/>
      <c r="N518" s="31"/>
      <c r="O518" s="19"/>
      <c r="P518" s="19"/>
      <c r="Q518" s="19"/>
      <c r="R518" s="19"/>
      <c r="S518" s="19"/>
      <c r="T518" s="19"/>
      <c r="U518" s="54" t="e">
        <f t="shared" si="172"/>
        <v>#DIV/0!</v>
      </c>
      <c r="V518" s="19"/>
      <c r="W518" s="18" t="e">
        <f t="shared" si="166"/>
        <v>#DIV/0!</v>
      </c>
      <c r="X518" s="19"/>
      <c r="Y518" s="18" t="e">
        <f t="shared" si="167"/>
        <v>#DIV/0!</v>
      </c>
      <c r="Z518" s="19"/>
      <c r="AA518" s="19"/>
      <c r="AB518" s="19"/>
      <c r="AC518" s="19"/>
      <c r="AD518" s="19"/>
      <c r="AE518" s="19"/>
    </row>
    <row r="519" spans="1:31" s="84" customFormat="1" x14ac:dyDescent="0.25">
      <c r="A519" s="17"/>
      <c r="B519" s="86" t="s">
        <v>524</v>
      </c>
      <c r="C519" s="19"/>
      <c r="D519" s="19"/>
      <c r="E519" s="19"/>
      <c r="F519" s="45" t="e">
        <f t="shared" si="171"/>
        <v>#DIV/0!</v>
      </c>
      <c r="G519" s="31"/>
      <c r="H519" s="45" t="e">
        <f t="shared" si="165"/>
        <v>#DIV/0!</v>
      </c>
      <c r="I519" s="31"/>
      <c r="J519" s="31"/>
      <c r="K519" s="31"/>
      <c r="L519" s="31"/>
      <c r="M519" s="31"/>
      <c r="N519" s="31"/>
      <c r="O519" s="19"/>
      <c r="P519" s="19"/>
      <c r="Q519" s="19"/>
      <c r="R519" s="19"/>
      <c r="S519" s="19"/>
      <c r="T519" s="19"/>
      <c r="U519" s="54" t="e">
        <f t="shared" si="172"/>
        <v>#DIV/0!</v>
      </c>
      <c r="V519" s="19"/>
      <c r="W519" s="18" t="e">
        <f t="shared" si="166"/>
        <v>#DIV/0!</v>
      </c>
      <c r="X519" s="19"/>
      <c r="Y519" s="18" t="e">
        <f t="shared" si="167"/>
        <v>#DIV/0!</v>
      </c>
      <c r="Z519" s="19"/>
      <c r="AA519" s="19"/>
      <c r="AB519" s="19"/>
      <c r="AC519" s="19"/>
      <c r="AD519" s="19"/>
      <c r="AE519" s="19"/>
    </row>
    <row r="520" spans="1:31" s="84" customFormat="1" x14ac:dyDescent="0.25">
      <c r="A520" s="17"/>
      <c r="B520" s="86" t="s">
        <v>187</v>
      </c>
      <c r="C520" s="19"/>
      <c r="D520" s="19"/>
      <c r="E520" s="19"/>
      <c r="F520" s="45" t="e">
        <f t="shared" si="171"/>
        <v>#DIV/0!</v>
      </c>
      <c r="G520" s="31"/>
      <c r="H520" s="45" t="e">
        <f t="shared" si="165"/>
        <v>#DIV/0!</v>
      </c>
      <c r="I520" s="31"/>
      <c r="J520" s="31"/>
      <c r="K520" s="31"/>
      <c r="L520" s="31"/>
      <c r="M520" s="31"/>
      <c r="N520" s="31"/>
      <c r="O520" s="19"/>
      <c r="P520" s="19"/>
      <c r="Q520" s="19"/>
      <c r="R520" s="19"/>
      <c r="S520" s="19"/>
      <c r="T520" s="19"/>
      <c r="U520" s="54" t="e">
        <f t="shared" si="172"/>
        <v>#DIV/0!</v>
      </c>
      <c r="V520" s="19"/>
      <c r="W520" s="18" t="e">
        <f t="shared" si="166"/>
        <v>#DIV/0!</v>
      </c>
      <c r="X520" s="19"/>
      <c r="Y520" s="18" t="e">
        <f t="shared" si="167"/>
        <v>#DIV/0!</v>
      </c>
      <c r="Z520" s="19"/>
      <c r="AA520" s="19"/>
      <c r="AB520" s="19"/>
      <c r="AC520" s="19"/>
      <c r="AD520" s="19"/>
      <c r="AE520" s="19"/>
    </row>
    <row r="521" spans="1:31" s="84" customFormat="1" x14ac:dyDescent="0.25">
      <c r="A521" s="17"/>
      <c r="B521" s="86" t="s">
        <v>307</v>
      </c>
      <c r="C521" s="19"/>
      <c r="D521" s="19"/>
      <c r="E521" s="19"/>
      <c r="F521" s="45" t="e">
        <f t="shared" si="171"/>
        <v>#DIV/0!</v>
      </c>
      <c r="G521" s="31"/>
      <c r="H521" s="45" t="e">
        <f t="shared" si="165"/>
        <v>#DIV/0!</v>
      </c>
      <c r="I521" s="31"/>
      <c r="J521" s="31"/>
      <c r="K521" s="31"/>
      <c r="L521" s="31"/>
      <c r="M521" s="31"/>
      <c r="N521" s="31"/>
      <c r="O521" s="19"/>
      <c r="P521" s="19"/>
      <c r="Q521" s="19"/>
      <c r="R521" s="19"/>
      <c r="S521" s="19"/>
      <c r="T521" s="19"/>
      <c r="U521" s="54" t="e">
        <f t="shared" si="172"/>
        <v>#DIV/0!</v>
      </c>
      <c r="V521" s="19"/>
      <c r="W521" s="18" t="e">
        <f t="shared" si="166"/>
        <v>#DIV/0!</v>
      </c>
      <c r="X521" s="19"/>
      <c r="Y521" s="18" t="e">
        <f t="shared" si="167"/>
        <v>#DIV/0!</v>
      </c>
      <c r="Z521" s="19"/>
      <c r="AA521" s="19"/>
      <c r="AB521" s="19"/>
      <c r="AC521" s="19"/>
      <c r="AD521" s="19"/>
      <c r="AE521" s="19"/>
    </row>
    <row r="522" spans="1:31" s="84" customFormat="1" x14ac:dyDescent="0.25">
      <c r="A522" s="17"/>
      <c r="B522" s="86" t="s">
        <v>525</v>
      </c>
      <c r="C522" s="19"/>
      <c r="D522" s="19"/>
      <c r="E522" s="19"/>
      <c r="F522" s="45" t="e">
        <f t="shared" si="171"/>
        <v>#DIV/0!</v>
      </c>
      <c r="G522" s="31"/>
      <c r="H522" s="45" t="e">
        <f t="shared" si="165"/>
        <v>#DIV/0!</v>
      </c>
      <c r="I522" s="31"/>
      <c r="J522" s="31"/>
      <c r="K522" s="31"/>
      <c r="L522" s="31"/>
      <c r="M522" s="31"/>
      <c r="N522" s="31"/>
      <c r="O522" s="19"/>
      <c r="P522" s="19"/>
      <c r="Q522" s="19"/>
      <c r="R522" s="19"/>
      <c r="S522" s="19"/>
      <c r="T522" s="19"/>
      <c r="U522" s="54" t="e">
        <f t="shared" si="172"/>
        <v>#DIV/0!</v>
      </c>
      <c r="V522" s="19"/>
      <c r="W522" s="18" t="e">
        <f t="shared" si="166"/>
        <v>#DIV/0!</v>
      </c>
      <c r="X522" s="19"/>
      <c r="Y522" s="18" t="e">
        <f t="shared" si="167"/>
        <v>#DIV/0!</v>
      </c>
      <c r="Z522" s="19"/>
      <c r="AA522" s="19"/>
      <c r="AB522" s="19"/>
      <c r="AC522" s="19"/>
      <c r="AD522" s="19"/>
      <c r="AE522" s="19"/>
    </row>
    <row r="523" spans="1:31" s="84" customFormat="1" x14ac:dyDescent="0.25">
      <c r="A523" s="17"/>
      <c r="B523" s="86" t="s">
        <v>526</v>
      </c>
      <c r="C523" s="19"/>
      <c r="D523" s="19"/>
      <c r="E523" s="19"/>
      <c r="F523" s="45" t="e">
        <f t="shared" si="171"/>
        <v>#DIV/0!</v>
      </c>
      <c r="G523" s="31"/>
      <c r="H523" s="45" t="e">
        <f t="shared" si="165"/>
        <v>#DIV/0!</v>
      </c>
      <c r="I523" s="31"/>
      <c r="J523" s="31"/>
      <c r="K523" s="31"/>
      <c r="L523" s="31"/>
      <c r="M523" s="31"/>
      <c r="N523" s="31"/>
      <c r="O523" s="19"/>
      <c r="P523" s="19"/>
      <c r="Q523" s="19"/>
      <c r="R523" s="19"/>
      <c r="S523" s="19"/>
      <c r="T523" s="19"/>
      <c r="U523" s="54" t="e">
        <f t="shared" si="172"/>
        <v>#DIV/0!</v>
      </c>
      <c r="V523" s="19"/>
      <c r="W523" s="18" t="e">
        <f t="shared" si="166"/>
        <v>#DIV/0!</v>
      </c>
      <c r="X523" s="19"/>
      <c r="Y523" s="18" t="e">
        <f t="shared" si="167"/>
        <v>#DIV/0!</v>
      </c>
      <c r="Z523" s="19"/>
      <c r="AA523" s="19"/>
      <c r="AB523" s="19"/>
      <c r="AC523" s="19"/>
      <c r="AD523" s="19"/>
      <c r="AE523" s="19"/>
    </row>
    <row r="524" spans="1:31" s="84" customFormat="1" x14ac:dyDescent="0.25">
      <c r="A524" s="17"/>
      <c r="B524" s="86" t="s">
        <v>97</v>
      </c>
      <c r="C524" s="19"/>
      <c r="D524" s="19"/>
      <c r="E524" s="19"/>
      <c r="F524" s="45" t="e">
        <f t="shared" si="171"/>
        <v>#DIV/0!</v>
      </c>
      <c r="G524" s="31"/>
      <c r="H524" s="45" t="e">
        <f t="shared" si="165"/>
        <v>#DIV/0!</v>
      </c>
      <c r="I524" s="31"/>
      <c r="J524" s="31"/>
      <c r="K524" s="31"/>
      <c r="L524" s="31"/>
      <c r="M524" s="31"/>
      <c r="N524" s="31"/>
      <c r="O524" s="19"/>
      <c r="P524" s="19"/>
      <c r="Q524" s="19"/>
      <c r="R524" s="19"/>
      <c r="S524" s="19"/>
      <c r="T524" s="19"/>
      <c r="U524" s="54" t="e">
        <f t="shared" si="172"/>
        <v>#DIV/0!</v>
      </c>
      <c r="V524" s="19"/>
      <c r="W524" s="18" t="e">
        <f t="shared" si="166"/>
        <v>#DIV/0!</v>
      </c>
      <c r="X524" s="19"/>
      <c r="Y524" s="18" t="e">
        <f t="shared" si="167"/>
        <v>#DIV/0!</v>
      </c>
      <c r="Z524" s="19"/>
      <c r="AA524" s="19"/>
      <c r="AB524" s="19"/>
      <c r="AC524" s="19"/>
      <c r="AD524" s="19"/>
      <c r="AE524" s="19"/>
    </row>
    <row r="525" spans="1:31" s="84" customFormat="1" x14ac:dyDescent="0.25">
      <c r="A525" s="17"/>
      <c r="B525" s="87" t="s">
        <v>527</v>
      </c>
      <c r="C525" s="19"/>
      <c r="D525" s="19"/>
      <c r="E525" s="19"/>
      <c r="F525" s="45" t="e">
        <f t="shared" si="171"/>
        <v>#DIV/0!</v>
      </c>
      <c r="G525" s="31"/>
      <c r="H525" s="45" t="e">
        <f t="shared" si="165"/>
        <v>#DIV/0!</v>
      </c>
      <c r="I525" s="31"/>
      <c r="J525" s="31"/>
      <c r="K525" s="31"/>
      <c r="L525" s="31"/>
      <c r="M525" s="31"/>
      <c r="N525" s="31"/>
      <c r="O525" s="19"/>
      <c r="P525" s="19"/>
      <c r="Q525" s="19"/>
      <c r="R525" s="19"/>
      <c r="S525" s="19"/>
      <c r="T525" s="19"/>
      <c r="U525" s="54" t="e">
        <f t="shared" si="172"/>
        <v>#DIV/0!</v>
      </c>
      <c r="V525" s="19"/>
      <c r="W525" s="18" t="e">
        <f t="shared" si="166"/>
        <v>#DIV/0!</v>
      </c>
      <c r="X525" s="19"/>
      <c r="Y525" s="18" t="e">
        <f t="shared" si="167"/>
        <v>#DIV/0!</v>
      </c>
      <c r="Z525" s="19"/>
      <c r="AA525" s="19"/>
      <c r="AB525" s="19"/>
      <c r="AC525" s="19"/>
      <c r="AD525" s="19"/>
      <c r="AE525" s="19"/>
    </row>
    <row r="526" spans="1:31" s="84" customFormat="1" x14ac:dyDescent="0.25">
      <c r="A526" s="17"/>
      <c r="B526" s="89" t="s">
        <v>528</v>
      </c>
      <c r="C526" s="19"/>
      <c r="D526" s="19"/>
      <c r="E526" s="19"/>
      <c r="F526" s="45" t="e">
        <f t="shared" si="171"/>
        <v>#DIV/0!</v>
      </c>
      <c r="G526" s="31"/>
      <c r="H526" s="45" t="e">
        <f t="shared" si="165"/>
        <v>#DIV/0!</v>
      </c>
      <c r="I526" s="31"/>
      <c r="J526" s="31"/>
      <c r="K526" s="31"/>
      <c r="L526" s="31"/>
      <c r="M526" s="31"/>
      <c r="N526" s="31"/>
      <c r="O526" s="19"/>
      <c r="P526" s="19"/>
      <c r="Q526" s="19"/>
      <c r="R526" s="19"/>
      <c r="S526" s="19"/>
      <c r="T526" s="19"/>
      <c r="U526" s="54" t="e">
        <f t="shared" si="172"/>
        <v>#DIV/0!</v>
      </c>
      <c r="V526" s="19"/>
      <c r="W526" s="18" t="e">
        <f t="shared" si="166"/>
        <v>#DIV/0!</v>
      </c>
      <c r="X526" s="19"/>
      <c r="Y526" s="18" t="e">
        <f t="shared" si="167"/>
        <v>#DIV/0!</v>
      </c>
      <c r="Z526" s="19"/>
      <c r="AA526" s="19"/>
      <c r="AB526" s="19"/>
      <c r="AC526" s="19"/>
      <c r="AD526" s="19"/>
      <c r="AE526" s="19"/>
    </row>
    <row r="527" spans="1:31" s="84" customFormat="1" x14ac:dyDescent="0.25">
      <c r="A527" s="17"/>
      <c r="B527" s="87" t="s">
        <v>316</v>
      </c>
      <c r="C527" s="19"/>
      <c r="D527" s="19"/>
      <c r="E527" s="19"/>
      <c r="F527" s="45" t="e">
        <f t="shared" si="171"/>
        <v>#DIV/0!</v>
      </c>
      <c r="G527" s="31"/>
      <c r="H527" s="45" t="e">
        <f t="shared" si="165"/>
        <v>#DIV/0!</v>
      </c>
      <c r="I527" s="31"/>
      <c r="J527" s="31"/>
      <c r="K527" s="31"/>
      <c r="L527" s="31"/>
      <c r="M527" s="31"/>
      <c r="N527" s="31"/>
      <c r="O527" s="19"/>
      <c r="P527" s="19"/>
      <c r="Q527" s="19"/>
      <c r="R527" s="19"/>
      <c r="S527" s="19"/>
      <c r="T527" s="19"/>
      <c r="U527" s="54" t="e">
        <f t="shared" si="172"/>
        <v>#DIV/0!</v>
      </c>
      <c r="V527" s="19"/>
      <c r="W527" s="18" t="e">
        <f t="shared" si="166"/>
        <v>#DIV/0!</v>
      </c>
      <c r="X527" s="19"/>
      <c r="Y527" s="18" t="e">
        <f t="shared" si="167"/>
        <v>#DIV/0!</v>
      </c>
      <c r="Z527" s="19"/>
      <c r="AA527" s="19"/>
      <c r="AB527" s="19"/>
      <c r="AC527" s="19"/>
      <c r="AD527" s="19"/>
      <c r="AE527" s="19"/>
    </row>
    <row r="528" spans="1:31" s="84" customFormat="1" x14ac:dyDescent="0.25">
      <c r="A528" s="17"/>
      <c r="B528" s="87" t="s">
        <v>317</v>
      </c>
      <c r="C528" s="19"/>
      <c r="D528" s="19"/>
      <c r="E528" s="19"/>
      <c r="F528" s="45" t="e">
        <f t="shared" si="171"/>
        <v>#DIV/0!</v>
      </c>
      <c r="G528" s="31"/>
      <c r="H528" s="45" t="e">
        <f t="shared" si="165"/>
        <v>#DIV/0!</v>
      </c>
      <c r="I528" s="31"/>
      <c r="J528" s="31"/>
      <c r="K528" s="31"/>
      <c r="L528" s="31"/>
      <c r="M528" s="31"/>
      <c r="N528" s="31"/>
      <c r="O528" s="19"/>
      <c r="P528" s="19"/>
      <c r="Q528" s="19"/>
      <c r="R528" s="19"/>
      <c r="S528" s="19"/>
      <c r="T528" s="19"/>
      <c r="U528" s="54" t="e">
        <f t="shared" si="172"/>
        <v>#DIV/0!</v>
      </c>
      <c r="V528" s="19"/>
      <c r="W528" s="18" t="e">
        <f t="shared" si="166"/>
        <v>#DIV/0!</v>
      </c>
      <c r="X528" s="19"/>
      <c r="Y528" s="18" t="e">
        <f t="shared" si="167"/>
        <v>#DIV/0!</v>
      </c>
      <c r="Z528" s="19"/>
      <c r="AA528" s="19"/>
      <c r="AB528" s="19"/>
      <c r="AC528" s="19"/>
      <c r="AD528" s="19"/>
      <c r="AE528" s="19"/>
    </row>
    <row r="529" spans="1:31" s="84" customFormat="1" x14ac:dyDescent="0.25">
      <c r="A529" s="17"/>
      <c r="B529" s="87" t="s">
        <v>318</v>
      </c>
      <c r="C529" s="19"/>
      <c r="D529" s="19"/>
      <c r="E529" s="19"/>
      <c r="F529" s="45" t="e">
        <f t="shared" si="171"/>
        <v>#DIV/0!</v>
      </c>
      <c r="G529" s="31"/>
      <c r="H529" s="45" t="e">
        <f t="shared" si="165"/>
        <v>#DIV/0!</v>
      </c>
      <c r="I529" s="31"/>
      <c r="J529" s="31"/>
      <c r="K529" s="31"/>
      <c r="L529" s="31"/>
      <c r="M529" s="31"/>
      <c r="N529" s="31"/>
      <c r="O529" s="19"/>
      <c r="P529" s="19"/>
      <c r="Q529" s="19"/>
      <c r="R529" s="19"/>
      <c r="S529" s="19"/>
      <c r="T529" s="19"/>
      <c r="U529" s="54" t="e">
        <f t="shared" si="172"/>
        <v>#DIV/0!</v>
      </c>
      <c r="V529" s="19"/>
      <c r="W529" s="18" t="e">
        <f t="shared" si="166"/>
        <v>#DIV/0!</v>
      </c>
      <c r="X529" s="19"/>
      <c r="Y529" s="18" t="e">
        <f t="shared" si="167"/>
        <v>#DIV/0!</v>
      </c>
      <c r="Z529" s="19"/>
      <c r="AA529" s="19"/>
      <c r="AB529" s="19"/>
      <c r="AC529" s="19"/>
      <c r="AD529" s="19"/>
      <c r="AE529" s="19"/>
    </row>
    <row r="530" spans="1:31" s="84" customFormat="1" x14ac:dyDescent="0.25">
      <c r="A530" s="17"/>
      <c r="B530" s="87" t="s">
        <v>341</v>
      </c>
      <c r="C530" s="19"/>
      <c r="D530" s="19"/>
      <c r="E530" s="19"/>
      <c r="F530" s="45" t="e">
        <f>E530/C530</f>
        <v>#DIV/0!</v>
      </c>
      <c r="G530" s="31"/>
      <c r="H530" s="45" t="e">
        <f t="shared" si="165"/>
        <v>#DIV/0!</v>
      </c>
      <c r="I530" s="31"/>
      <c r="J530" s="31"/>
      <c r="K530" s="31"/>
      <c r="L530" s="31"/>
      <c r="M530" s="31"/>
      <c r="N530" s="31"/>
      <c r="O530" s="19"/>
      <c r="P530" s="19"/>
      <c r="Q530" s="19"/>
      <c r="R530" s="19"/>
      <c r="S530" s="19"/>
      <c r="T530" s="19"/>
      <c r="U530" s="54" t="e">
        <f>O530/G530*100</f>
        <v>#DIV/0!</v>
      </c>
      <c r="V530" s="19"/>
      <c r="W530" s="18" t="e">
        <f t="shared" si="166"/>
        <v>#DIV/0!</v>
      </c>
      <c r="X530" s="19"/>
      <c r="Y530" s="18" t="e">
        <f t="shared" si="167"/>
        <v>#DIV/0!</v>
      </c>
      <c r="Z530" s="19"/>
      <c r="AA530" s="19"/>
      <c r="AB530" s="19"/>
      <c r="AC530" s="19"/>
      <c r="AD530" s="19"/>
      <c r="AE530" s="19"/>
    </row>
    <row r="531" spans="1:31" s="84" customFormat="1" x14ac:dyDescent="0.25">
      <c r="A531" s="133" t="s">
        <v>51</v>
      </c>
      <c r="B531" s="134"/>
      <c r="C531" s="29">
        <f>SUM(C513:C530)</f>
        <v>0</v>
      </c>
      <c r="D531" s="29">
        <f t="shared" ref="D531:E531" si="173">SUM(D513:D530)</f>
        <v>0</v>
      </c>
      <c r="E531" s="29">
        <f t="shared" si="173"/>
        <v>0</v>
      </c>
      <c r="F531" s="46" t="e">
        <f t="shared" ref="F531:F585" si="174">E531/C531</f>
        <v>#DIV/0!</v>
      </c>
      <c r="G531" s="29">
        <f>SUM(G513:G530)</f>
        <v>0</v>
      </c>
      <c r="H531" s="46" t="e">
        <f t="shared" si="165"/>
        <v>#DIV/0!</v>
      </c>
      <c r="I531" s="29">
        <f t="shared" ref="I531:T531" si="175">SUM(I513:I530)</f>
        <v>0</v>
      </c>
      <c r="J531" s="29">
        <f t="shared" si="175"/>
        <v>0</v>
      </c>
      <c r="K531" s="29">
        <f t="shared" si="175"/>
        <v>0</v>
      </c>
      <c r="L531" s="29">
        <f t="shared" si="175"/>
        <v>0</v>
      </c>
      <c r="M531" s="29">
        <f t="shared" si="175"/>
        <v>0</v>
      </c>
      <c r="N531" s="29">
        <f t="shared" si="175"/>
        <v>0</v>
      </c>
      <c r="O531" s="29">
        <f t="shared" si="175"/>
        <v>0</v>
      </c>
      <c r="P531" s="29">
        <f t="shared" si="175"/>
        <v>0</v>
      </c>
      <c r="Q531" s="29">
        <f t="shared" si="175"/>
        <v>0</v>
      </c>
      <c r="R531" s="29">
        <f t="shared" si="175"/>
        <v>0</v>
      </c>
      <c r="S531" s="29">
        <f t="shared" si="175"/>
        <v>0</v>
      </c>
      <c r="T531" s="29">
        <f t="shared" si="175"/>
        <v>0</v>
      </c>
      <c r="U531" s="47" t="e">
        <f t="shared" ref="U531" si="176">O531/G531*100</f>
        <v>#DIV/0!</v>
      </c>
      <c r="V531" s="29">
        <f>SUM(V513:V530)</f>
        <v>0</v>
      </c>
      <c r="W531" s="88" t="e">
        <f>V531/E531*100</f>
        <v>#DIV/0!</v>
      </c>
      <c r="X531" s="29">
        <f>SUM(X513:X530)</f>
        <v>0</v>
      </c>
      <c r="Y531" s="88" t="e">
        <f t="shared" si="167"/>
        <v>#DIV/0!</v>
      </c>
      <c r="Z531" s="29">
        <f t="shared" ref="Z531:AE531" si="177">SUM(Z513:Z530)</f>
        <v>0</v>
      </c>
      <c r="AA531" s="29">
        <f t="shared" si="177"/>
        <v>0</v>
      </c>
      <c r="AB531" s="29">
        <f t="shared" si="177"/>
        <v>0</v>
      </c>
      <c r="AC531" s="29">
        <f t="shared" si="177"/>
        <v>0</v>
      </c>
      <c r="AD531" s="29">
        <f t="shared" si="177"/>
        <v>0</v>
      </c>
      <c r="AE531" s="29">
        <f t="shared" si="177"/>
        <v>0</v>
      </c>
    </row>
    <row r="532" spans="1:31" s="84" customFormat="1" x14ac:dyDescent="0.25">
      <c r="A532" s="49">
        <v>26</v>
      </c>
      <c r="B532" s="32" t="s">
        <v>63</v>
      </c>
      <c r="C532" s="26"/>
      <c r="D532" s="26"/>
      <c r="E532" s="26"/>
      <c r="F532" s="45"/>
      <c r="G532" s="26"/>
      <c r="H532" s="45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54"/>
      <c r="V532" s="26"/>
      <c r="W532" s="47"/>
      <c r="X532" s="26"/>
      <c r="Y532" s="47"/>
      <c r="Z532" s="26"/>
      <c r="AA532" s="26"/>
      <c r="AB532" s="26"/>
      <c r="AC532" s="26"/>
      <c r="AD532" s="26"/>
      <c r="AE532" s="26"/>
    </row>
    <row r="533" spans="1:31" s="84" customFormat="1" x14ac:dyDescent="0.25">
      <c r="A533" s="17"/>
      <c r="B533" s="86" t="s">
        <v>158</v>
      </c>
      <c r="C533" s="62"/>
      <c r="D533" s="62"/>
      <c r="E533" s="62"/>
      <c r="F533" s="45" t="e">
        <f t="shared" ref="F533:F551" si="178">E533/C533</f>
        <v>#DIV/0!</v>
      </c>
      <c r="G533" s="31"/>
      <c r="H533" s="45" t="e">
        <f t="shared" ref="H533:H551" si="179">G533/D533*100</f>
        <v>#DIV/0!</v>
      </c>
      <c r="I533" s="31"/>
      <c r="J533" s="31"/>
      <c r="K533" s="31"/>
      <c r="L533" s="31"/>
      <c r="M533" s="31"/>
      <c r="N533" s="31"/>
      <c r="O533" s="19"/>
      <c r="P533" s="19"/>
      <c r="Q533" s="19"/>
      <c r="R533" s="19"/>
      <c r="S533" s="19"/>
      <c r="T533" s="19"/>
      <c r="U533" s="54" t="e">
        <f t="shared" ref="U533:U593" si="180">O533/G533*100</f>
        <v>#DIV/0!</v>
      </c>
      <c r="V533" s="19"/>
      <c r="W533" s="18" t="e">
        <f t="shared" ref="W533:W551" si="181">V533/E533*100</f>
        <v>#DIV/0!</v>
      </c>
      <c r="X533" s="19"/>
      <c r="Y533" s="18" t="e">
        <f t="shared" ref="Y533:Y552" si="182">X533/E533*100</f>
        <v>#DIV/0!</v>
      </c>
      <c r="Z533" s="19"/>
      <c r="AA533" s="19"/>
      <c r="AB533" s="19"/>
      <c r="AC533" s="19"/>
      <c r="AD533" s="19"/>
      <c r="AE533" s="19"/>
    </row>
    <row r="534" spans="1:31" s="84" customFormat="1" x14ac:dyDescent="0.25">
      <c r="A534" s="17"/>
      <c r="B534" s="86" t="s">
        <v>529</v>
      </c>
      <c r="C534" s="62"/>
      <c r="D534" s="62"/>
      <c r="E534" s="62"/>
      <c r="F534" s="45" t="e">
        <f t="shared" si="178"/>
        <v>#DIV/0!</v>
      </c>
      <c r="G534" s="31"/>
      <c r="H534" s="45" t="e">
        <f t="shared" si="179"/>
        <v>#DIV/0!</v>
      </c>
      <c r="I534" s="31"/>
      <c r="J534" s="31"/>
      <c r="K534" s="31"/>
      <c r="L534" s="31"/>
      <c r="M534" s="31"/>
      <c r="N534" s="31"/>
      <c r="O534" s="19"/>
      <c r="P534" s="19"/>
      <c r="Q534" s="19"/>
      <c r="R534" s="19"/>
      <c r="S534" s="19"/>
      <c r="T534" s="19"/>
      <c r="U534" s="54" t="e">
        <f t="shared" si="180"/>
        <v>#DIV/0!</v>
      </c>
      <c r="V534" s="19"/>
      <c r="W534" s="18" t="e">
        <f t="shared" si="181"/>
        <v>#DIV/0!</v>
      </c>
      <c r="X534" s="19"/>
      <c r="Y534" s="18" t="e">
        <f t="shared" si="182"/>
        <v>#DIV/0!</v>
      </c>
      <c r="Z534" s="19"/>
      <c r="AA534" s="19"/>
      <c r="AB534" s="19"/>
      <c r="AC534" s="19"/>
      <c r="AD534" s="19"/>
      <c r="AE534" s="19"/>
    </row>
    <row r="535" spans="1:31" s="84" customFormat="1" x14ac:dyDescent="0.25">
      <c r="A535" s="17"/>
      <c r="B535" s="86" t="s">
        <v>530</v>
      </c>
      <c r="C535" s="62"/>
      <c r="D535" s="62"/>
      <c r="E535" s="62"/>
      <c r="F535" s="45" t="e">
        <f t="shared" si="178"/>
        <v>#DIV/0!</v>
      </c>
      <c r="G535" s="31"/>
      <c r="H535" s="45" t="e">
        <f t="shared" si="179"/>
        <v>#DIV/0!</v>
      </c>
      <c r="I535" s="31"/>
      <c r="J535" s="31"/>
      <c r="K535" s="31"/>
      <c r="L535" s="31"/>
      <c r="M535" s="31"/>
      <c r="N535" s="31"/>
      <c r="O535" s="19"/>
      <c r="P535" s="19"/>
      <c r="Q535" s="19"/>
      <c r="R535" s="19"/>
      <c r="S535" s="19"/>
      <c r="T535" s="19"/>
      <c r="U535" s="54" t="e">
        <f t="shared" si="180"/>
        <v>#DIV/0!</v>
      </c>
      <c r="V535" s="19"/>
      <c r="W535" s="18" t="e">
        <f t="shared" si="181"/>
        <v>#DIV/0!</v>
      </c>
      <c r="X535" s="19"/>
      <c r="Y535" s="18" t="e">
        <f t="shared" si="182"/>
        <v>#DIV/0!</v>
      </c>
      <c r="Z535" s="19"/>
      <c r="AA535" s="19"/>
      <c r="AB535" s="19"/>
      <c r="AC535" s="19"/>
      <c r="AD535" s="19"/>
      <c r="AE535" s="19"/>
    </row>
    <row r="536" spans="1:31" s="84" customFormat="1" x14ac:dyDescent="0.25">
      <c r="A536" s="17"/>
      <c r="B536" s="86" t="s">
        <v>531</v>
      </c>
      <c r="C536" s="62"/>
      <c r="D536" s="62"/>
      <c r="E536" s="62"/>
      <c r="F536" s="45" t="e">
        <f t="shared" si="178"/>
        <v>#DIV/0!</v>
      </c>
      <c r="G536" s="31"/>
      <c r="H536" s="45" t="e">
        <f t="shared" si="179"/>
        <v>#DIV/0!</v>
      </c>
      <c r="I536" s="31"/>
      <c r="J536" s="31"/>
      <c r="K536" s="31"/>
      <c r="L536" s="31"/>
      <c r="M536" s="31"/>
      <c r="N536" s="31"/>
      <c r="O536" s="19"/>
      <c r="P536" s="19"/>
      <c r="Q536" s="19"/>
      <c r="R536" s="19"/>
      <c r="S536" s="19"/>
      <c r="T536" s="19"/>
      <c r="U536" s="54" t="e">
        <f t="shared" si="180"/>
        <v>#DIV/0!</v>
      </c>
      <c r="V536" s="19"/>
      <c r="W536" s="18" t="e">
        <f t="shared" si="181"/>
        <v>#DIV/0!</v>
      </c>
      <c r="X536" s="19"/>
      <c r="Y536" s="18" t="e">
        <f t="shared" si="182"/>
        <v>#DIV/0!</v>
      </c>
      <c r="Z536" s="19"/>
      <c r="AA536" s="19"/>
      <c r="AB536" s="19"/>
      <c r="AC536" s="19"/>
      <c r="AD536" s="19"/>
      <c r="AE536" s="19"/>
    </row>
    <row r="537" spans="1:31" s="84" customFormat="1" x14ac:dyDescent="0.25">
      <c r="A537" s="17"/>
      <c r="B537" s="86" t="s">
        <v>532</v>
      </c>
      <c r="C537" s="62"/>
      <c r="D537" s="62"/>
      <c r="E537" s="62"/>
      <c r="F537" s="45" t="e">
        <f t="shared" si="178"/>
        <v>#DIV/0!</v>
      </c>
      <c r="G537" s="31"/>
      <c r="H537" s="45" t="e">
        <f t="shared" si="179"/>
        <v>#DIV/0!</v>
      </c>
      <c r="I537" s="31"/>
      <c r="J537" s="31"/>
      <c r="K537" s="31"/>
      <c r="L537" s="31"/>
      <c r="M537" s="31"/>
      <c r="N537" s="31"/>
      <c r="O537" s="19"/>
      <c r="P537" s="19"/>
      <c r="Q537" s="19"/>
      <c r="R537" s="19"/>
      <c r="S537" s="19"/>
      <c r="T537" s="19"/>
      <c r="U537" s="54" t="e">
        <f t="shared" si="180"/>
        <v>#DIV/0!</v>
      </c>
      <c r="V537" s="19"/>
      <c r="W537" s="18" t="e">
        <f t="shared" si="181"/>
        <v>#DIV/0!</v>
      </c>
      <c r="X537" s="19"/>
      <c r="Y537" s="18" t="e">
        <f t="shared" si="182"/>
        <v>#DIV/0!</v>
      </c>
      <c r="Z537" s="19"/>
      <c r="AA537" s="19"/>
      <c r="AB537" s="19"/>
      <c r="AC537" s="19"/>
      <c r="AD537" s="19"/>
      <c r="AE537" s="19"/>
    </row>
    <row r="538" spans="1:31" s="84" customFormat="1" x14ac:dyDescent="0.25">
      <c r="A538" s="17"/>
      <c r="B538" s="86" t="s">
        <v>159</v>
      </c>
      <c r="C538" s="62"/>
      <c r="D538" s="62"/>
      <c r="E538" s="62"/>
      <c r="F538" s="45" t="e">
        <f t="shared" si="178"/>
        <v>#DIV/0!</v>
      </c>
      <c r="G538" s="31"/>
      <c r="H538" s="45" t="e">
        <f t="shared" si="179"/>
        <v>#DIV/0!</v>
      </c>
      <c r="I538" s="31"/>
      <c r="J538" s="31"/>
      <c r="K538" s="31"/>
      <c r="L538" s="31"/>
      <c r="M538" s="31"/>
      <c r="N538" s="31"/>
      <c r="O538" s="19"/>
      <c r="P538" s="19"/>
      <c r="Q538" s="19"/>
      <c r="R538" s="19"/>
      <c r="S538" s="19"/>
      <c r="T538" s="19"/>
      <c r="U538" s="54" t="e">
        <f t="shared" si="180"/>
        <v>#DIV/0!</v>
      </c>
      <c r="V538" s="19"/>
      <c r="W538" s="18" t="e">
        <f t="shared" si="181"/>
        <v>#DIV/0!</v>
      </c>
      <c r="X538" s="19"/>
      <c r="Y538" s="18" t="e">
        <f t="shared" si="182"/>
        <v>#DIV/0!</v>
      </c>
      <c r="Z538" s="19"/>
      <c r="AA538" s="19"/>
      <c r="AB538" s="19"/>
      <c r="AC538" s="19"/>
      <c r="AD538" s="19"/>
      <c r="AE538" s="19"/>
    </row>
    <row r="539" spans="1:31" s="84" customFormat="1" x14ac:dyDescent="0.25">
      <c r="A539" s="17"/>
      <c r="B539" s="86" t="s">
        <v>533</v>
      </c>
      <c r="C539" s="62"/>
      <c r="D539" s="62"/>
      <c r="E539" s="62"/>
      <c r="F539" s="45" t="e">
        <f t="shared" si="178"/>
        <v>#DIV/0!</v>
      </c>
      <c r="G539" s="31"/>
      <c r="H539" s="45" t="e">
        <f t="shared" si="179"/>
        <v>#DIV/0!</v>
      </c>
      <c r="I539" s="31"/>
      <c r="J539" s="31"/>
      <c r="K539" s="31"/>
      <c r="L539" s="31"/>
      <c r="M539" s="31"/>
      <c r="N539" s="31"/>
      <c r="O539" s="19"/>
      <c r="P539" s="19"/>
      <c r="Q539" s="19"/>
      <c r="R539" s="19"/>
      <c r="S539" s="19"/>
      <c r="T539" s="19"/>
      <c r="U539" s="54" t="e">
        <f t="shared" si="180"/>
        <v>#DIV/0!</v>
      </c>
      <c r="V539" s="19"/>
      <c r="W539" s="18" t="e">
        <f t="shared" si="181"/>
        <v>#DIV/0!</v>
      </c>
      <c r="X539" s="19"/>
      <c r="Y539" s="18" t="e">
        <f t="shared" si="182"/>
        <v>#DIV/0!</v>
      </c>
      <c r="Z539" s="19"/>
      <c r="AA539" s="19"/>
      <c r="AB539" s="19"/>
      <c r="AC539" s="19"/>
      <c r="AD539" s="19"/>
      <c r="AE539" s="19"/>
    </row>
    <row r="540" spans="1:31" s="84" customFormat="1" x14ac:dyDescent="0.25">
      <c r="A540" s="17"/>
      <c r="B540" s="86" t="s">
        <v>534</v>
      </c>
      <c r="C540" s="62"/>
      <c r="D540" s="62"/>
      <c r="E540" s="62"/>
      <c r="F540" s="45" t="e">
        <f t="shared" si="178"/>
        <v>#DIV/0!</v>
      </c>
      <c r="G540" s="31"/>
      <c r="H540" s="45" t="e">
        <f t="shared" si="179"/>
        <v>#DIV/0!</v>
      </c>
      <c r="I540" s="31"/>
      <c r="J540" s="31"/>
      <c r="K540" s="31"/>
      <c r="L540" s="31"/>
      <c r="M540" s="31"/>
      <c r="N540" s="31"/>
      <c r="O540" s="19"/>
      <c r="P540" s="19"/>
      <c r="Q540" s="19"/>
      <c r="R540" s="19"/>
      <c r="S540" s="19"/>
      <c r="T540" s="19"/>
      <c r="U540" s="54" t="e">
        <f t="shared" si="180"/>
        <v>#DIV/0!</v>
      </c>
      <c r="V540" s="19"/>
      <c r="W540" s="18" t="e">
        <f t="shared" si="181"/>
        <v>#DIV/0!</v>
      </c>
      <c r="X540" s="19"/>
      <c r="Y540" s="18" t="e">
        <f t="shared" si="182"/>
        <v>#DIV/0!</v>
      </c>
      <c r="Z540" s="19"/>
      <c r="AA540" s="19"/>
      <c r="AB540" s="19"/>
      <c r="AC540" s="19"/>
      <c r="AD540" s="19"/>
      <c r="AE540" s="19"/>
    </row>
    <row r="541" spans="1:31" s="84" customFormat="1" x14ac:dyDescent="0.25">
      <c r="A541" s="17"/>
      <c r="B541" s="86" t="s">
        <v>535</v>
      </c>
      <c r="C541" s="62"/>
      <c r="D541" s="62"/>
      <c r="E541" s="62"/>
      <c r="F541" s="45" t="e">
        <f t="shared" si="178"/>
        <v>#DIV/0!</v>
      </c>
      <c r="G541" s="31"/>
      <c r="H541" s="45" t="e">
        <f t="shared" si="179"/>
        <v>#DIV/0!</v>
      </c>
      <c r="I541" s="31"/>
      <c r="J541" s="31"/>
      <c r="K541" s="31"/>
      <c r="L541" s="31"/>
      <c r="M541" s="31"/>
      <c r="N541" s="31"/>
      <c r="O541" s="19"/>
      <c r="P541" s="19"/>
      <c r="Q541" s="19"/>
      <c r="R541" s="19"/>
      <c r="S541" s="19"/>
      <c r="T541" s="19"/>
      <c r="U541" s="54" t="e">
        <f t="shared" si="180"/>
        <v>#DIV/0!</v>
      </c>
      <c r="V541" s="19"/>
      <c r="W541" s="18" t="e">
        <f t="shared" si="181"/>
        <v>#DIV/0!</v>
      </c>
      <c r="X541" s="19"/>
      <c r="Y541" s="18" t="e">
        <f t="shared" si="182"/>
        <v>#DIV/0!</v>
      </c>
      <c r="Z541" s="19"/>
      <c r="AA541" s="19"/>
      <c r="AB541" s="19"/>
      <c r="AC541" s="19"/>
      <c r="AD541" s="19"/>
      <c r="AE541" s="19"/>
    </row>
    <row r="542" spans="1:31" s="84" customFormat="1" x14ac:dyDescent="0.25">
      <c r="A542" s="17"/>
      <c r="B542" s="86" t="s">
        <v>536</v>
      </c>
      <c r="C542" s="62"/>
      <c r="D542" s="62"/>
      <c r="E542" s="62"/>
      <c r="F542" s="45" t="e">
        <f t="shared" si="178"/>
        <v>#DIV/0!</v>
      </c>
      <c r="G542" s="31"/>
      <c r="H542" s="45" t="e">
        <f t="shared" si="179"/>
        <v>#DIV/0!</v>
      </c>
      <c r="I542" s="31"/>
      <c r="J542" s="31"/>
      <c r="K542" s="31"/>
      <c r="L542" s="31"/>
      <c r="M542" s="31"/>
      <c r="N542" s="31"/>
      <c r="O542" s="19"/>
      <c r="P542" s="19"/>
      <c r="Q542" s="19"/>
      <c r="R542" s="19"/>
      <c r="S542" s="19"/>
      <c r="T542" s="19"/>
      <c r="U542" s="54" t="e">
        <f t="shared" si="180"/>
        <v>#DIV/0!</v>
      </c>
      <c r="V542" s="19"/>
      <c r="W542" s="18" t="e">
        <f t="shared" si="181"/>
        <v>#DIV/0!</v>
      </c>
      <c r="X542" s="19"/>
      <c r="Y542" s="18" t="e">
        <f t="shared" si="182"/>
        <v>#DIV/0!</v>
      </c>
      <c r="Z542" s="19"/>
      <c r="AA542" s="19"/>
      <c r="AB542" s="19"/>
      <c r="AC542" s="19"/>
      <c r="AD542" s="19"/>
      <c r="AE542" s="19"/>
    </row>
    <row r="543" spans="1:31" s="84" customFormat="1" x14ac:dyDescent="0.25">
      <c r="A543" s="17"/>
      <c r="B543" s="86" t="s">
        <v>537</v>
      </c>
      <c r="C543" s="62"/>
      <c r="D543" s="62"/>
      <c r="E543" s="62"/>
      <c r="F543" s="45" t="e">
        <f t="shared" si="178"/>
        <v>#DIV/0!</v>
      </c>
      <c r="G543" s="31"/>
      <c r="H543" s="45" t="e">
        <f t="shared" si="179"/>
        <v>#DIV/0!</v>
      </c>
      <c r="I543" s="31"/>
      <c r="J543" s="31"/>
      <c r="K543" s="31"/>
      <c r="L543" s="31"/>
      <c r="M543" s="31"/>
      <c r="N543" s="31"/>
      <c r="O543" s="19"/>
      <c r="P543" s="19"/>
      <c r="Q543" s="19"/>
      <c r="R543" s="19"/>
      <c r="S543" s="19"/>
      <c r="T543" s="19"/>
      <c r="U543" s="54" t="e">
        <f t="shared" si="180"/>
        <v>#DIV/0!</v>
      </c>
      <c r="V543" s="19"/>
      <c r="W543" s="18" t="e">
        <f t="shared" si="181"/>
        <v>#DIV/0!</v>
      </c>
      <c r="X543" s="19"/>
      <c r="Y543" s="18" t="e">
        <f t="shared" si="182"/>
        <v>#DIV/0!</v>
      </c>
      <c r="Z543" s="19"/>
      <c r="AA543" s="19"/>
      <c r="AB543" s="19"/>
      <c r="AC543" s="19"/>
      <c r="AD543" s="19"/>
      <c r="AE543" s="19"/>
    </row>
    <row r="544" spans="1:31" s="84" customFormat="1" x14ac:dyDescent="0.25">
      <c r="A544" s="17"/>
      <c r="B544" s="86" t="s">
        <v>160</v>
      </c>
      <c r="C544" s="62"/>
      <c r="D544" s="62"/>
      <c r="E544" s="62"/>
      <c r="F544" s="45" t="e">
        <f t="shared" si="178"/>
        <v>#DIV/0!</v>
      </c>
      <c r="G544" s="31"/>
      <c r="H544" s="45" t="e">
        <f t="shared" si="179"/>
        <v>#DIV/0!</v>
      </c>
      <c r="I544" s="31"/>
      <c r="J544" s="31"/>
      <c r="K544" s="31"/>
      <c r="L544" s="31"/>
      <c r="M544" s="31"/>
      <c r="N544" s="31"/>
      <c r="O544" s="19"/>
      <c r="P544" s="19"/>
      <c r="Q544" s="19"/>
      <c r="R544" s="19"/>
      <c r="S544" s="19"/>
      <c r="T544" s="19"/>
      <c r="U544" s="54" t="e">
        <f t="shared" si="180"/>
        <v>#DIV/0!</v>
      </c>
      <c r="V544" s="19"/>
      <c r="W544" s="18" t="e">
        <f t="shared" si="181"/>
        <v>#DIV/0!</v>
      </c>
      <c r="X544" s="19"/>
      <c r="Y544" s="18" t="e">
        <f t="shared" si="182"/>
        <v>#DIV/0!</v>
      </c>
      <c r="Z544" s="19"/>
      <c r="AA544" s="19"/>
      <c r="AB544" s="19"/>
      <c r="AC544" s="19"/>
      <c r="AD544" s="19"/>
      <c r="AE544" s="19"/>
    </row>
    <row r="545" spans="1:31" s="84" customFormat="1" x14ac:dyDescent="0.25">
      <c r="A545" s="17"/>
      <c r="B545" s="86" t="s">
        <v>161</v>
      </c>
      <c r="C545" s="62"/>
      <c r="D545" s="62"/>
      <c r="E545" s="62"/>
      <c r="F545" s="45" t="e">
        <f t="shared" si="178"/>
        <v>#DIV/0!</v>
      </c>
      <c r="G545" s="31"/>
      <c r="H545" s="45" t="e">
        <f t="shared" si="179"/>
        <v>#DIV/0!</v>
      </c>
      <c r="I545" s="31"/>
      <c r="J545" s="31"/>
      <c r="K545" s="31"/>
      <c r="L545" s="31"/>
      <c r="M545" s="31"/>
      <c r="N545" s="31"/>
      <c r="O545" s="19"/>
      <c r="P545" s="19"/>
      <c r="Q545" s="19"/>
      <c r="R545" s="19"/>
      <c r="S545" s="19"/>
      <c r="T545" s="19"/>
      <c r="U545" s="54" t="e">
        <f t="shared" si="180"/>
        <v>#DIV/0!</v>
      </c>
      <c r="V545" s="19"/>
      <c r="W545" s="18" t="e">
        <f t="shared" si="181"/>
        <v>#DIV/0!</v>
      </c>
      <c r="X545" s="19"/>
      <c r="Y545" s="18" t="e">
        <f t="shared" si="182"/>
        <v>#DIV/0!</v>
      </c>
      <c r="Z545" s="19"/>
      <c r="AA545" s="19"/>
      <c r="AB545" s="19"/>
      <c r="AC545" s="19"/>
      <c r="AD545" s="19"/>
      <c r="AE545" s="19"/>
    </row>
    <row r="546" spans="1:31" s="84" customFormat="1" x14ac:dyDescent="0.25">
      <c r="A546" s="17"/>
      <c r="B546" s="87" t="s">
        <v>538</v>
      </c>
      <c r="C546" s="62"/>
      <c r="D546" s="62"/>
      <c r="E546" s="62"/>
      <c r="F546" s="45" t="e">
        <f t="shared" si="178"/>
        <v>#DIV/0!</v>
      </c>
      <c r="G546" s="31"/>
      <c r="H546" s="45" t="e">
        <f t="shared" si="179"/>
        <v>#DIV/0!</v>
      </c>
      <c r="I546" s="31"/>
      <c r="J546" s="31"/>
      <c r="K546" s="31"/>
      <c r="L546" s="31"/>
      <c r="M546" s="31"/>
      <c r="N546" s="31"/>
      <c r="O546" s="19"/>
      <c r="P546" s="19"/>
      <c r="Q546" s="19"/>
      <c r="R546" s="19"/>
      <c r="S546" s="19"/>
      <c r="T546" s="19"/>
      <c r="U546" s="54" t="e">
        <f t="shared" si="180"/>
        <v>#DIV/0!</v>
      </c>
      <c r="V546" s="19"/>
      <c r="W546" s="18" t="e">
        <f t="shared" si="181"/>
        <v>#DIV/0!</v>
      </c>
      <c r="X546" s="19"/>
      <c r="Y546" s="18" t="e">
        <f t="shared" si="182"/>
        <v>#DIV/0!</v>
      </c>
      <c r="Z546" s="19"/>
      <c r="AA546" s="19"/>
      <c r="AB546" s="19"/>
      <c r="AC546" s="19"/>
      <c r="AD546" s="19"/>
      <c r="AE546" s="19"/>
    </row>
    <row r="547" spans="1:31" s="84" customFormat="1" x14ac:dyDescent="0.25">
      <c r="A547" s="17"/>
      <c r="B547" s="89" t="s">
        <v>539</v>
      </c>
      <c r="C547" s="62"/>
      <c r="D547" s="62"/>
      <c r="E547" s="62"/>
      <c r="F547" s="45" t="e">
        <f t="shared" si="178"/>
        <v>#DIV/0!</v>
      </c>
      <c r="G547" s="31"/>
      <c r="H547" s="45" t="e">
        <f t="shared" si="179"/>
        <v>#DIV/0!</v>
      </c>
      <c r="I547" s="31"/>
      <c r="J547" s="31"/>
      <c r="K547" s="31"/>
      <c r="L547" s="31"/>
      <c r="M547" s="31"/>
      <c r="N547" s="31"/>
      <c r="O547" s="19"/>
      <c r="P547" s="19"/>
      <c r="Q547" s="19"/>
      <c r="R547" s="19"/>
      <c r="S547" s="19"/>
      <c r="T547" s="19"/>
      <c r="U547" s="54" t="e">
        <f t="shared" si="180"/>
        <v>#DIV/0!</v>
      </c>
      <c r="V547" s="19"/>
      <c r="W547" s="18" t="e">
        <f t="shared" si="181"/>
        <v>#DIV/0!</v>
      </c>
      <c r="X547" s="19"/>
      <c r="Y547" s="18" t="e">
        <f t="shared" si="182"/>
        <v>#DIV/0!</v>
      </c>
      <c r="Z547" s="19"/>
      <c r="AA547" s="19"/>
      <c r="AB547" s="19"/>
      <c r="AC547" s="19"/>
      <c r="AD547" s="19"/>
      <c r="AE547" s="19"/>
    </row>
    <row r="548" spans="1:31" s="84" customFormat="1" x14ac:dyDescent="0.25">
      <c r="A548" s="17"/>
      <c r="B548" s="89" t="s">
        <v>540</v>
      </c>
      <c r="C548" s="62"/>
      <c r="D548" s="62"/>
      <c r="E548" s="62"/>
      <c r="F548" s="45" t="e">
        <f t="shared" si="178"/>
        <v>#DIV/0!</v>
      </c>
      <c r="G548" s="31"/>
      <c r="H548" s="45" t="e">
        <f t="shared" si="179"/>
        <v>#DIV/0!</v>
      </c>
      <c r="I548" s="31"/>
      <c r="J548" s="31"/>
      <c r="K548" s="31"/>
      <c r="L548" s="31"/>
      <c r="M548" s="31"/>
      <c r="N548" s="31"/>
      <c r="O548" s="19"/>
      <c r="P548" s="19"/>
      <c r="Q548" s="19"/>
      <c r="R548" s="19"/>
      <c r="S548" s="19"/>
      <c r="T548" s="19"/>
      <c r="U548" s="54" t="e">
        <f t="shared" si="180"/>
        <v>#DIV/0!</v>
      </c>
      <c r="V548" s="19"/>
      <c r="W548" s="18" t="e">
        <f t="shared" si="181"/>
        <v>#DIV/0!</v>
      </c>
      <c r="X548" s="19"/>
      <c r="Y548" s="18" t="e">
        <f t="shared" si="182"/>
        <v>#DIV/0!</v>
      </c>
      <c r="Z548" s="19"/>
      <c r="AA548" s="19"/>
      <c r="AB548" s="19"/>
      <c r="AC548" s="19"/>
      <c r="AD548" s="19"/>
      <c r="AE548" s="19"/>
    </row>
    <row r="549" spans="1:31" s="84" customFormat="1" x14ac:dyDescent="0.25">
      <c r="A549" s="17"/>
      <c r="B549" s="89" t="s">
        <v>541</v>
      </c>
      <c r="C549" s="62"/>
      <c r="D549" s="62"/>
      <c r="E549" s="62"/>
      <c r="F549" s="45" t="e">
        <f t="shared" si="178"/>
        <v>#DIV/0!</v>
      </c>
      <c r="G549" s="31"/>
      <c r="H549" s="45" t="e">
        <f t="shared" si="179"/>
        <v>#DIV/0!</v>
      </c>
      <c r="I549" s="31"/>
      <c r="J549" s="31"/>
      <c r="K549" s="31"/>
      <c r="L549" s="31"/>
      <c r="M549" s="31"/>
      <c r="N549" s="31"/>
      <c r="O549" s="19"/>
      <c r="P549" s="19"/>
      <c r="Q549" s="19"/>
      <c r="R549" s="19"/>
      <c r="S549" s="19"/>
      <c r="T549" s="19"/>
      <c r="U549" s="54" t="e">
        <f t="shared" si="180"/>
        <v>#DIV/0!</v>
      </c>
      <c r="V549" s="19"/>
      <c r="W549" s="18" t="e">
        <f t="shared" si="181"/>
        <v>#DIV/0!</v>
      </c>
      <c r="X549" s="19"/>
      <c r="Y549" s="18" t="e">
        <f t="shared" si="182"/>
        <v>#DIV/0!</v>
      </c>
      <c r="Z549" s="19"/>
      <c r="AA549" s="19"/>
      <c r="AB549" s="19"/>
      <c r="AC549" s="19"/>
      <c r="AD549" s="19"/>
      <c r="AE549" s="19"/>
    </row>
    <row r="550" spans="1:31" s="84" customFormat="1" x14ac:dyDescent="0.25">
      <c r="A550" s="19"/>
      <c r="B550" s="87" t="s">
        <v>316</v>
      </c>
      <c r="C550" s="62"/>
      <c r="D550" s="62"/>
      <c r="E550" s="62"/>
      <c r="F550" s="45" t="e">
        <f t="shared" si="178"/>
        <v>#DIV/0!</v>
      </c>
      <c r="G550" s="31"/>
      <c r="H550" s="45" t="e">
        <f t="shared" si="179"/>
        <v>#DIV/0!</v>
      </c>
      <c r="I550" s="31"/>
      <c r="J550" s="31"/>
      <c r="K550" s="31"/>
      <c r="L550" s="31"/>
      <c r="M550" s="31"/>
      <c r="N550" s="31"/>
      <c r="O550" s="19"/>
      <c r="P550" s="19"/>
      <c r="Q550" s="19"/>
      <c r="R550" s="19"/>
      <c r="S550" s="19"/>
      <c r="T550" s="19"/>
      <c r="U550" s="54" t="e">
        <f t="shared" si="180"/>
        <v>#DIV/0!</v>
      </c>
      <c r="V550" s="19"/>
      <c r="W550" s="18" t="e">
        <f t="shared" si="181"/>
        <v>#DIV/0!</v>
      </c>
      <c r="X550" s="19"/>
      <c r="Y550" s="18" t="e">
        <f t="shared" si="182"/>
        <v>#DIV/0!</v>
      </c>
      <c r="Z550" s="19"/>
      <c r="AA550" s="19"/>
      <c r="AB550" s="19"/>
      <c r="AC550" s="19"/>
      <c r="AD550" s="19"/>
      <c r="AE550" s="19"/>
    </row>
    <row r="551" spans="1:31" s="84" customFormat="1" x14ac:dyDescent="0.25">
      <c r="A551" s="19"/>
      <c r="B551" s="87" t="s">
        <v>317</v>
      </c>
      <c r="C551" s="62"/>
      <c r="D551" s="62"/>
      <c r="E551" s="62"/>
      <c r="F551" s="45" t="e">
        <f t="shared" si="178"/>
        <v>#DIV/0!</v>
      </c>
      <c r="G551" s="31"/>
      <c r="H551" s="45" t="e">
        <f t="shared" si="179"/>
        <v>#DIV/0!</v>
      </c>
      <c r="I551" s="31"/>
      <c r="J551" s="31"/>
      <c r="K551" s="31"/>
      <c r="L551" s="31"/>
      <c r="M551" s="31"/>
      <c r="N551" s="31"/>
      <c r="O551" s="19"/>
      <c r="P551" s="19"/>
      <c r="Q551" s="19"/>
      <c r="R551" s="19"/>
      <c r="S551" s="19"/>
      <c r="T551" s="19"/>
      <c r="U551" s="54" t="e">
        <f t="shared" si="180"/>
        <v>#DIV/0!</v>
      </c>
      <c r="V551" s="19"/>
      <c r="W551" s="18" t="e">
        <f t="shared" si="181"/>
        <v>#DIV/0!</v>
      </c>
      <c r="X551" s="19"/>
      <c r="Y551" s="18" t="e">
        <f t="shared" si="182"/>
        <v>#DIV/0!</v>
      </c>
      <c r="Z551" s="19"/>
      <c r="AA551" s="19"/>
      <c r="AB551" s="19"/>
      <c r="AC551" s="19"/>
      <c r="AD551" s="19"/>
      <c r="AE551" s="19"/>
    </row>
    <row r="552" spans="1:31" s="84" customFormat="1" x14ac:dyDescent="0.25">
      <c r="A552" s="133" t="s">
        <v>51</v>
      </c>
      <c r="B552" s="134"/>
      <c r="C552" s="102">
        <f>SUM(C533:C551)</f>
        <v>0</v>
      </c>
      <c r="D552" s="102">
        <f t="shared" ref="D552:E552" si="183">SUM(D533:D551)</f>
        <v>0</v>
      </c>
      <c r="E552" s="102">
        <f t="shared" si="183"/>
        <v>0</v>
      </c>
      <c r="F552" s="46" t="e">
        <f t="shared" si="174"/>
        <v>#DIV/0!</v>
      </c>
      <c r="G552" s="29">
        <f>SUM(G533:G551)</f>
        <v>0</v>
      </c>
      <c r="H552" s="46" t="e">
        <f t="shared" si="165"/>
        <v>#DIV/0!</v>
      </c>
      <c r="I552" s="29">
        <f t="shared" ref="I552:T552" si="184">SUM(I533:I551)</f>
        <v>0</v>
      </c>
      <c r="J552" s="29">
        <f t="shared" si="184"/>
        <v>0</v>
      </c>
      <c r="K552" s="29">
        <f t="shared" si="184"/>
        <v>0</v>
      </c>
      <c r="L552" s="29">
        <f t="shared" si="184"/>
        <v>0</v>
      </c>
      <c r="M552" s="29">
        <f t="shared" si="184"/>
        <v>0</v>
      </c>
      <c r="N552" s="29">
        <f t="shared" si="184"/>
        <v>0</v>
      </c>
      <c r="O552" s="29">
        <f t="shared" si="184"/>
        <v>0</v>
      </c>
      <c r="P552" s="29">
        <f t="shared" si="184"/>
        <v>0</v>
      </c>
      <c r="Q552" s="29">
        <f t="shared" si="184"/>
        <v>0</v>
      </c>
      <c r="R552" s="29">
        <f t="shared" si="184"/>
        <v>0</v>
      </c>
      <c r="S552" s="29">
        <f t="shared" si="184"/>
        <v>0</v>
      </c>
      <c r="T552" s="29">
        <f t="shared" si="184"/>
        <v>0</v>
      </c>
      <c r="U552" s="47" t="e">
        <f t="shared" si="180"/>
        <v>#DIV/0!</v>
      </c>
      <c r="V552" s="29">
        <f>SUM(V533:V551)</f>
        <v>0</v>
      </c>
      <c r="W552" s="88" t="e">
        <f>V552/E552*100</f>
        <v>#DIV/0!</v>
      </c>
      <c r="X552" s="29">
        <f>SUM(X533:X551)</f>
        <v>0</v>
      </c>
      <c r="Y552" s="88" t="e">
        <f t="shared" si="182"/>
        <v>#DIV/0!</v>
      </c>
      <c r="Z552" s="29">
        <f t="shared" ref="Z552:AE552" si="185">SUM(Z533:Z551)</f>
        <v>0</v>
      </c>
      <c r="AA552" s="29">
        <f t="shared" si="185"/>
        <v>0</v>
      </c>
      <c r="AB552" s="29">
        <f t="shared" si="185"/>
        <v>0</v>
      </c>
      <c r="AC552" s="29">
        <f t="shared" si="185"/>
        <v>0</v>
      </c>
      <c r="AD552" s="29">
        <f t="shared" si="185"/>
        <v>0</v>
      </c>
      <c r="AE552" s="29">
        <f t="shared" si="185"/>
        <v>0</v>
      </c>
    </row>
    <row r="553" spans="1:31" s="84" customFormat="1" x14ac:dyDescent="0.25">
      <c r="A553" s="49">
        <v>27</v>
      </c>
      <c r="B553" s="32" t="s">
        <v>64</v>
      </c>
      <c r="C553" s="65"/>
      <c r="D553" s="65"/>
      <c r="E553" s="65"/>
      <c r="F553" s="45"/>
      <c r="G553" s="26"/>
      <c r="H553" s="45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54"/>
      <c r="V553" s="26"/>
      <c r="W553" s="47"/>
      <c r="X553" s="26"/>
      <c r="Y553" s="47"/>
      <c r="Z553" s="26"/>
      <c r="AA553" s="26"/>
      <c r="AB553" s="26"/>
      <c r="AC553" s="26"/>
      <c r="AD553" s="26"/>
      <c r="AE553" s="26"/>
    </row>
    <row r="554" spans="1:31" s="84" customFormat="1" x14ac:dyDescent="0.25">
      <c r="A554" s="17"/>
      <c r="B554" s="86" t="s">
        <v>65</v>
      </c>
      <c r="C554" s="62"/>
      <c r="D554" s="62"/>
      <c r="E554" s="27"/>
      <c r="F554" s="45" t="e">
        <f>E554/C554</f>
        <v>#DIV/0!</v>
      </c>
      <c r="G554" s="31"/>
      <c r="H554" s="45" t="e">
        <f>G554/D554*100</f>
        <v>#DIV/0!</v>
      </c>
      <c r="I554" s="31"/>
      <c r="J554" s="31"/>
      <c r="K554" s="31"/>
      <c r="L554" s="31"/>
      <c r="M554" s="31"/>
      <c r="N554" s="31"/>
      <c r="O554" s="19"/>
      <c r="P554" s="19"/>
      <c r="Q554" s="19"/>
      <c r="R554" s="19"/>
      <c r="S554" s="19"/>
      <c r="T554" s="19"/>
      <c r="U554" s="54" t="e">
        <f>O554/G554*100</f>
        <v>#DIV/0!</v>
      </c>
      <c r="V554" s="19"/>
      <c r="W554" s="18" t="e">
        <f>V554/E554*100</f>
        <v>#DIV/0!</v>
      </c>
      <c r="X554" s="19"/>
      <c r="Y554" s="18" t="e">
        <f>X554/E554*100</f>
        <v>#DIV/0!</v>
      </c>
      <c r="Z554" s="19"/>
      <c r="AA554" s="19"/>
      <c r="AB554" s="19"/>
      <c r="AC554" s="19"/>
      <c r="AD554" s="19"/>
      <c r="AE554" s="19"/>
    </row>
    <row r="555" spans="1:31" s="84" customFormat="1" x14ac:dyDescent="0.25">
      <c r="A555" s="17"/>
      <c r="B555" s="86" t="s">
        <v>542</v>
      </c>
      <c r="C555" s="62"/>
      <c r="D555" s="62"/>
      <c r="E555" s="27"/>
      <c r="F555" s="45" t="e">
        <f>E555/C555</f>
        <v>#DIV/0!</v>
      </c>
      <c r="G555" s="31"/>
      <c r="H555" s="45" t="e">
        <f>G555/D555*100</f>
        <v>#DIV/0!</v>
      </c>
      <c r="I555" s="31"/>
      <c r="J555" s="31"/>
      <c r="K555" s="31"/>
      <c r="L555" s="31"/>
      <c r="M555" s="31"/>
      <c r="N555" s="31"/>
      <c r="O555" s="19"/>
      <c r="P555" s="19"/>
      <c r="Q555" s="19"/>
      <c r="R555" s="19"/>
      <c r="S555" s="19"/>
      <c r="T555" s="19"/>
      <c r="U555" s="54" t="e">
        <f>O555/G555*100</f>
        <v>#DIV/0!</v>
      </c>
      <c r="V555" s="19"/>
      <c r="W555" s="18" t="e">
        <f>V555/E555*100</f>
        <v>#DIV/0!</v>
      </c>
      <c r="X555" s="19"/>
      <c r="Y555" s="18" t="e">
        <f>X555/E555*100</f>
        <v>#DIV/0!</v>
      </c>
      <c r="Z555" s="19"/>
      <c r="AA555" s="19"/>
      <c r="AB555" s="19"/>
      <c r="AC555" s="19"/>
      <c r="AD555" s="19"/>
      <c r="AE555" s="19"/>
    </row>
    <row r="556" spans="1:31" s="84" customFormat="1" x14ac:dyDescent="0.25">
      <c r="A556" s="17"/>
      <c r="B556" s="86" t="s">
        <v>543</v>
      </c>
      <c r="C556" s="62"/>
      <c r="D556" s="62"/>
      <c r="E556" s="27"/>
      <c r="F556" s="45" t="e">
        <f>E556/C556</f>
        <v>#DIV/0!</v>
      </c>
      <c r="G556" s="31"/>
      <c r="H556" s="45" t="e">
        <f>G556/D556*100</f>
        <v>#DIV/0!</v>
      </c>
      <c r="I556" s="31"/>
      <c r="J556" s="31"/>
      <c r="K556" s="31"/>
      <c r="L556" s="31"/>
      <c r="M556" s="31"/>
      <c r="N556" s="31"/>
      <c r="O556" s="19"/>
      <c r="P556" s="19"/>
      <c r="Q556" s="19"/>
      <c r="R556" s="19"/>
      <c r="S556" s="19"/>
      <c r="T556" s="19"/>
      <c r="U556" s="54" t="e">
        <f>O556/G556*100</f>
        <v>#DIV/0!</v>
      </c>
      <c r="V556" s="19"/>
      <c r="W556" s="18" t="e">
        <f>V556/E556*100</f>
        <v>#DIV/0!</v>
      </c>
      <c r="X556" s="19"/>
      <c r="Y556" s="18" t="e">
        <f>X556/E556*100</f>
        <v>#DIV/0!</v>
      </c>
      <c r="Z556" s="19"/>
      <c r="AA556" s="19"/>
      <c r="AB556" s="19"/>
      <c r="AC556" s="19"/>
      <c r="AD556" s="19"/>
      <c r="AE556" s="19"/>
    </row>
    <row r="557" spans="1:31" s="84" customFormat="1" x14ac:dyDescent="0.25">
      <c r="A557" s="17"/>
      <c r="B557" s="86" t="s">
        <v>448</v>
      </c>
      <c r="C557" s="62"/>
      <c r="D557" s="62"/>
      <c r="E557" s="27"/>
      <c r="F557" s="45" t="e">
        <f t="shared" ref="F557:F563" si="186">E557/C557</f>
        <v>#DIV/0!</v>
      </c>
      <c r="G557" s="31"/>
      <c r="H557" s="45" t="e">
        <f t="shared" ref="H557:H563" si="187">G557/D557*100</f>
        <v>#DIV/0!</v>
      </c>
      <c r="I557" s="31"/>
      <c r="J557" s="31"/>
      <c r="K557" s="31"/>
      <c r="L557" s="31"/>
      <c r="M557" s="31"/>
      <c r="N557" s="31"/>
      <c r="O557" s="19"/>
      <c r="P557" s="19"/>
      <c r="Q557" s="19"/>
      <c r="R557" s="19"/>
      <c r="S557" s="19"/>
      <c r="T557" s="19"/>
      <c r="U557" s="54" t="e">
        <f t="shared" ref="U557:U563" si="188">O557/G557*100</f>
        <v>#DIV/0!</v>
      </c>
      <c r="V557" s="19"/>
      <c r="W557" s="18" t="e">
        <f t="shared" ref="W557:W563" si="189">V557/E557*100</f>
        <v>#DIV/0!</v>
      </c>
      <c r="X557" s="19"/>
      <c r="Y557" s="18" t="e">
        <f t="shared" ref="Y557:Y563" si="190">X557/E557*100</f>
        <v>#DIV/0!</v>
      </c>
      <c r="Z557" s="19"/>
      <c r="AA557" s="19"/>
      <c r="AB557" s="19"/>
      <c r="AC557" s="19"/>
      <c r="AD557" s="19"/>
      <c r="AE557" s="19"/>
    </row>
    <row r="558" spans="1:31" s="84" customFormat="1" x14ac:dyDescent="0.25">
      <c r="A558" s="17"/>
      <c r="B558" s="86" t="s">
        <v>66</v>
      </c>
      <c r="C558" s="62"/>
      <c r="D558" s="62"/>
      <c r="E558" s="27"/>
      <c r="F558" s="45" t="e">
        <f t="shared" si="186"/>
        <v>#DIV/0!</v>
      </c>
      <c r="G558" s="31"/>
      <c r="H558" s="45" t="e">
        <f t="shared" si="187"/>
        <v>#DIV/0!</v>
      </c>
      <c r="I558" s="31"/>
      <c r="J558" s="31"/>
      <c r="K558" s="31"/>
      <c r="L558" s="31"/>
      <c r="M558" s="31"/>
      <c r="N558" s="31"/>
      <c r="O558" s="19"/>
      <c r="P558" s="19"/>
      <c r="Q558" s="19"/>
      <c r="R558" s="19"/>
      <c r="S558" s="19"/>
      <c r="T558" s="19"/>
      <c r="U558" s="54" t="e">
        <f t="shared" si="188"/>
        <v>#DIV/0!</v>
      </c>
      <c r="V558" s="19"/>
      <c r="W558" s="18" t="e">
        <f t="shared" si="189"/>
        <v>#DIV/0!</v>
      </c>
      <c r="X558" s="19"/>
      <c r="Y558" s="18" t="e">
        <f t="shared" si="190"/>
        <v>#DIV/0!</v>
      </c>
      <c r="Z558" s="19"/>
      <c r="AA558" s="19"/>
      <c r="AB558" s="19"/>
      <c r="AC558" s="19"/>
      <c r="AD558" s="19"/>
      <c r="AE558" s="19"/>
    </row>
    <row r="559" spans="1:31" s="84" customFormat="1" x14ac:dyDescent="0.25">
      <c r="A559" s="17"/>
      <c r="B559" s="89" t="s">
        <v>544</v>
      </c>
      <c r="C559" s="62"/>
      <c r="D559" s="62"/>
      <c r="E559" s="27"/>
      <c r="F559" s="45" t="e">
        <f t="shared" si="186"/>
        <v>#DIV/0!</v>
      </c>
      <c r="G559" s="31"/>
      <c r="H559" s="45" t="e">
        <f t="shared" si="187"/>
        <v>#DIV/0!</v>
      </c>
      <c r="I559" s="31"/>
      <c r="J559" s="31"/>
      <c r="K559" s="31"/>
      <c r="L559" s="31"/>
      <c r="M559" s="31"/>
      <c r="N559" s="31"/>
      <c r="O559" s="19"/>
      <c r="P559" s="19"/>
      <c r="Q559" s="19"/>
      <c r="R559" s="19"/>
      <c r="S559" s="19"/>
      <c r="T559" s="19"/>
      <c r="U559" s="54" t="e">
        <f t="shared" si="188"/>
        <v>#DIV/0!</v>
      </c>
      <c r="V559" s="19"/>
      <c r="W559" s="18" t="e">
        <f t="shared" si="189"/>
        <v>#DIV/0!</v>
      </c>
      <c r="X559" s="19"/>
      <c r="Y559" s="18" t="e">
        <f t="shared" si="190"/>
        <v>#DIV/0!</v>
      </c>
      <c r="Z559" s="19"/>
      <c r="AA559" s="19"/>
      <c r="AB559" s="19"/>
      <c r="AC559" s="19"/>
      <c r="AD559" s="19"/>
      <c r="AE559" s="19"/>
    </row>
    <row r="560" spans="1:31" s="84" customFormat="1" x14ac:dyDescent="0.25">
      <c r="A560" s="17"/>
      <c r="B560" s="89" t="s">
        <v>545</v>
      </c>
      <c r="C560" s="62"/>
      <c r="D560" s="62"/>
      <c r="E560" s="27"/>
      <c r="F560" s="45" t="e">
        <f t="shared" si="186"/>
        <v>#DIV/0!</v>
      </c>
      <c r="G560" s="31"/>
      <c r="H560" s="45" t="e">
        <f t="shared" si="187"/>
        <v>#DIV/0!</v>
      </c>
      <c r="I560" s="31"/>
      <c r="J560" s="31"/>
      <c r="K560" s="31"/>
      <c r="L560" s="31"/>
      <c r="M560" s="31"/>
      <c r="N560" s="31"/>
      <c r="O560" s="19"/>
      <c r="P560" s="19"/>
      <c r="Q560" s="19"/>
      <c r="R560" s="19"/>
      <c r="S560" s="19"/>
      <c r="T560" s="19"/>
      <c r="U560" s="54" t="e">
        <f t="shared" si="188"/>
        <v>#DIV/0!</v>
      </c>
      <c r="V560" s="19"/>
      <c r="W560" s="18" t="e">
        <f t="shared" si="189"/>
        <v>#DIV/0!</v>
      </c>
      <c r="X560" s="19"/>
      <c r="Y560" s="18" t="e">
        <f t="shared" si="190"/>
        <v>#DIV/0!</v>
      </c>
      <c r="Z560" s="19"/>
      <c r="AA560" s="19"/>
      <c r="AB560" s="19"/>
      <c r="AC560" s="19"/>
      <c r="AD560" s="19"/>
      <c r="AE560" s="19"/>
    </row>
    <row r="561" spans="1:31" s="84" customFormat="1" x14ac:dyDescent="0.25">
      <c r="A561" s="17"/>
      <c r="B561" s="87" t="s">
        <v>316</v>
      </c>
      <c r="C561" s="62"/>
      <c r="D561" s="62"/>
      <c r="E561" s="27"/>
      <c r="F561" s="45" t="e">
        <f t="shared" si="186"/>
        <v>#DIV/0!</v>
      </c>
      <c r="G561" s="31"/>
      <c r="H561" s="45" t="e">
        <f t="shared" si="187"/>
        <v>#DIV/0!</v>
      </c>
      <c r="I561" s="31"/>
      <c r="J561" s="31"/>
      <c r="K561" s="31"/>
      <c r="L561" s="31"/>
      <c r="M561" s="31"/>
      <c r="N561" s="31"/>
      <c r="O561" s="19"/>
      <c r="P561" s="19"/>
      <c r="Q561" s="19"/>
      <c r="R561" s="19"/>
      <c r="S561" s="19"/>
      <c r="T561" s="19"/>
      <c r="U561" s="54" t="e">
        <f t="shared" si="188"/>
        <v>#DIV/0!</v>
      </c>
      <c r="V561" s="19"/>
      <c r="W561" s="18" t="e">
        <f t="shared" si="189"/>
        <v>#DIV/0!</v>
      </c>
      <c r="X561" s="19"/>
      <c r="Y561" s="18" t="e">
        <f t="shared" si="190"/>
        <v>#DIV/0!</v>
      </c>
      <c r="Z561" s="19"/>
      <c r="AA561" s="19"/>
      <c r="AB561" s="19"/>
      <c r="AC561" s="19"/>
      <c r="AD561" s="19"/>
      <c r="AE561" s="19"/>
    </row>
    <row r="562" spans="1:31" s="84" customFormat="1" x14ac:dyDescent="0.25">
      <c r="A562" s="17"/>
      <c r="B562" s="87" t="s">
        <v>318</v>
      </c>
      <c r="C562" s="62"/>
      <c r="D562" s="62"/>
      <c r="E562" s="27"/>
      <c r="F562" s="45" t="e">
        <f t="shared" si="186"/>
        <v>#DIV/0!</v>
      </c>
      <c r="G562" s="31"/>
      <c r="H562" s="45" t="e">
        <f t="shared" si="187"/>
        <v>#DIV/0!</v>
      </c>
      <c r="I562" s="31"/>
      <c r="J562" s="31"/>
      <c r="K562" s="31"/>
      <c r="L562" s="31"/>
      <c r="M562" s="31"/>
      <c r="N562" s="31"/>
      <c r="O562" s="19"/>
      <c r="P562" s="19"/>
      <c r="Q562" s="19"/>
      <c r="R562" s="19"/>
      <c r="S562" s="19"/>
      <c r="T562" s="19"/>
      <c r="U562" s="54" t="e">
        <f t="shared" si="188"/>
        <v>#DIV/0!</v>
      </c>
      <c r="V562" s="19"/>
      <c r="W562" s="18" t="e">
        <f t="shared" si="189"/>
        <v>#DIV/0!</v>
      </c>
      <c r="X562" s="19"/>
      <c r="Y562" s="18" t="e">
        <f t="shared" si="190"/>
        <v>#DIV/0!</v>
      </c>
      <c r="Z562" s="19"/>
      <c r="AA562" s="19"/>
      <c r="AB562" s="19"/>
      <c r="AC562" s="19"/>
      <c r="AD562" s="19"/>
      <c r="AE562" s="19"/>
    </row>
    <row r="563" spans="1:31" s="84" customFormat="1" x14ac:dyDescent="0.25">
      <c r="A563" s="17"/>
      <c r="B563" s="87" t="s">
        <v>341</v>
      </c>
      <c r="C563" s="62"/>
      <c r="D563" s="62"/>
      <c r="E563" s="27"/>
      <c r="F563" s="45" t="e">
        <f t="shared" si="186"/>
        <v>#DIV/0!</v>
      </c>
      <c r="G563" s="31"/>
      <c r="H563" s="45" t="e">
        <f t="shared" si="187"/>
        <v>#DIV/0!</v>
      </c>
      <c r="I563" s="31"/>
      <c r="J563" s="31"/>
      <c r="K563" s="31"/>
      <c r="L563" s="31"/>
      <c r="M563" s="31"/>
      <c r="N563" s="31"/>
      <c r="O563" s="19"/>
      <c r="P563" s="19"/>
      <c r="Q563" s="19"/>
      <c r="R563" s="19"/>
      <c r="S563" s="19"/>
      <c r="T563" s="19"/>
      <c r="U563" s="54" t="e">
        <f t="shared" si="188"/>
        <v>#DIV/0!</v>
      </c>
      <c r="V563" s="19"/>
      <c r="W563" s="18" t="e">
        <f t="shared" si="189"/>
        <v>#DIV/0!</v>
      </c>
      <c r="X563" s="19"/>
      <c r="Y563" s="18" t="e">
        <f t="shared" si="190"/>
        <v>#DIV/0!</v>
      </c>
      <c r="Z563" s="19"/>
      <c r="AA563" s="19"/>
      <c r="AB563" s="19"/>
      <c r="AC563" s="19"/>
      <c r="AD563" s="19"/>
      <c r="AE563" s="19"/>
    </row>
    <row r="564" spans="1:31" s="84" customFormat="1" x14ac:dyDescent="0.25">
      <c r="A564" s="17"/>
      <c r="B564" s="87" t="s">
        <v>342</v>
      </c>
      <c r="C564" s="62"/>
      <c r="D564" s="62"/>
      <c r="E564" s="27"/>
      <c r="F564" s="45" t="e">
        <f>E564/C564</f>
        <v>#DIV/0!</v>
      </c>
      <c r="G564" s="31"/>
      <c r="H564" s="45" t="e">
        <f>G564/D564*100</f>
        <v>#DIV/0!</v>
      </c>
      <c r="I564" s="31"/>
      <c r="J564" s="31"/>
      <c r="K564" s="31"/>
      <c r="L564" s="31"/>
      <c r="M564" s="31"/>
      <c r="N564" s="31"/>
      <c r="O564" s="19"/>
      <c r="P564" s="19"/>
      <c r="Q564" s="19"/>
      <c r="R564" s="19"/>
      <c r="S564" s="19"/>
      <c r="T564" s="19"/>
      <c r="U564" s="54" t="e">
        <f>O564/G564*100</f>
        <v>#DIV/0!</v>
      </c>
      <c r="V564" s="19"/>
      <c r="W564" s="18" t="e">
        <f>V564/E564*100</f>
        <v>#DIV/0!</v>
      </c>
      <c r="X564" s="19"/>
      <c r="Y564" s="18" t="e">
        <f>X564/E564*100</f>
        <v>#DIV/0!</v>
      </c>
      <c r="Z564" s="19"/>
      <c r="AA564" s="19"/>
      <c r="AB564" s="19"/>
      <c r="AC564" s="19"/>
      <c r="AD564" s="19"/>
      <c r="AE564" s="19"/>
    </row>
    <row r="565" spans="1:31" s="84" customFormat="1" x14ac:dyDescent="0.25">
      <c r="A565" s="133" t="s">
        <v>51</v>
      </c>
      <c r="B565" s="134"/>
      <c r="C565" s="102">
        <f>SUM(C554:C564)</f>
        <v>0</v>
      </c>
      <c r="D565" s="102">
        <f t="shared" ref="D565:E565" si="191">SUM(D554:D564)</f>
        <v>0</v>
      </c>
      <c r="E565" s="97">
        <f t="shared" si="191"/>
        <v>0</v>
      </c>
      <c r="F565" s="46" t="e">
        <f t="shared" si="174"/>
        <v>#DIV/0!</v>
      </c>
      <c r="G565" s="97">
        <f>SUM(G554:G564)</f>
        <v>0</v>
      </c>
      <c r="H565" s="46" t="e">
        <f t="shared" si="165"/>
        <v>#DIV/0!</v>
      </c>
      <c r="I565" s="97">
        <f t="shared" ref="I565:T565" si="192">SUM(I554:I564)</f>
        <v>0</v>
      </c>
      <c r="J565" s="97">
        <f t="shared" si="192"/>
        <v>0</v>
      </c>
      <c r="K565" s="97">
        <f t="shared" si="192"/>
        <v>0</v>
      </c>
      <c r="L565" s="97">
        <f t="shared" si="192"/>
        <v>0</v>
      </c>
      <c r="M565" s="97">
        <f t="shared" si="192"/>
        <v>0</v>
      </c>
      <c r="N565" s="97">
        <f t="shared" si="192"/>
        <v>0</v>
      </c>
      <c r="O565" s="97">
        <f t="shared" si="192"/>
        <v>0</v>
      </c>
      <c r="P565" s="97">
        <f t="shared" si="192"/>
        <v>0</v>
      </c>
      <c r="Q565" s="97">
        <f t="shared" si="192"/>
        <v>0</v>
      </c>
      <c r="R565" s="97">
        <f t="shared" si="192"/>
        <v>0</v>
      </c>
      <c r="S565" s="97">
        <f t="shared" si="192"/>
        <v>0</v>
      </c>
      <c r="T565" s="97">
        <f t="shared" si="192"/>
        <v>0</v>
      </c>
      <c r="U565" s="97" t="e">
        <f>SUM(U554:U564)</f>
        <v>#DIV/0!</v>
      </c>
      <c r="V565" s="97">
        <f>SUM(V554:V564)</f>
        <v>0</v>
      </c>
      <c r="W565" s="88" t="e">
        <f>V565/E565*100</f>
        <v>#DIV/0!</v>
      </c>
      <c r="X565" s="97">
        <f>SUM(X554:X564)</f>
        <v>0</v>
      </c>
      <c r="Y565" s="88" t="e">
        <f t="shared" ref="Y565:Y620" si="193">X565/E565*100</f>
        <v>#DIV/0!</v>
      </c>
      <c r="Z565" s="97">
        <f t="shared" ref="Z565:AE565" si="194">SUM(Z554:Z564)</f>
        <v>0</v>
      </c>
      <c r="AA565" s="97">
        <f t="shared" si="194"/>
        <v>0</v>
      </c>
      <c r="AB565" s="97">
        <f t="shared" si="194"/>
        <v>0</v>
      </c>
      <c r="AC565" s="97">
        <f t="shared" si="194"/>
        <v>0</v>
      </c>
      <c r="AD565" s="97">
        <f t="shared" si="194"/>
        <v>0</v>
      </c>
      <c r="AE565" s="97">
        <f t="shared" si="194"/>
        <v>0</v>
      </c>
    </row>
    <row r="566" spans="1:31" s="84" customFormat="1" x14ac:dyDescent="0.25">
      <c r="A566" s="49">
        <v>28</v>
      </c>
      <c r="B566" s="32" t="s">
        <v>67</v>
      </c>
      <c r="C566" s="65"/>
      <c r="D566" s="65"/>
      <c r="E566" s="65"/>
      <c r="F566" s="45"/>
      <c r="G566" s="26"/>
      <c r="H566" s="45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54"/>
      <c r="V566" s="26"/>
      <c r="W566" s="47"/>
      <c r="X566" s="26"/>
      <c r="Y566" s="47"/>
      <c r="Z566" s="26"/>
      <c r="AA566" s="26"/>
      <c r="AB566" s="26"/>
      <c r="AC566" s="26"/>
      <c r="AD566" s="26"/>
      <c r="AE566" s="26"/>
    </row>
    <row r="567" spans="1:31" s="84" customFormat="1" x14ac:dyDescent="0.25">
      <c r="A567" s="17"/>
      <c r="B567" s="85" t="s">
        <v>162</v>
      </c>
      <c r="C567" s="62">
        <v>632.11900000000003</v>
      </c>
      <c r="D567" s="62"/>
      <c r="E567" s="62"/>
      <c r="F567" s="45">
        <f t="shared" ref="F567:F584" si="195">E567/C567</f>
        <v>0</v>
      </c>
      <c r="G567" s="31"/>
      <c r="H567" s="45" t="e">
        <f t="shared" ref="H567:H620" si="196">G567/D567*100</f>
        <v>#DIV/0!</v>
      </c>
      <c r="I567" s="31"/>
      <c r="J567" s="31"/>
      <c r="K567" s="31"/>
      <c r="L567" s="31"/>
      <c r="M567" s="31"/>
      <c r="N567" s="31"/>
      <c r="O567" s="19"/>
      <c r="P567" s="19"/>
      <c r="Q567" s="19"/>
      <c r="R567" s="19"/>
      <c r="S567" s="19"/>
      <c r="T567" s="19"/>
      <c r="U567" s="54" t="e">
        <f t="shared" ref="U567:U584" si="197">O567/G567*100</f>
        <v>#DIV/0!</v>
      </c>
      <c r="V567" s="19"/>
      <c r="W567" s="18" t="e">
        <f t="shared" ref="W567:W584" si="198">V567/E567*100</f>
        <v>#DIV/0!</v>
      </c>
      <c r="X567" s="19">
        <v>30</v>
      </c>
      <c r="Y567" s="18" t="e">
        <f t="shared" ref="Y567:Y584" si="199">X567/E567*100</f>
        <v>#DIV/0!</v>
      </c>
      <c r="Z567" s="19"/>
      <c r="AA567" s="19"/>
      <c r="AB567" s="19"/>
      <c r="AC567" s="19"/>
      <c r="AD567" s="19"/>
      <c r="AE567" s="19"/>
    </row>
    <row r="568" spans="1:31" s="84" customFormat="1" x14ac:dyDescent="0.25">
      <c r="A568" s="17"/>
      <c r="B568" s="86" t="s">
        <v>448</v>
      </c>
      <c r="C568" s="19">
        <v>243.4</v>
      </c>
      <c r="D568" s="19"/>
      <c r="E568" s="19">
        <v>410</v>
      </c>
      <c r="F568" s="45">
        <f t="shared" si="195"/>
        <v>1.6844700082169268</v>
      </c>
      <c r="G568" s="31"/>
      <c r="H568" s="45" t="e">
        <f t="shared" si="196"/>
        <v>#DIV/0!</v>
      </c>
      <c r="I568" s="31"/>
      <c r="J568" s="31"/>
      <c r="K568" s="31"/>
      <c r="L568" s="31"/>
      <c r="M568" s="31"/>
      <c r="N568" s="31"/>
      <c r="O568" s="19"/>
      <c r="P568" s="19"/>
      <c r="Q568" s="19"/>
      <c r="R568" s="19"/>
      <c r="S568" s="19"/>
      <c r="T568" s="19"/>
      <c r="U568" s="54" t="e">
        <f t="shared" si="197"/>
        <v>#DIV/0!</v>
      </c>
      <c r="V568" s="19"/>
      <c r="W568" s="18">
        <f t="shared" si="198"/>
        <v>0</v>
      </c>
      <c r="X568" s="19">
        <v>18</v>
      </c>
      <c r="Y568" s="18">
        <f t="shared" si="199"/>
        <v>4.3902439024390238</v>
      </c>
      <c r="Z568" s="19"/>
      <c r="AA568" s="19"/>
      <c r="AB568" s="19"/>
      <c r="AC568" s="19"/>
      <c r="AD568" s="19"/>
      <c r="AE568" s="19"/>
    </row>
    <row r="569" spans="1:31" s="84" customFormat="1" x14ac:dyDescent="0.25">
      <c r="A569" s="17"/>
      <c r="B569" s="86" t="s">
        <v>307</v>
      </c>
      <c r="C569" s="19">
        <v>690.4</v>
      </c>
      <c r="D569" s="19"/>
      <c r="E569" s="19">
        <v>300</v>
      </c>
      <c r="F569" s="45">
        <f t="shared" si="195"/>
        <v>0.43453070683661649</v>
      </c>
      <c r="G569" s="31"/>
      <c r="H569" s="45" t="e">
        <f t="shared" si="196"/>
        <v>#DIV/0!</v>
      </c>
      <c r="I569" s="31"/>
      <c r="J569" s="31"/>
      <c r="K569" s="31"/>
      <c r="L569" s="31"/>
      <c r="M569" s="31"/>
      <c r="N569" s="31"/>
      <c r="O569" s="19"/>
      <c r="P569" s="19"/>
      <c r="Q569" s="19"/>
      <c r="R569" s="19"/>
      <c r="S569" s="19"/>
      <c r="T569" s="19"/>
      <c r="U569" s="54" t="e">
        <f t="shared" si="197"/>
        <v>#DIV/0!</v>
      </c>
      <c r="V569" s="19"/>
      <c r="W569" s="18">
        <f t="shared" si="198"/>
        <v>0</v>
      </c>
      <c r="X569" s="19">
        <v>15</v>
      </c>
      <c r="Y569" s="18">
        <f t="shared" si="199"/>
        <v>5</v>
      </c>
      <c r="Z569" s="19"/>
      <c r="AA569" s="19"/>
      <c r="AB569" s="19"/>
      <c r="AC569" s="19"/>
      <c r="AD569" s="19"/>
      <c r="AE569" s="19"/>
    </row>
    <row r="570" spans="1:31" s="84" customFormat="1" x14ac:dyDescent="0.25">
      <c r="A570" s="17"/>
      <c r="B570" s="86" t="s">
        <v>307</v>
      </c>
      <c r="C570" s="19">
        <v>744.19999999999993</v>
      </c>
      <c r="D570" s="19"/>
      <c r="E570" s="19">
        <v>600</v>
      </c>
      <c r="F570" s="45">
        <f t="shared" si="195"/>
        <v>0.80623488309594205</v>
      </c>
      <c r="G570" s="31"/>
      <c r="H570" s="45" t="e">
        <f t="shared" si="196"/>
        <v>#DIV/0!</v>
      </c>
      <c r="I570" s="31"/>
      <c r="J570" s="31"/>
      <c r="K570" s="31"/>
      <c r="L570" s="31"/>
      <c r="M570" s="31"/>
      <c r="N570" s="31"/>
      <c r="O570" s="19"/>
      <c r="P570" s="19"/>
      <c r="Q570" s="19"/>
      <c r="R570" s="19"/>
      <c r="S570" s="19"/>
      <c r="T570" s="19"/>
      <c r="U570" s="54" t="e">
        <f t="shared" si="197"/>
        <v>#DIV/0!</v>
      </c>
      <c r="V570" s="19"/>
      <c r="W570" s="18">
        <f t="shared" si="198"/>
        <v>0</v>
      </c>
      <c r="X570" s="19">
        <v>30</v>
      </c>
      <c r="Y570" s="18">
        <f t="shared" si="199"/>
        <v>5</v>
      </c>
      <c r="Z570" s="19"/>
      <c r="AA570" s="19"/>
      <c r="AB570" s="19"/>
      <c r="AC570" s="19"/>
      <c r="AD570" s="19"/>
      <c r="AE570" s="19"/>
    </row>
    <row r="571" spans="1:31" s="84" customFormat="1" x14ac:dyDescent="0.25">
      <c r="A571" s="17"/>
      <c r="B571" s="86" t="s">
        <v>163</v>
      </c>
      <c r="C571" s="19">
        <v>235.09999999999997</v>
      </c>
      <c r="D571" s="19"/>
      <c r="E571" s="19"/>
      <c r="F571" s="45">
        <f t="shared" si="195"/>
        <v>0</v>
      </c>
      <c r="G571" s="31"/>
      <c r="H571" s="45" t="e">
        <f t="shared" si="196"/>
        <v>#DIV/0!</v>
      </c>
      <c r="I571" s="31"/>
      <c r="J571" s="31"/>
      <c r="K571" s="31"/>
      <c r="L571" s="31"/>
      <c r="M571" s="31"/>
      <c r="N571" s="31"/>
      <c r="O571" s="19"/>
      <c r="P571" s="19"/>
      <c r="Q571" s="19"/>
      <c r="R571" s="19"/>
      <c r="S571" s="19"/>
      <c r="T571" s="19"/>
      <c r="U571" s="54" t="e">
        <f t="shared" si="197"/>
        <v>#DIV/0!</v>
      </c>
      <c r="V571" s="19"/>
      <c r="W571" s="18" t="e">
        <f t="shared" si="198"/>
        <v>#DIV/0!</v>
      </c>
      <c r="X571" s="19">
        <v>11</v>
      </c>
      <c r="Y571" s="18" t="e">
        <f t="shared" si="199"/>
        <v>#DIV/0!</v>
      </c>
      <c r="Z571" s="19"/>
      <c r="AA571" s="19"/>
      <c r="AB571" s="19"/>
      <c r="AC571" s="19"/>
      <c r="AD571" s="19"/>
      <c r="AE571" s="19"/>
    </row>
    <row r="572" spans="1:31" s="84" customFormat="1" x14ac:dyDescent="0.25">
      <c r="A572" s="17"/>
      <c r="B572" s="86" t="s">
        <v>546</v>
      </c>
      <c r="C572" s="19">
        <v>0</v>
      </c>
      <c r="D572" s="19"/>
      <c r="E572" s="19"/>
      <c r="F572" s="45" t="e">
        <f t="shared" si="195"/>
        <v>#DIV/0!</v>
      </c>
      <c r="G572" s="31"/>
      <c r="H572" s="45" t="e">
        <f t="shared" si="196"/>
        <v>#DIV/0!</v>
      </c>
      <c r="I572" s="31"/>
      <c r="J572" s="31"/>
      <c r="K572" s="31"/>
      <c r="L572" s="31"/>
      <c r="M572" s="31"/>
      <c r="N572" s="31"/>
      <c r="O572" s="19"/>
      <c r="P572" s="19"/>
      <c r="Q572" s="19"/>
      <c r="R572" s="19"/>
      <c r="S572" s="19"/>
      <c r="T572" s="19"/>
      <c r="U572" s="54" t="e">
        <f t="shared" si="197"/>
        <v>#DIV/0!</v>
      </c>
      <c r="V572" s="19"/>
      <c r="W572" s="18" t="e">
        <f t="shared" si="198"/>
        <v>#DIV/0!</v>
      </c>
      <c r="X572" s="19"/>
      <c r="Y572" s="18" t="e">
        <f t="shared" si="199"/>
        <v>#DIV/0!</v>
      </c>
      <c r="Z572" s="19"/>
      <c r="AA572" s="19"/>
      <c r="AB572" s="19"/>
      <c r="AC572" s="19"/>
      <c r="AD572" s="19"/>
      <c r="AE572" s="19"/>
    </row>
    <row r="573" spans="1:31" s="84" customFormat="1" x14ac:dyDescent="0.25">
      <c r="A573" s="17"/>
      <c r="B573" s="85" t="s">
        <v>164</v>
      </c>
      <c r="C573" s="19">
        <v>2895.17</v>
      </c>
      <c r="D573" s="19"/>
      <c r="E573" s="19"/>
      <c r="F573" s="45">
        <f t="shared" si="195"/>
        <v>0</v>
      </c>
      <c r="G573" s="31"/>
      <c r="H573" s="45" t="e">
        <f t="shared" si="196"/>
        <v>#DIV/0!</v>
      </c>
      <c r="I573" s="31"/>
      <c r="J573" s="31"/>
      <c r="K573" s="31"/>
      <c r="L573" s="31"/>
      <c r="M573" s="31"/>
      <c r="N573" s="31"/>
      <c r="O573" s="19"/>
      <c r="P573" s="19"/>
      <c r="Q573" s="19"/>
      <c r="R573" s="19"/>
      <c r="S573" s="19"/>
      <c r="T573" s="19"/>
      <c r="U573" s="54" t="e">
        <f t="shared" si="197"/>
        <v>#DIV/0!</v>
      </c>
      <c r="V573" s="19"/>
      <c r="W573" s="18" t="e">
        <f t="shared" si="198"/>
        <v>#DIV/0!</v>
      </c>
      <c r="X573" s="19">
        <v>30</v>
      </c>
      <c r="Y573" s="18" t="e">
        <f t="shared" si="199"/>
        <v>#DIV/0!</v>
      </c>
      <c r="Z573" s="19"/>
      <c r="AA573" s="19"/>
      <c r="AB573" s="19"/>
      <c r="AC573" s="19"/>
      <c r="AD573" s="19"/>
      <c r="AE573" s="19"/>
    </row>
    <row r="574" spans="1:31" s="84" customFormat="1" x14ac:dyDescent="0.25">
      <c r="A574" s="17"/>
      <c r="B574" s="86" t="s">
        <v>180</v>
      </c>
      <c r="C574" s="19">
        <v>57.347000000000001</v>
      </c>
      <c r="D574" s="19"/>
      <c r="E574" s="19"/>
      <c r="F574" s="45">
        <f t="shared" si="195"/>
        <v>0</v>
      </c>
      <c r="G574" s="31"/>
      <c r="H574" s="45" t="e">
        <f t="shared" si="196"/>
        <v>#DIV/0!</v>
      </c>
      <c r="I574" s="31"/>
      <c r="J574" s="31"/>
      <c r="K574" s="31"/>
      <c r="L574" s="31"/>
      <c r="M574" s="31"/>
      <c r="N574" s="31"/>
      <c r="O574" s="19"/>
      <c r="P574" s="19"/>
      <c r="Q574" s="19"/>
      <c r="R574" s="19"/>
      <c r="S574" s="19"/>
      <c r="T574" s="19"/>
      <c r="U574" s="54" t="e">
        <f t="shared" si="197"/>
        <v>#DIV/0!</v>
      </c>
      <c r="V574" s="19"/>
      <c r="W574" s="18" t="e">
        <f t="shared" si="198"/>
        <v>#DIV/0!</v>
      </c>
      <c r="X574" s="19"/>
      <c r="Y574" s="18" t="e">
        <f t="shared" si="199"/>
        <v>#DIV/0!</v>
      </c>
      <c r="Z574" s="19"/>
      <c r="AA574" s="19"/>
      <c r="AB574" s="19"/>
      <c r="AC574" s="19"/>
      <c r="AD574" s="19"/>
      <c r="AE574" s="19"/>
    </row>
    <row r="575" spans="1:31" s="84" customFormat="1" x14ac:dyDescent="0.25">
      <c r="A575" s="17"/>
      <c r="B575" s="87" t="s">
        <v>547</v>
      </c>
      <c r="C575" s="19">
        <v>272.596</v>
      </c>
      <c r="D575" s="19"/>
      <c r="E575" s="19"/>
      <c r="F575" s="45">
        <f t="shared" si="195"/>
        <v>0</v>
      </c>
      <c r="G575" s="31"/>
      <c r="H575" s="45" t="e">
        <f t="shared" si="196"/>
        <v>#DIV/0!</v>
      </c>
      <c r="I575" s="31"/>
      <c r="J575" s="31"/>
      <c r="K575" s="31"/>
      <c r="L575" s="31"/>
      <c r="M575" s="31"/>
      <c r="N575" s="31"/>
      <c r="O575" s="19"/>
      <c r="P575" s="19"/>
      <c r="Q575" s="19"/>
      <c r="R575" s="19"/>
      <c r="S575" s="19"/>
      <c r="T575" s="19"/>
      <c r="U575" s="54" t="e">
        <f t="shared" si="197"/>
        <v>#DIV/0!</v>
      </c>
      <c r="V575" s="19"/>
      <c r="W575" s="18" t="e">
        <f t="shared" si="198"/>
        <v>#DIV/0!</v>
      </c>
      <c r="X575" s="19"/>
      <c r="Y575" s="18" t="e">
        <f t="shared" si="199"/>
        <v>#DIV/0!</v>
      </c>
      <c r="Z575" s="19"/>
      <c r="AA575" s="19"/>
      <c r="AB575" s="19"/>
      <c r="AC575" s="19"/>
      <c r="AD575" s="19"/>
      <c r="AE575" s="19"/>
    </row>
    <row r="576" spans="1:31" s="84" customFormat="1" x14ac:dyDescent="0.25">
      <c r="A576" s="17"/>
      <c r="B576" s="87" t="s">
        <v>548</v>
      </c>
      <c r="C576" s="19">
        <v>948.55600000000004</v>
      </c>
      <c r="D576" s="19"/>
      <c r="E576" s="19"/>
      <c r="F576" s="45">
        <f t="shared" si="195"/>
        <v>0</v>
      </c>
      <c r="G576" s="31"/>
      <c r="H576" s="45" t="e">
        <f t="shared" si="196"/>
        <v>#DIV/0!</v>
      </c>
      <c r="I576" s="31"/>
      <c r="J576" s="31"/>
      <c r="K576" s="31"/>
      <c r="L576" s="31"/>
      <c r="M576" s="31"/>
      <c r="N576" s="31"/>
      <c r="O576" s="19"/>
      <c r="P576" s="19"/>
      <c r="Q576" s="19"/>
      <c r="R576" s="19"/>
      <c r="S576" s="19"/>
      <c r="T576" s="19"/>
      <c r="U576" s="54" t="e">
        <f t="shared" si="197"/>
        <v>#DIV/0!</v>
      </c>
      <c r="V576" s="19"/>
      <c r="W576" s="18" t="e">
        <f t="shared" si="198"/>
        <v>#DIV/0!</v>
      </c>
      <c r="X576" s="19"/>
      <c r="Y576" s="18" t="e">
        <f t="shared" si="199"/>
        <v>#DIV/0!</v>
      </c>
      <c r="Z576" s="19"/>
      <c r="AA576" s="19"/>
      <c r="AB576" s="19"/>
      <c r="AC576" s="19"/>
      <c r="AD576" s="19"/>
      <c r="AE576" s="19"/>
    </row>
    <row r="577" spans="1:31" s="84" customFormat="1" x14ac:dyDescent="0.25">
      <c r="A577" s="17"/>
      <c r="B577" s="89" t="s">
        <v>549</v>
      </c>
      <c r="C577" s="19">
        <v>66.599999999999994</v>
      </c>
      <c r="D577" s="19"/>
      <c r="E577" s="19"/>
      <c r="F577" s="45">
        <f t="shared" si="195"/>
        <v>0</v>
      </c>
      <c r="G577" s="31"/>
      <c r="H577" s="45" t="e">
        <f t="shared" si="196"/>
        <v>#DIV/0!</v>
      </c>
      <c r="I577" s="31"/>
      <c r="J577" s="31"/>
      <c r="K577" s="31"/>
      <c r="L577" s="31"/>
      <c r="M577" s="31"/>
      <c r="N577" s="31"/>
      <c r="O577" s="19"/>
      <c r="P577" s="19"/>
      <c r="Q577" s="19"/>
      <c r="R577" s="19"/>
      <c r="S577" s="19"/>
      <c r="T577" s="19"/>
      <c r="U577" s="54" t="e">
        <f t="shared" si="197"/>
        <v>#DIV/0!</v>
      </c>
      <c r="V577" s="19"/>
      <c r="W577" s="18" t="e">
        <f t="shared" si="198"/>
        <v>#DIV/0!</v>
      </c>
      <c r="X577" s="19"/>
      <c r="Y577" s="18" t="e">
        <f t="shared" si="199"/>
        <v>#DIV/0!</v>
      </c>
      <c r="Z577" s="19"/>
      <c r="AA577" s="19"/>
      <c r="AB577" s="19"/>
      <c r="AC577" s="19"/>
      <c r="AD577" s="19"/>
      <c r="AE577" s="19"/>
    </row>
    <row r="578" spans="1:31" s="84" customFormat="1" x14ac:dyDescent="0.25">
      <c r="A578" s="17"/>
      <c r="B578" s="89" t="s">
        <v>550</v>
      </c>
      <c r="C578" s="19">
        <v>3047.4749999999999</v>
      </c>
      <c r="D578" s="19"/>
      <c r="E578" s="19"/>
      <c r="F578" s="45">
        <f t="shared" si="195"/>
        <v>0</v>
      </c>
      <c r="G578" s="31"/>
      <c r="H578" s="45" t="e">
        <f t="shared" si="196"/>
        <v>#DIV/0!</v>
      </c>
      <c r="I578" s="31"/>
      <c r="J578" s="31"/>
      <c r="K578" s="31"/>
      <c r="L578" s="31"/>
      <c r="M578" s="31"/>
      <c r="N578" s="31"/>
      <c r="O578" s="19"/>
      <c r="P578" s="19"/>
      <c r="Q578" s="19"/>
      <c r="R578" s="19"/>
      <c r="S578" s="19"/>
      <c r="T578" s="19"/>
      <c r="U578" s="54" t="e">
        <f t="shared" si="197"/>
        <v>#DIV/0!</v>
      </c>
      <c r="V578" s="19"/>
      <c r="W578" s="18" t="e">
        <f t="shared" si="198"/>
        <v>#DIV/0!</v>
      </c>
      <c r="X578" s="19"/>
      <c r="Y578" s="18" t="e">
        <f t="shared" si="199"/>
        <v>#DIV/0!</v>
      </c>
      <c r="Z578" s="19"/>
      <c r="AA578" s="19"/>
      <c r="AB578" s="19"/>
      <c r="AC578" s="19"/>
      <c r="AD578" s="19"/>
      <c r="AE578" s="19"/>
    </row>
    <row r="579" spans="1:31" s="84" customFormat="1" x14ac:dyDescent="0.25">
      <c r="A579" s="17"/>
      <c r="B579" s="87" t="s">
        <v>316</v>
      </c>
      <c r="C579" s="19">
        <v>37</v>
      </c>
      <c r="D579" s="19"/>
      <c r="E579" s="19"/>
      <c r="F579" s="45">
        <f t="shared" si="195"/>
        <v>0</v>
      </c>
      <c r="G579" s="31"/>
      <c r="H579" s="45" t="e">
        <f t="shared" si="196"/>
        <v>#DIV/0!</v>
      </c>
      <c r="I579" s="31"/>
      <c r="J579" s="31"/>
      <c r="K579" s="31"/>
      <c r="L579" s="31"/>
      <c r="M579" s="31"/>
      <c r="N579" s="31"/>
      <c r="O579" s="19"/>
      <c r="P579" s="19"/>
      <c r="Q579" s="19"/>
      <c r="R579" s="19"/>
      <c r="S579" s="19"/>
      <c r="T579" s="19"/>
      <c r="U579" s="54" t="e">
        <f t="shared" si="197"/>
        <v>#DIV/0!</v>
      </c>
      <c r="V579" s="19"/>
      <c r="W579" s="18" t="e">
        <f t="shared" si="198"/>
        <v>#DIV/0!</v>
      </c>
      <c r="X579" s="19">
        <v>60</v>
      </c>
      <c r="Y579" s="18" t="e">
        <f t="shared" si="199"/>
        <v>#DIV/0!</v>
      </c>
      <c r="Z579" s="19"/>
      <c r="AA579" s="19"/>
      <c r="AB579" s="19"/>
      <c r="AC579" s="19"/>
      <c r="AD579" s="19"/>
      <c r="AE579" s="19"/>
    </row>
    <row r="580" spans="1:31" s="84" customFormat="1" x14ac:dyDescent="0.25">
      <c r="A580" s="17"/>
      <c r="B580" s="87" t="s">
        <v>317</v>
      </c>
      <c r="C580" s="19">
        <v>1390.2</v>
      </c>
      <c r="D580" s="19"/>
      <c r="E580" s="19"/>
      <c r="F580" s="45">
        <f t="shared" si="195"/>
        <v>0</v>
      </c>
      <c r="G580" s="31"/>
      <c r="H580" s="45" t="e">
        <f t="shared" si="196"/>
        <v>#DIV/0!</v>
      </c>
      <c r="I580" s="31"/>
      <c r="J580" s="31"/>
      <c r="K580" s="31"/>
      <c r="L580" s="31"/>
      <c r="M580" s="31"/>
      <c r="N580" s="31"/>
      <c r="O580" s="19"/>
      <c r="P580" s="19"/>
      <c r="Q580" s="19"/>
      <c r="R580" s="19"/>
      <c r="S580" s="19"/>
      <c r="T580" s="19"/>
      <c r="U580" s="54" t="e">
        <f t="shared" si="197"/>
        <v>#DIV/0!</v>
      </c>
      <c r="V580" s="19"/>
      <c r="W580" s="18" t="e">
        <f t="shared" si="198"/>
        <v>#DIV/0!</v>
      </c>
      <c r="X580" s="19"/>
      <c r="Y580" s="18" t="e">
        <f t="shared" si="199"/>
        <v>#DIV/0!</v>
      </c>
      <c r="Z580" s="19"/>
      <c r="AA580" s="19"/>
      <c r="AB580" s="19"/>
      <c r="AC580" s="19"/>
      <c r="AD580" s="19"/>
      <c r="AE580" s="19"/>
    </row>
    <row r="581" spans="1:31" s="84" customFormat="1" x14ac:dyDescent="0.25">
      <c r="A581" s="17"/>
      <c r="B581" s="87" t="s">
        <v>318</v>
      </c>
      <c r="C581" s="19">
        <v>13.2</v>
      </c>
      <c r="D581" s="19"/>
      <c r="E581" s="19"/>
      <c r="F581" s="45">
        <f t="shared" si="195"/>
        <v>0</v>
      </c>
      <c r="G581" s="31"/>
      <c r="H581" s="45" t="e">
        <f t="shared" si="196"/>
        <v>#DIV/0!</v>
      </c>
      <c r="I581" s="31"/>
      <c r="J581" s="31"/>
      <c r="K581" s="31"/>
      <c r="L581" s="31"/>
      <c r="M581" s="31"/>
      <c r="N581" s="31"/>
      <c r="O581" s="19"/>
      <c r="P581" s="19"/>
      <c r="Q581" s="19"/>
      <c r="R581" s="19"/>
      <c r="S581" s="19"/>
      <c r="T581" s="19"/>
      <c r="U581" s="54" t="e">
        <f t="shared" si="197"/>
        <v>#DIV/0!</v>
      </c>
      <c r="V581" s="19"/>
      <c r="W581" s="18" t="e">
        <f t="shared" si="198"/>
        <v>#DIV/0!</v>
      </c>
      <c r="X581" s="19"/>
      <c r="Y581" s="18" t="e">
        <f t="shared" si="199"/>
        <v>#DIV/0!</v>
      </c>
      <c r="Z581" s="19"/>
      <c r="AA581" s="19"/>
      <c r="AB581" s="19"/>
      <c r="AC581" s="19"/>
      <c r="AD581" s="19"/>
      <c r="AE581" s="19"/>
    </row>
    <row r="582" spans="1:31" s="84" customFormat="1" x14ac:dyDescent="0.25">
      <c r="A582" s="21"/>
      <c r="B582" s="87" t="s">
        <v>341</v>
      </c>
      <c r="C582" s="19">
        <v>1506</v>
      </c>
      <c r="D582" s="19"/>
      <c r="E582" s="19"/>
      <c r="F582" s="45">
        <f t="shared" si="195"/>
        <v>0</v>
      </c>
      <c r="G582" s="31"/>
      <c r="H582" s="45" t="e">
        <f t="shared" si="196"/>
        <v>#DIV/0!</v>
      </c>
      <c r="I582" s="31"/>
      <c r="J582" s="31"/>
      <c r="K582" s="31"/>
      <c r="L582" s="31"/>
      <c r="M582" s="31"/>
      <c r="N582" s="31"/>
      <c r="O582" s="19"/>
      <c r="P582" s="19"/>
      <c r="Q582" s="19"/>
      <c r="R582" s="19"/>
      <c r="S582" s="19"/>
      <c r="T582" s="19"/>
      <c r="U582" s="54" t="e">
        <f t="shared" si="197"/>
        <v>#DIV/0!</v>
      </c>
      <c r="V582" s="19"/>
      <c r="W582" s="18" t="e">
        <f t="shared" si="198"/>
        <v>#DIV/0!</v>
      </c>
      <c r="X582" s="19"/>
      <c r="Y582" s="18" t="e">
        <f t="shared" si="199"/>
        <v>#DIV/0!</v>
      </c>
      <c r="Z582" s="19"/>
      <c r="AA582" s="19"/>
      <c r="AB582" s="19"/>
      <c r="AC582" s="19"/>
      <c r="AD582" s="19"/>
      <c r="AE582" s="19"/>
    </row>
    <row r="583" spans="1:31" s="84" customFormat="1" x14ac:dyDescent="0.25">
      <c r="A583" s="21"/>
      <c r="B583" s="87" t="s">
        <v>343</v>
      </c>
      <c r="C583" s="19">
        <v>25.8</v>
      </c>
      <c r="D583" s="19"/>
      <c r="E583" s="19"/>
      <c r="F583" s="45">
        <f t="shared" si="195"/>
        <v>0</v>
      </c>
      <c r="G583" s="31"/>
      <c r="H583" s="45" t="e">
        <f t="shared" si="196"/>
        <v>#DIV/0!</v>
      </c>
      <c r="I583" s="31"/>
      <c r="J583" s="31"/>
      <c r="K583" s="31"/>
      <c r="L583" s="31"/>
      <c r="M583" s="31"/>
      <c r="N583" s="31"/>
      <c r="O583" s="19"/>
      <c r="P583" s="19"/>
      <c r="Q583" s="19"/>
      <c r="R583" s="19"/>
      <c r="S583" s="19"/>
      <c r="T583" s="19"/>
      <c r="U583" s="54" t="e">
        <f t="shared" si="197"/>
        <v>#DIV/0!</v>
      </c>
      <c r="V583" s="19"/>
      <c r="W583" s="18" t="e">
        <f t="shared" si="198"/>
        <v>#DIV/0!</v>
      </c>
      <c r="X583" s="19"/>
      <c r="Y583" s="18" t="e">
        <f t="shared" si="199"/>
        <v>#DIV/0!</v>
      </c>
      <c r="Z583" s="19"/>
      <c r="AA583" s="19"/>
      <c r="AB583" s="19"/>
      <c r="AC583" s="19"/>
      <c r="AD583" s="19"/>
      <c r="AE583" s="19"/>
    </row>
    <row r="584" spans="1:31" s="84" customFormat="1" x14ac:dyDescent="0.25">
      <c r="A584" s="21"/>
      <c r="B584" s="87" t="s">
        <v>344</v>
      </c>
      <c r="C584" s="19">
        <v>1055.8</v>
      </c>
      <c r="D584" s="19"/>
      <c r="E584" s="19"/>
      <c r="F584" s="45">
        <f t="shared" si="195"/>
        <v>0</v>
      </c>
      <c r="G584" s="31"/>
      <c r="H584" s="45" t="e">
        <f t="shared" si="196"/>
        <v>#DIV/0!</v>
      </c>
      <c r="I584" s="31"/>
      <c r="J584" s="31"/>
      <c r="K584" s="31"/>
      <c r="L584" s="31"/>
      <c r="M584" s="31"/>
      <c r="N584" s="31"/>
      <c r="O584" s="19"/>
      <c r="P584" s="19"/>
      <c r="Q584" s="19"/>
      <c r="R584" s="19"/>
      <c r="S584" s="19"/>
      <c r="T584" s="19"/>
      <c r="U584" s="54" t="e">
        <f t="shared" si="197"/>
        <v>#DIV/0!</v>
      </c>
      <c r="V584" s="19"/>
      <c r="W584" s="18" t="e">
        <f t="shared" si="198"/>
        <v>#DIV/0!</v>
      </c>
      <c r="X584" s="19"/>
      <c r="Y584" s="18" t="e">
        <f t="shared" si="199"/>
        <v>#DIV/0!</v>
      </c>
      <c r="Z584" s="19"/>
      <c r="AA584" s="19"/>
      <c r="AB584" s="19"/>
      <c r="AC584" s="19"/>
      <c r="AD584" s="19"/>
      <c r="AE584" s="19"/>
    </row>
    <row r="585" spans="1:31" s="84" customFormat="1" x14ac:dyDescent="0.25">
      <c r="A585" s="133" t="s">
        <v>51</v>
      </c>
      <c r="B585" s="134"/>
      <c r="C585" s="29">
        <f>SUM(C567:C584)</f>
        <v>13860.963</v>
      </c>
      <c r="D585" s="29">
        <f t="shared" ref="D585:E585" si="200">SUM(D567:D584)</f>
        <v>0</v>
      </c>
      <c r="E585" s="29">
        <f t="shared" si="200"/>
        <v>1310</v>
      </c>
      <c r="F585" s="46">
        <f t="shared" si="174"/>
        <v>9.4510027910759159E-2</v>
      </c>
      <c r="G585" s="29">
        <f>SUM(G567:G584)</f>
        <v>0</v>
      </c>
      <c r="H585" s="46" t="e">
        <f t="shared" si="196"/>
        <v>#DIV/0!</v>
      </c>
      <c r="I585" s="29">
        <f t="shared" ref="I585:T585" si="201">SUM(I567:I584)</f>
        <v>0</v>
      </c>
      <c r="J585" s="29">
        <f t="shared" si="201"/>
        <v>0</v>
      </c>
      <c r="K585" s="29">
        <f t="shared" si="201"/>
        <v>0</v>
      </c>
      <c r="L585" s="29">
        <f t="shared" si="201"/>
        <v>0</v>
      </c>
      <c r="M585" s="29">
        <f t="shared" si="201"/>
        <v>0</v>
      </c>
      <c r="N585" s="29">
        <f t="shared" si="201"/>
        <v>0</v>
      </c>
      <c r="O585" s="29">
        <f t="shared" si="201"/>
        <v>0</v>
      </c>
      <c r="P585" s="29">
        <f t="shared" si="201"/>
        <v>0</v>
      </c>
      <c r="Q585" s="29">
        <f t="shared" si="201"/>
        <v>0</v>
      </c>
      <c r="R585" s="29">
        <f t="shared" si="201"/>
        <v>0</v>
      </c>
      <c r="S585" s="29">
        <f t="shared" si="201"/>
        <v>0</v>
      </c>
      <c r="T585" s="29">
        <f t="shared" si="201"/>
        <v>0</v>
      </c>
      <c r="U585" s="47" t="e">
        <f t="shared" si="180"/>
        <v>#DIV/0!</v>
      </c>
      <c r="V585" s="29">
        <f>SUM(V567:V584)</f>
        <v>0</v>
      </c>
      <c r="W585" s="88">
        <f>V585/E585*100</f>
        <v>0</v>
      </c>
      <c r="X585" s="29">
        <f>SUM(X567:X584)</f>
        <v>194</v>
      </c>
      <c r="Y585" s="88">
        <f t="shared" si="193"/>
        <v>14.809160305343511</v>
      </c>
      <c r="Z585" s="29">
        <f t="shared" ref="Z585:AE585" si="202">SUM(Z567:Z584)</f>
        <v>0</v>
      </c>
      <c r="AA585" s="29">
        <f t="shared" si="202"/>
        <v>0</v>
      </c>
      <c r="AB585" s="29">
        <f t="shared" si="202"/>
        <v>0</v>
      </c>
      <c r="AC585" s="29">
        <f t="shared" si="202"/>
        <v>0</v>
      </c>
      <c r="AD585" s="29">
        <f t="shared" si="202"/>
        <v>0</v>
      </c>
      <c r="AE585" s="29">
        <f t="shared" si="202"/>
        <v>0</v>
      </c>
    </row>
    <row r="586" spans="1:31" s="84" customFormat="1" x14ac:dyDescent="0.25">
      <c r="A586" s="49">
        <v>29</v>
      </c>
      <c r="B586" s="32" t="s">
        <v>68</v>
      </c>
      <c r="C586" s="26"/>
      <c r="D586" s="26"/>
      <c r="E586" s="26"/>
      <c r="F586" s="45"/>
      <c r="G586" s="26"/>
      <c r="H586" s="45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54"/>
      <c r="V586" s="26"/>
      <c r="W586" s="47"/>
      <c r="X586" s="26"/>
      <c r="Y586" s="47"/>
      <c r="Z586" s="26"/>
      <c r="AA586" s="26"/>
      <c r="AB586" s="26"/>
      <c r="AC586" s="26"/>
      <c r="AD586" s="26"/>
      <c r="AE586" s="26"/>
    </row>
    <row r="587" spans="1:31" s="84" customFormat="1" x14ac:dyDescent="0.25">
      <c r="A587" s="17"/>
      <c r="B587" s="86" t="s">
        <v>69</v>
      </c>
      <c r="C587" s="19"/>
      <c r="D587" s="19"/>
      <c r="E587" s="19"/>
      <c r="F587" s="45" t="e">
        <f>E587/C587</f>
        <v>#DIV/0!</v>
      </c>
      <c r="G587" s="31"/>
      <c r="H587" s="45" t="e">
        <f>G587/D587*100</f>
        <v>#DIV/0!</v>
      </c>
      <c r="I587" s="31"/>
      <c r="J587" s="31"/>
      <c r="K587" s="31"/>
      <c r="L587" s="31"/>
      <c r="M587" s="31"/>
      <c r="N587" s="31"/>
      <c r="O587" s="19"/>
      <c r="P587" s="19"/>
      <c r="Q587" s="19"/>
      <c r="R587" s="19"/>
      <c r="S587" s="19"/>
      <c r="T587" s="19"/>
      <c r="U587" s="54" t="e">
        <f>O587/G587*100</f>
        <v>#DIV/0!</v>
      </c>
      <c r="V587" s="19"/>
      <c r="W587" s="18" t="e">
        <f>V587/E587*100</f>
        <v>#DIV/0!</v>
      </c>
      <c r="X587" s="19"/>
      <c r="Y587" s="18" t="e">
        <f>X587/E587*100</f>
        <v>#DIV/0!</v>
      </c>
      <c r="Z587" s="19"/>
      <c r="AA587" s="19"/>
      <c r="AB587" s="19"/>
      <c r="AC587" s="19"/>
      <c r="AD587" s="19"/>
      <c r="AE587" s="19"/>
    </row>
    <row r="588" spans="1:31" s="84" customFormat="1" x14ac:dyDescent="0.25">
      <c r="A588" s="17"/>
      <c r="B588" s="86" t="s">
        <v>551</v>
      </c>
      <c r="C588" s="19"/>
      <c r="D588" s="19"/>
      <c r="E588" s="19"/>
      <c r="F588" s="45" t="e">
        <f>E588/C588</f>
        <v>#DIV/0!</v>
      </c>
      <c r="G588" s="31"/>
      <c r="H588" s="45" t="e">
        <f>G588/D588*100</f>
        <v>#DIV/0!</v>
      </c>
      <c r="I588" s="31"/>
      <c r="J588" s="31"/>
      <c r="K588" s="31"/>
      <c r="L588" s="31"/>
      <c r="M588" s="31"/>
      <c r="N588" s="31"/>
      <c r="O588" s="19"/>
      <c r="P588" s="19"/>
      <c r="Q588" s="19"/>
      <c r="R588" s="19"/>
      <c r="S588" s="19"/>
      <c r="T588" s="19"/>
      <c r="U588" s="54" t="e">
        <f>O588/G588*100</f>
        <v>#DIV/0!</v>
      </c>
      <c r="V588" s="19"/>
      <c r="W588" s="18" t="e">
        <f>V588/E588*100</f>
        <v>#DIV/0!</v>
      </c>
      <c r="X588" s="19"/>
      <c r="Y588" s="18" t="e">
        <f>X588/E588*100</f>
        <v>#DIV/0!</v>
      </c>
      <c r="Z588" s="19"/>
      <c r="AA588" s="19"/>
      <c r="AB588" s="19"/>
      <c r="AC588" s="19"/>
      <c r="AD588" s="19"/>
      <c r="AE588" s="19"/>
    </row>
    <row r="589" spans="1:31" s="84" customFormat="1" x14ac:dyDescent="0.25">
      <c r="A589" s="19"/>
      <c r="B589" s="86" t="s">
        <v>448</v>
      </c>
      <c r="C589" s="19"/>
      <c r="D589" s="19"/>
      <c r="E589" s="19"/>
      <c r="F589" s="45" t="e">
        <f>E589/C589</f>
        <v>#DIV/0!</v>
      </c>
      <c r="G589" s="31"/>
      <c r="H589" s="45" t="e">
        <f>G589/D589*100</f>
        <v>#DIV/0!</v>
      </c>
      <c r="I589" s="31"/>
      <c r="J589" s="31"/>
      <c r="K589" s="31"/>
      <c r="L589" s="31"/>
      <c r="M589" s="31"/>
      <c r="N589" s="31"/>
      <c r="O589" s="19"/>
      <c r="P589" s="19"/>
      <c r="Q589" s="19"/>
      <c r="R589" s="19"/>
      <c r="S589" s="19"/>
      <c r="T589" s="19"/>
      <c r="U589" s="54" t="e">
        <f>O589/G589*100</f>
        <v>#DIV/0!</v>
      </c>
      <c r="V589" s="19"/>
      <c r="W589" s="18" t="e">
        <f>V589/E589*100</f>
        <v>#DIV/0!</v>
      </c>
      <c r="X589" s="19"/>
      <c r="Y589" s="18" t="e">
        <f>X589/E589*100</f>
        <v>#DIV/0!</v>
      </c>
      <c r="Z589" s="19"/>
      <c r="AA589" s="19"/>
      <c r="AB589" s="19"/>
      <c r="AC589" s="19"/>
      <c r="AD589" s="19"/>
      <c r="AE589" s="19"/>
    </row>
    <row r="590" spans="1:31" s="84" customFormat="1" x14ac:dyDescent="0.25">
      <c r="A590" s="19"/>
      <c r="B590" s="86" t="s">
        <v>552</v>
      </c>
      <c r="C590" s="19"/>
      <c r="D590" s="19"/>
      <c r="E590" s="19"/>
      <c r="F590" s="45" t="e">
        <f t="shared" ref="F590:F620" si="203">E590/C590</f>
        <v>#DIV/0!</v>
      </c>
      <c r="G590" s="31"/>
      <c r="H590" s="45" t="e">
        <f t="shared" ref="H590:H592" si="204">G590/D590*100</f>
        <v>#DIV/0!</v>
      </c>
      <c r="I590" s="31"/>
      <c r="J590" s="31"/>
      <c r="K590" s="31"/>
      <c r="L590" s="31"/>
      <c r="M590" s="31"/>
      <c r="N590" s="31"/>
      <c r="O590" s="19"/>
      <c r="P590" s="19"/>
      <c r="Q590" s="19"/>
      <c r="R590" s="19"/>
      <c r="S590" s="19"/>
      <c r="T590" s="19"/>
      <c r="U590" s="54" t="e">
        <f t="shared" ref="U590:U592" si="205">O590/G590*100</f>
        <v>#DIV/0!</v>
      </c>
      <c r="V590" s="19"/>
      <c r="W590" s="18" t="e">
        <f t="shared" ref="W590:W592" si="206">V590/E590*100</f>
        <v>#DIV/0!</v>
      </c>
      <c r="X590" s="19"/>
      <c r="Y590" s="18" t="e">
        <f t="shared" ref="Y590:Y592" si="207">X590/E590*100</f>
        <v>#DIV/0!</v>
      </c>
      <c r="Z590" s="19"/>
      <c r="AA590" s="19"/>
      <c r="AB590" s="19"/>
      <c r="AC590" s="19"/>
      <c r="AD590" s="19"/>
      <c r="AE590" s="19"/>
    </row>
    <row r="591" spans="1:31" s="84" customFormat="1" x14ac:dyDescent="0.25">
      <c r="A591" s="19"/>
      <c r="B591" s="89" t="s">
        <v>553</v>
      </c>
      <c r="C591" s="19"/>
      <c r="D591" s="19"/>
      <c r="E591" s="19"/>
      <c r="F591" s="45" t="e">
        <f t="shared" si="203"/>
        <v>#DIV/0!</v>
      </c>
      <c r="G591" s="31"/>
      <c r="H591" s="45" t="e">
        <f t="shared" si="204"/>
        <v>#DIV/0!</v>
      </c>
      <c r="I591" s="31"/>
      <c r="J591" s="31"/>
      <c r="K591" s="31"/>
      <c r="L591" s="31"/>
      <c r="M591" s="31"/>
      <c r="N591" s="31"/>
      <c r="O591" s="19"/>
      <c r="P591" s="19"/>
      <c r="Q591" s="19"/>
      <c r="R591" s="19"/>
      <c r="S591" s="19"/>
      <c r="T591" s="19"/>
      <c r="U591" s="54" t="e">
        <f t="shared" si="205"/>
        <v>#DIV/0!</v>
      </c>
      <c r="V591" s="19"/>
      <c r="W591" s="18" t="e">
        <f t="shared" si="206"/>
        <v>#DIV/0!</v>
      </c>
      <c r="X591" s="19"/>
      <c r="Y591" s="18" t="e">
        <f t="shared" si="207"/>
        <v>#DIV/0!</v>
      </c>
      <c r="Z591" s="19"/>
      <c r="AA591" s="19"/>
      <c r="AB591" s="19"/>
      <c r="AC591" s="19"/>
      <c r="AD591" s="19"/>
      <c r="AE591" s="19"/>
    </row>
    <row r="592" spans="1:31" s="84" customFormat="1" x14ac:dyDescent="0.25">
      <c r="A592" s="19"/>
      <c r="B592" s="87" t="s">
        <v>316</v>
      </c>
      <c r="C592" s="19"/>
      <c r="D592" s="19"/>
      <c r="E592" s="19"/>
      <c r="F592" s="45" t="e">
        <f t="shared" si="203"/>
        <v>#DIV/0!</v>
      </c>
      <c r="G592" s="31"/>
      <c r="H592" s="45" t="e">
        <f t="shared" si="204"/>
        <v>#DIV/0!</v>
      </c>
      <c r="I592" s="31"/>
      <c r="J592" s="31"/>
      <c r="K592" s="31"/>
      <c r="L592" s="31"/>
      <c r="M592" s="31"/>
      <c r="N592" s="31"/>
      <c r="O592" s="19"/>
      <c r="P592" s="19"/>
      <c r="Q592" s="19"/>
      <c r="R592" s="19"/>
      <c r="S592" s="19"/>
      <c r="T592" s="19"/>
      <c r="U592" s="54" t="e">
        <f t="shared" si="205"/>
        <v>#DIV/0!</v>
      </c>
      <c r="V592" s="19"/>
      <c r="W592" s="18" t="e">
        <f t="shared" si="206"/>
        <v>#DIV/0!</v>
      </c>
      <c r="X592" s="19"/>
      <c r="Y592" s="18" t="e">
        <f t="shared" si="207"/>
        <v>#DIV/0!</v>
      </c>
      <c r="Z592" s="19"/>
      <c r="AA592" s="19"/>
      <c r="AB592" s="19"/>
      <c r="AC592" s="19"/>
      <c r="AD592" s="19"/>
      <c r="AE592" s="19"/>
    </row>
    <row r="593" spans="1:31" s="84" customFormat="1" x14ac:dyDescent="0.25">
      <c r="A593" s="133" t="s">
        <v>51</v>
      </c>
      <c r="B593" s="134"/>
      <c r="C593" s="29">
        <f>SUM(C587:C592)</f>
        <v>0</v>
      </c>
      <c r="D593" s="29">
        <f t="shared" ref="D593:E593" si="208">SUM(D587:D592)</f>
        <v>0</v>
      </c>
      <c r="E593" s="29">
        <f t="shared" si="208"/>
        <v>0</v>
      </c>
      <c r="F593" s="46" t="e">
        <f t="shared" si="203"/>
        <v>#DIV/0!</v>
      </c>
      <c r="G593" s="29">
        <f>SUM(G587:G592)</f>
        <v>0</v>
      </c>
      <c r="H593" s="46" t="e">
        <f t="shared" si="196"/>
        <v>#DIV/0!</v>
      </c>
      <c r="I593" s="29">
        <f t="shared" ref="I593:T593" si="209">SUM(I587:I592)</f>
        <v>0</v>
      </c>
      <c r="J593" s="29">
        <f t="shared" si="209"/>
        <v>0</v>
      </c>
      <c r="K593" s="29">
        <f t="shared" si="209"/>
        <v>0</v>
      </c>
      <c r="L593" s="29">
        <f t="shared" si="209"/>
        <v>0</v>
      </c>
      <c r="M593" s="29">
        <f t="shared" si="209"/>
        <v>0</v>
      </c>
      <c r="N593" s="29">
        <f t="shared" si="209"/>
        <v>0</v>
      </c>
      <c r="O593" s="29">
        <f t="shared" si="209"/>
        <v>0</v>
      </c>
      <c r="P593" s="29">
        <f t="shared" si="209"/>
        <v>0</v>
      </c>
      <c r="Q593" s="29">
        <f t="shared" si="209"/>
        <v>0</v>
      </c>
      <c r="R593" s="29">
        <f t="shared" si="209"/>
        <v>0</v>
      </c>
      <c r="S593" s="29">
        <f t="shared" si="209"/>
        <v>0</v>
      </c>
      <c r="T593" s="29">
        <f t="shared" si="209"/>
        <v>0</v>
      </c>
      <c r="U593" s="47" t="e">
        <f t="shared" si="180"/>
        <v>#DIV/0!</v>
      </c>
      <c r="V593" s="29">
        <f>SUM(V587:V592)</f>
        <v>0</v>
      </c>
      <c r="W593" s="88" t="e">
        <f>V593/E593*100</f>
        <v>#DIV/0!</v>
      </c>
      <c r="X593" s="29">
        <f>SUM(X587:X592)</f>
        <v>0</v>
      </c>
      <c r="Y593" s="88" t="e">
        <f t="shared" si="193"/>
        <v>#DIV/0!</v>
      </c>
      <c r="Z593" s="29">
        <f t="shared" ref="Z593:AE593" si="210">SUM(Z587:Z592)</f>
        <v>0</v>
      </c>
      <c r="AA593" s="29">
        <f t="shared" si="210"/>
        <v>0</v>
      </c>
      <c r="AB593" s="29">
        <f t="shared" si="210"/>
        <v>0</v>
      </c>
      <c r="AC593" s="29">
        <f t="shared" si="210"/>
        <v>0</v>
      </c>
      <c r="AD593" s="29">
        <f t="shared" si="210"/>
        <v>0</v>
      </c>
      <c r="AE593" s="29">
        <f t="shared" si="210"/>
        <v>0</v>
      </c>
    </row>
    <row r="594" spans="1:31" s="84" customFormat="1" x14ac:dyDescent="0.25">
      <c r="A594" s="49">
        <v>30</v>
      </c>
      <c r="B594" s="32" t="s">
        <v>70</v>
      </c>
      <c r="C594" s="26"/>
      <c r="D594" s="26"/>
      <c r="E594" s="26"/>
      <c r="F594" s="45"/>
      <c r="G594" s="26"/>
      <c r="H594" s="45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54"/>
      <c r="V594" s="26"/>
      <c r="W594" s="47"/>
      <c r="X594" s="26"/>
      <c r="Y594" s="47"/>
      <c r="Z594" s="26"/>
      <c r="AA594" s="26"/>
      <c r="AB594" s="26"/>
      <c r="AC594" s="26"/>
      <c r="AD594" s="26"/>
      <c r="AE594" s="26"/>
    </row>
    <row r="595" spans="1:31" s="84" customFormat="1" x14ac:dyDescent="0.25">
      <c r="A595" s="17"/>
      <c r="B595" s="86" t="s">
        <v>554</v>
      </c>
      <c r="C595" s="19">
        <v>59</v>
      </c>
      <c r="D595" s="19"/>
      <c r="E595" s="19"/>
      <c r="F595" s="45">
        <f t="shared" ref="F595:F618" si="211">E595/C595</f>
        <v>0</v>
      </c>
      <c r="G595" s="31"/>
      <c r="H595" s="45" t="e">
        <f t="shared" ref="H595:H617" si="212">G595/D595*100</f>
        <v>#DIV/0!</v>
      </c>
      <c r="I595" s="31"/>
      <c r="J595" s="31"/>
      <c r="K595" s="31"/>
      <c r="L595" s="31"/>
      <c r="M595" s="31"/>
      <c r="N595" s="31"/>
      <c r="O595" s="19"/>
      <c r="P595" s="19"/>
      <c r="Q595" s="19"/>
      <c r="R595" s="19"/>
      <c r="S595" s="19"/>
      <c r="T595" s="19"/>
      <c r="U595" s="54" t="e">
        <f>O595/G595*100</f>
        <v>#DIV/0!</v>
      </c>
      <c r="V595" s="19"/>
      <c r="W595" s="18" t="e">
        <f t="shared" ref="W595:W619" si="213">V595/E595*100</f>
        <v>#DIV/0!</v>
      </c>
      <c r="X595" s="19"/>
      <c r="Y595" s="18" t="e">
        <f t="shared" ref="Y595:Y618" si="214">X595/E595*100</f>
        <v>#DIV/0!</v>
      </c>
      <c r="Z595" s="19"/>
      <c r="AA595" s="19"/>
      <c r="AB595" s="19"/>
      <c r="AC595" s="19"/>
      <c r="AD595" s="19"/>
      <c r="AE595" s="19"/>
    </row>
    <row r="596" spans="1:31" s="84" customFormat="1" x14ac:dyDescent="0.25">
      <c r="A596" s="17"/>
      <c r="B596" s="86" t="s">
        <v>555</v>
      </c>
      <c r="C596" s="19">
        <v>0</v>
      </c>
      <c r="D596" s="19"/>
      <c r="E596" s="19"/>
      <c r="F596" s="45" t="e">
        <f t="shared" si="211"/>
        <v>#DIV/0!</v>
      </c>
      <c r="G596" s="31"/>
      <c r="H596" s="45" t="e">
        <f t="shared" si="212"/>
        <v>#DIV/0!</v>
      </c>
      <c r="I596" s="31"/>
      <c r="J596" s="31"/>
      <c r="K596" s="31"/>
      <c r="L596" s="31"/>
      <c r="M596" s="31"/>
      <c r="N596" s="31"/>
      <c r="O596" s="19"/>
      <c r="P596" s="19"/>
      <c r="Q596" s="19"/>
      <c r="R596" s="19"/>
      <c r="S596" s="19"/>
      <c r="T596" s="19"/>
      <c r="U596" s="54" t="e">
        <f>O596/G596*100</f>
        <v>#DIV/0!</v>
      </c>
      <c r="V596" s="19"/>
      <c r="W596" s="18" t="e">
        <f t="shared" si="213"/>
        <v>#DIV/0!</v>
      </c>
      <c r="X596" s="19"/>
      <c r="Y596" s="18" t="e">
        <f t="shared" si="214"/>
        <v>#DIV/0!</v>
      </c>
      <c r="Z596" s="19"/>
      <c r="AA596" s="19"/>
      <c r="AB596" s="19"/>
      <c r="AC596" s="19"/>
      <c r="AD596" s="19"/>
      <c r="AE596" s="19"/>
    </row>
    <row r="597" spans="1:31" s="84" customFormat="1" x14ac:dyDescent="0.25">
      <c r="A597" s="17"/>
      <c r="B597" s="86" t="s">
        <v>556</v>
      </c>
      <c r="C597" s="19">
        <v>0</v>
      </c>
      <c r="D597" s="19"/>
      <c r="E597" s="19"/>
      <c r="F597" s="45" t="e">
        <f t="shared" si="211"/>
        <v>#DIV/0!</v>
      </c>
      <c r="G597" s="31"/>
      <c r="H597" s="45" t="e">
        <f t="shared" si="212"/>
        <v>#DIV/0!</v>
      </c>
      <c r="I597" s="31"/>
      <c r="J597" s="31"/>
      <c r="K597" s="31"/>
      <c r="L597" s="31"/>
      <c r="M597" s="31"/>
      <c r="N597" s="31"/>
      <c r="O597" s="19"/>
      <c r="P597" s="19"/>
      <c r="Q597" s="19"/>
      <c r="R597" s="19"/>
      <c r="S597" s="19"/>
      <c r="T597" s="19"/>
      <c r="U597" s="54" t="e">
        <f t="shared" ref="U597:U617" si="215">O597/G597*100</f>
        <v>#DIV/0!</v>
      </c>
      <c r="V597" s="19"/>
      <c r="W597" s="18" t="e">
        <f t="shared" si="213"/>
        <v>#DIV/0!</v>
      </c>
      <c r="X597" s="19"/>
      <c r="Y597" s="18" t="e">
        <f t="shared" si="214"/>
        <v>#DIV/0!</v>
      </c>
      <c r="Z597" s="19"/>
      <c r="AA597" s="19"/>
      <c r="AB597" s="19"/>
      <c r="AC597" s="19"/>
      <c r="AD597" s="19"/>
      <c r="AE597" s="19"/>
    </row>
    <row r="598" spans="1:31" s="84" customFormat="1" x14ac:dyDescent="0.25">
      <c r="A598" s="17"/>
      <c r="B598" s="86" t="s">
        <v>165</v>
      </c>
      <c r="C598" s="19">
        <v>72.239999999999995</v>
      </c>
      <c r="D598" s="19"/>
      <c r="E598" s="19"/>
      <c r="F598" s="45">
        <f t="shared" si="211"/>
        <v>0</v>
      </c>
      <c r="G598" s="31"/>
      <c r="H598" s="45" t="e">
        <f t="shared" si="212"/>
        <v>#DIV/0!</v>
      </c>
      <c r="I598" s="31"/>
      <c r="J598" s="31"/>
      <c r="K598" s="31"/>
      <c r="L598" s="31"/>
      <c r="M598" s="31"/>
      <c r="N598" s="31"/>
      <c r="O598" s="19"/>
      <c r="P598" s="19"/>
      <c r="Q598" s="19"/>
      <c r="R598" s="19"/>
      <c r="S598" s="19"/>
      <c r="T598" s="19"/>
      <c r="U598" s="54" t="e">
        <f t="shared" si="215"/>
        <v>#DIV/0!</v>
      </c>
      <c r="V598" s="19"/>
      <c r="W598" s="18" t="e">
        <f t="shared" si="213"/>
        <v>#DIV/0!</v>
      </c>
      <c r="X598" s="19"/>
      <c r="Y598" s="18" t="e">
        <f t="shared" si="214"/>
        <v>#DIV/0!</v>
      </c>
      <c r="Z598" s="19"/>
      <c r="AA598" s="19"/>
      <c r="AB598" s="19"/>
      <c r="AC598" s="19"/>
      <c r="AD598" s="19"/>
      <c r="AE598" s="19"/>
    </row>
    <row r="599" spans="1:31" s="84" customFormat="1" x14ac:dyDescent="0.25">
      <c r="A599" s="17"/>
      <c r="B599" s="86" t="s">
        <v>297</v>
      </c>
      <c r="C599" s="19">
        <v>976.43000000000006</v>
      </c>
      <c r="D599" s="19"/>
      <c r="E599" s="19"/>
      <c r="F599" s="45">
        <f t="shared" si="211"/>
        <v>0</v>
      </c>
      <c r="G599" s="31"/>
      <c r="H599" s="45" t="e">
        <f t="shared" si="212"/>
        <v>#DIV/0!</v>
      </c>
      <c r="I599" s="31"/>
      <c r="J599" s="31"/>
      <c r="K599" s="31"/>
      <c r="L599" s="31"/>
      <c r="M599" s="31"/>
      <c r="N599" s="31"/>
      <c r="O599" s="19"/>
      <c r="P599" s="19"/>
      <c r="Q599" s="19"/>
      <c r="R599" s="19"/>
      <c r="S599" s="19"/>
      <c r="T599" s="19"/>
      <c r="U599" s="54" t="e">
        <f t="shared" si="215"/>
        <v>#DIV/0!</v>
      </c>
      <c r="V599" s="19"/>
      <c r="W599" s="18" t="e">
        <f t="shared" si="213"/>
        <v>#DIV/0!</v>
      </c>
      <c r="X599" s="19">
        <v>10</v>
      </c>
      <c r="Y599" s="18" t="e">
        <f t="shared" si="214"/>
        <v>#DIV/0!</v>
      </c>
      <c r="Z599" s="19"/>
      <c r="AA599" s="19"/>
      <c r="AB599" s="19"/>
      <c r="AC599" s="19"/>
      <c r="AD599" s="19"/>
      <c r="AE599" s="19"/>
    </row>
    <row r="600" spans="1:31" s="84" customFormat="1" x14ac:dyDescent="0.25">
      <c r="A600" s="17"/>
      <c r="B600" s="86" t="s">
        <v>557</v>
      </c>
      <c r="C600" s="19">
        <v>50.38</v>
      </c>
      <c r="D600" s="19"/>
      <c r="E600" s="19">
        <v>100</v>
      </c>
      <c r="F600" s="45">
        <f t="shared" si="211"/>
        <v>1.984914648670107</v>
      </c>
      <c r="G600" s="31"/>
      <c r="H600" s="45" t="e">
        <f t="shared" si="212"/>
        <v>#DIV/0!</v>
      </c>
      <c r="I600" s="31"/>
      <c r="J600" s="31"/>
      <c r="K600" s="31"/>
      <c r="L600" s="31"/>
      <c r="M600" s="31"/>
      <c r="N600" s="31"/>
      <c r="O600" s="19"/>
      <c r="P600" s="19"/>
      <c r="Q600" s="19"/>
      <c r="R600" s="19"/>
      <c r="S600" s="19"/>
      <c r="T600" s="19"/>
      <c r="U600" s="54" t="e">
        <f t="shared" si="215"/>
        <v>#DIV/0!</v>
      </c>
      <c r="V600" s="19"/>
      <c r="W600" s="18">
        <f t="shared" si="213"/>
        <v>0</v>
      </c>
      <c r="X600" s="19">
        <v>5</v>
      </c>
      <c r="Y600" s="18">
        <f t="shared" si="214"/>
        <v>5</v>
      </c>
      <c r="Z600" s="19"/>
      <c r="AA600" s="19"/>
      <c r="AB600" s="19"/>
      <c r="AC600" s="19"/>
      <c r="AD600" s="19"/>
      <c r="AE600" s="19"/>
    </row>
    <row r="601" spans="1:31" s="84" customFormat="1" x14ac:dyDescent="0.25">
      <c r="A601" s="17"/>
      <c r="B601" s="86" t="s">
        <v>166</v>
      </c>
      <c r="C601" s="19">
        <v>200</v>
      </c>
      <c r="D601" s="19"/>
      <c r="E601" s="19"/>
      <c r="F601" s="45">
        <f t="shared" si="211"/>
        <v>0</v>
      </c>
      <c r="G601" s="31"/>
      <c r="H601" s="45" t="e">
        <f t="shared" si="212"/>
        <v>#DIV/0!</v>
      </c>
      <c r="I601" s="31"/>
      <c r="J601" s="31"/>
      <c r="K601" s="31"/>
      <c r="L601" s="31"/>
      <c r="M601" s="31"/>
      <c r="N601" s="31"/>
      <c r="O601" s="19"/>
      <c r="P601" s="19"/>
      <c r="Q601" s="19"/>
      <c r="R601" s="19"/>
      <c r="S601" s="19"/>
      <c r="T601" s="19"/>
      <c r="U601" s="54" t="e">
        <f t="shared" si="215"/>
        <v>#DIV/0!</v>
      </c>
      <c r="V601" s="19"/>
      <c r="W601" s="18" t="e">
        <f t="shared" si="213"/>
        <v>#DIV/0!</v>
      </c>
      <c r="X601" s="19"/>
      <c r="Y601" s="18" t="e">
        <f t="shared" si="214"/>
        <v>#DIV/0!</v>
      </c>
      <c r="Z601" s="19"/>
      <c r="AA601" s="19"/>
      <c r="AB601" s="19"/>
      <c r="AC601" s="19"/>
      <c r="AD601" s="19"/>
      <c r="AE601" s="19"/>
    </row>
    <row r="602" spans="1:31" s="84" customFormat="1" x14ac:dyDescent="0.25">
      <c r="A602" s="17"/>
      <c r="B602" s="86" t="s">
        <v>167</v>
      </c>
      <c r="C602" s="19">
        <v>351.06</v>
      </c>
      <c r="D602" s="19"/>
      <c r="E602" s="19"/>
      <c r="F602" s="45">
        <f t="shared" si="211"/>
        <v>0</v>
      </c>
      <c r="G602" s="31"/>
      <c r="H602" s="45" t="e">
        <f t="shared" si="212"/>
        <v>#DIV/0!</v>
      </c>
      <c r="I602" s="31"/>
      <c r="J602" s="31"/>
      <c r="K602" s="31"/>
      <c r="L602" s="31"/>
      <c r="M602" s="31"/>
      <c r="N602" s="31"/>
      <c r="O602" s="19"/>
      <c r="P602" s="19"/>
      <c r="Q602" s="19"/>
      <c r="R602" s="19"/>
      <c r="S602" s="19"/>
      <c r="T602" s="19"/>
      <c r="U602" s="54" t="e">
        <f t="shared" si="215"/>
        <v>#DIV/0!</v>
      </c>
      <c r="V602" s="19"/>
      <c r="W602" s="18" t="e">
        <f t="shared" si="213"/>
        <v>#DIV/0!</v>
      </c>
      <c r="X602" s="19"/>
      <c r="Y602" s="18" t="e">
        <f t="shared" si="214"/>
        <v>#DIV/0!</v>
      </c>
      <c r="Z602" s="19"/>
      <c r="AA602" s="19"/>
      <c r="AB602" s="19"/>
      <c r="AC602" s="19"/>
      <c r="AD602" s="19"/>
      <c r="AE602" s="19"/>
    </row>
    <row r="603" spans="1:31" s="84" customFormat="1" x14ac:dyDescent="0.25">
      <c r="A603" s="17"/>
      <c r="B603" s="86" t="s">
        <v>168</v>
      </c>
      <c r="C603" s="19">
        <v>473.3</v>
      </c>
      <c r="D603" s="19"/>
      <c r="E603" s="19"/>
      <c r="F603" s="45">
        <f t="shared" si="211"/>
        <v>0</v>
      </c>
      <c r="G603" s="31"/>
      <c r="H603" s="45" t="e">
        <f t="shared" si="212"/>
        <v>#DIV/0!</v>
      </c>
      <c r="I603" s="31"/>
      <c r="J603" s="31"/>
      <c r="K603" s="31"/>
      <c r="L603" s="31"/>
      <c r="M603" s="31"/>
      <c r="N603" s="31"/>
      <c r="O603" s="19"/>
      <c r="P603" s="19"/>
      <c r="Q603" s="19"/>
      <c r="R603" s="19"/>
      <c r="S603" s="19"/>
      <c r="T603" s="19"/>
      <c r="U603" s="54" t="e">
        <f t="shared" si="215"/>
        <v>#DIV/0!</v>
      </c>
      <c r="V603" s="19"/>
      <c r="W603" s="18" t="e">
        <f t="shared" si="213"/>
        <v>#DIV/0!</v>
      </c>
      <c r="X603" s="19">
        <v>5</v>
      </c>
      <c r="Y603" s="18" t="e">
        <f t="shared" si="214"/>
        <v>#DIV/0!</v>
      </c>
      <c r="Z603" s="19"/>
      <c r="AA603" s="19"/>
      <c r="AB603" s="19"/>
      <c r="AC603" s="19"/>
      <c r="AD603" s="19"/>
      <c r="AE603" s="19"/>
    </row>
    <row r="604" spans="1:31" s="84" customFormat="1" x14ac:dyDescent="0.25">
      <c r="A604" s="17"/>
      <c r="B604" s="86" t="s">
        <v>169</v>
      </c>
      <c r="C604" s="19">
        <v>125</v>
      </c>
      <c r="D604" s="19"/>
      <c r="E604" s="19"/>
      <c r="F604" s="45">
        <f t="shared" si="211"/>
        <v>0</v>
      </c>
      <c r="G604" s="31"/>
      <c r="H604" s="45" t="e">
        <f t="shared" si="212"/>
        <v>#DIV/0!</v>
      </c>
      <c r="I604" s="31"/>
      <c r="J604" s="31"/>
      <c r="K604" s="31"/>
      <c r="L604" s="31"/>
      <c r="M604" s="31"/>
      <c r="N604" s="31"/>
      <c r="O604" s="19"/>
      <c r="P604" s="19"/>
      <c r="Q604" s="19"/>
      <c r="R604" s="19"/>
      <c r="S604" s="19"/>
      <c r="T604" s="19"/>
      <c r="U604" s="54" t="e">
        <f t="shared" si="215"/>
        <v>#DIV/0!</v>
      </c>
      <c r="V604" s="19"/>
      <c r="W604" s="18" t="e">
        <f t="shared" si="213"/>
        <v>#DIV/0!</v>
      </c>
      <c r="X604" s="19">
        <v>3</v>
      </c>
      <c r="Y604" s="18" t="e">
        <f t="shared" si="214"/>
        <v>#DIV/0!</v>
      </c>
      <c r="Z604" s="19"/>
      <c r="AA604" s="19"/>
      <c r="AB604" s="19"/>
      <c r="AC604" s="19"/>
      <c r="AD604" s="19"/>
      <c r="AE604" s="19"/>
    </row>
    <row r="605" spans="1:31" s="84" customFormat="1" x14ac:dyDescent="0.25">
      <c r="A605" s="17"/>
      <c r="B605" s="86" t="s">
        <v>558</v>
      </c>
      <c r="C605" s="19">
        <v>39.770000000000003</v>
      </c>
      <c r="D605" s="19"/>
      <c r="E605" s="19"/>
      <c r="F605" s="45">
        <f t="shared" si="211"/>
        <v>0</v>
      </c>
      <c r="G605" s="31"/>
      <c r="H605" s="45" t="e">
        <f t="shared" si="212"/>
        <v>#DIV/0!</v>
      </c>
      <c r="I605" s="31"/>
      <c r="J605" s="31"/>
      <c r="K605" s="31"/>
      <c r="L605" s="31"/>
      <c r="M605" s="31"/>
      <c r="N605" s="31"/>
      <c r="O605" s="19"/>
      <c r="P605" s="19"/>
      <c r="Q605" s="19"/>
      <c r="R605" s="19"/>
      <c r="S605" s="19"/>
      <c r="T605" s="19"/>
      <c r="U605" s="54" t="e">
        <f t="shared" si="215"/>
        <v>#DIV/0!</v>
      </c>
      <c r="V605" s="19"/>
      <c r="W605" s="18" t="e">
        <f t="shared" si="213"/>
        <v>#DIV/0!</v>
      </c>
      <c r="X605" s="19"/>
      <c r="Y605" s="18" t="e">
        <f t="shared" si="214"/>
        <v>#DIV/0!</v>
      </c>
      <c r="Z605" s="19"/>
      <c r="AA605" s="19"/>
      <c r="AB605" s="19"/>
      <c r="AC605" s="19"/>
      <c r="AD605" s="19"/>
      <c r="AE605" s="19"/>
    </row>
    <row r="606" spans="1:31" s="84" customFormat="1" x14ac:dyDescent="0.25">
      <c r="A606" s="17"/>
      <c r="B606" s="86" t="s">
        <v>559</v>
      </c>
      <c r="C606" s="19">
        <v>165.02</v>
      </c>
      <c r="D606" s="19"/>
      <c r="E606" s="19"/>
      <c r="F606" s="45">
        <f t="shared" si="211"/>
        <v>0</v>
      </c>
      <c r="G606" s="31"/>
      <c r="H606" s="45" t="e">
        <f t="shared" si="212"/>
        <v>#DIV/0!</v>
      </c>
      <c r="I606" s="31"/>
      <c r="J606" s="31"/>
      <c r="K606" s="31"/>
      <c r="L606" s="31"/>
      <c r="M606" s="31"/>
      <c r="N606" s="31"/>
      <c r="O606" s="19"/>
      <c r="P606" s="19"/>
      <c r="Q606" s="19"/>
      <c r="R606" s="19"/>
      <c r="S606" s="19"/>
      <c r="T606" s="19"/>
      <c r="U606" s="54" t="e">
        <f t="shared" si="215"/>
        <v>#DIV/0!</v>
      </c>
      <c r="V606" s="19"/>
      <c r="W606" s="18" t="e">
        <f t="shared" si="213"/>
        <v>#DIV/0!</v>
      </c>
      <c r="X606" s="19"/>
      <c r="Y606" s="18" t="e">
        <f t="shared" si="214"/>
        <v>#DIV/0!</v>
      </c>
      <c r="Z606" s="19"/>
      <c r="AA606" s="19"/>
      <c r="AB606" s="19"/>
      <c r="AC606" s="19"/>
      <c r="AD606" s="19"/>
      <c r="AE606" s="19"/>
    </row>
    <row r="607" spans="1:31" s="84" customFormat="1" x14ac:dyDescent="0.25">
      <c r="A607" s="17"/>
      <c r="B607" s="86" t="s">
        <v>448</v>
      </c>
      <c r="C607" s="19">
        <v>757.39</v>
      </c>
      <c r="D607" s="19"/>
      <c r="E607" s="19"/>
      <c r="F607" s="45">
        <f t="shared" si="211"/>
        <v>0</v>
      </c>
      <c r="G607" s="31"/>
      <c r="H607" s="45" t="e">
        <f t="shared" si="212"/>
        <v>#DIV/0!</v>
      </c>
      <c r="I607" s="31"/>
      <c r="J607" s="31"/>
      <c r="K607" s="31"/>
      <c r="L607" s="31"/>
      <c r="M607" s="31"/>
      <c r="N607" s="31"/>
      <c r="O607" s="19"/>
      <c r="P607" s="19"/>
      <c r="Q607" s="19"/>
      <c r="R607" s="19"/>
      <c r="S607" s="19"/>
      <c r="T607" s="19"/>
      <c r="U607" s="54" t="e">
        <f t="shared" si="215"/>
        <v>#DIV/0!</v>
      </c>
      <c r="V607" s="19"/>
      <c r="W607" s="18" t="e">
        <f t="shared" si="213"/>
        <v>#DIV/0!</v>
      </c>
      <c r="X607" s="19"/>
      <c r="Y607" s="18" t="e">
        <f t="shared" si="214"/>
        <v>#DIV/0!</v>
      </c>
      <c r="Z607" s="19"/>
      <c r="AA607" s="19"/>
      <c r="AB607" s="19"/>
      <c r="AC607" s="19"/>
      <c r="AD607" s="19"/>
      <c r="AE607" s="19"/>
    </row>
    <row r="608" spans="1:31" s="84" customFormat="1" x14ac:dyDescent="0.25">
      <c r="A608" s="17"/>
      <c r="B608" s="86" t="s">
        <v>170</v>
      </c>
      <c r="C608" s="19">
        <v>547.20000000000005</v>
      </c>
      <c r="D608" s="19"/>
      <c r="E608" s="19"/>
      <c r="F608" s="45">
        <f t="shared" si="211"/>
        <v>0</v>
      </c>
      <c r="G608" s="31"/>
      <c r="H608" s="45" t="e">
        <f t="shared" si="212"/>
        <v>#DIV/0!</v>
      </c>
      <c r="I608" s="31"/>
      <c r="J608" s="31"/>
      <c r="K608" s="31"/>
      <c r="L608" s="31"/>
      <c r="M608" s="31"/>
      <c r="N608" s="31"/>
      <c r="O608" s="19"/>
      <c r="P608" s="19"/>
      <c r="Q608" s="19"/>
      <c r="R608" s="19"/>
      <c r="S608" s="19"/>
      <c r="T608" s="19"/>
      <c r="U608" s="54" t="e">
        <f t="shared" si="215"/>
        <v>#DIV/0!</v>
      </c>
      <c r="V608" s="19"/>
      <c r="W608" s="18" t="e">
        <f t="shared" si="213"/>
        <v>#DIV/0!</v>
      </c>
      <c r="X608" s="19">
        <v>36</v>
      </c>
      <c r="Y608" s="18" t="e">
        <f t="shared" si="214"/>
        <v>#DIV/0!</v>
      </c>
      <c r="Z608" s="19"/>
      <c r="AA608" s="19"/>
      <c r="AB608" s="19"/>
      <c r="AC608" s="19"/>
      <c r="AD608" s="19"/>
      <c r="AE608" s="19"/>
    </row>
    <row r="609" spans="1:31" s="84" customFormat="1" x14ac:dyDescent="0.25">
      <c r="A609" s="17"/>
      <c r="B609" s="85" t="s">
        <v>181</v>
      </c>
      <c r="C609" s="19">
        <v>105</v>
      </c>
      <c r="D609" s="19"/>
      <c r="E609" s="19"/>
      <c r="F609" s="45">
        <f t="shared" si="211"/>
        <v>0</v>
      </c>
      <c r="G609" s="31"/>
      <c r="H609" s="45" t="e">
        <f t="shared" si="212"/>
        <v>#DIV/0!</v>
      </c>
      <c r="I609" s="31"/>
      <c r="J609" s="31"/>
      <c r="K609" s="31"/>
      <c r="L609" s="31"/>
      <c r="M609" s="31"/>
      <c r="N609" s="31"/>
      <c r="O609" s="19"/>
      <c r="P609" s="19"/>
      <c r="Q609" s="19"/>
      <c r="R609" s="19"/>
      <c r="S609" s="19"/>
      <c r="T609" s="19"/>
      <c r="U609" s="54" t="e">
        <f t="shared" si="215"/>
        <v>#DIV/0!</v>
      </c>
      <c r="V609" s="19"/>
      <c r="W609" s="18" t="e">
        <f t="shared" si="213"/>
        <v>#DIV/0!</v>
      </c>
      <c r="X609" s="19"/>
      <c r="Y609" s="18" t="e">
        <f t="shared" si="214"/>
        <v>#DIV/0!</v>
      </c>
      <c r="Z609" s="19"/>
      <c r="AA609" s="19"/>
      <c r="AB609" s="19"/>
      <c r="AC609" s="19"/>
      <c r="AD609" s="19"/>
      <c r="AE609" s="19"/>
    </row>
    <row r="610" spans="1:31" s="84" customFormat="1" x14ac:dyDescent="0.25">
      <c r="A610" s="17"/>
      <c r="B610" s="86" t="s">
        <v>171</v>
      </c>
      <c r="C610" s="19">
        <v>1484.93</v>
      </c>
      <c r="D610" s="19"/>
      <c r="E610" s="19">
        <v>100</v>
      </c>
      <c r="F610" s="45">
        <f t="shared" si="211"/>
        <v>6.7343241768972273E-2</v>
      </c>
      <c r="G610" s="31"/>
      <c r="H610" s="45" t="e">
        <f t="shared" si="212"/>
        <v>#DIV/0!</v>
      </c>
      <c r="I610" s="31"/>
      <c r="J610" s="31"/>
      <c r="K610" s="31"/>
      <c r="L610" s="31"/>
      <c r="M610" s="31"/>
      <c r="N610" s="31"/>
      <c r="O610" s="19"/>
      <c r="P610" s="19"/>
      <c r="Q610" s="19"/>
      <c r="R610" s="19"/>
      <c r="S610" s="19"/>
      <c r="T610" s="19"/>
      <c r="U610" s="54" t="e">
        <f t="shared" si="215"/>
        <v>#DIV/0!</v>
      </c>
      <c r="V610" s="19"/>
      <c r="W610" s="18">
        <f t="shared" si="213"/>
        <v>0</v>
      </c>
      <c r="X610" s="19">
        <v>2</v>
      </c>
      <c r="Y610" s="18">
        <f t="shared" si="214"/>
        <v>2</v>
      </c>
      <c r="Z610" s="19"/>
      <c r="AA610" s="19"/>
      <c r="AB610" s="19"/>
      <c r="AC610" s="19"/>
      <c r="AD610" s="19"/>
      <c r="AE610" s="19"/>
    </row>
    <row r="611" spans="1:31" s="84" customFormat="1" x14ac:dyDescent="0.25">
      <c r="A611" s="17"/>
      <c r="B611" s="86" t="s">
        <v>560</v>
      </c>
      <c r="C611" s="19">
        <v>0</v>
      </c>
      <c r="D611" s="19"/>
      <c r="E611" s="19"/>
      <c r="F611" s="45" t="e">
        <f t="shared" si="211"/>
        <v>#DIV/0!</v>
      </c>
      <c r="G611" s="31"/>
      <c r="H611" s="45" t="e">
        <f t="shared" si="212"/>
        <v>#DIV/0!</v>
      </c>
      <c r="I611" s="31"/>
      <c r="J611" s="31"/>
      <c r="K611" s="31"/>
      <c r="L611" s="31"/>
      <c r="M611" s="31"/>
      <c r="N611" s="31"/>
      <c r="O611" s="19"/>
      <c r="P611" s="19"/>
      <c r="Q611" s="19"/>
      <c r="R611" s="19"/>
      <c r="S611" s="19"/>
      <c r="T611" s="19"/>
      <c r="U611" s="54" t="e">
        <f t="shared" si="215"/>
        <v>#DIV/0!</v>
      </c>
      <c r="V611" s="19"/>
      <c r="W611" s="18" t="e">
        <f t="shared" si="213"/>
        <v>#DIV/0!</v>
      </c>
      <c r="X611" s="19"/>
      <c r="Y611" s="18" t="e">
        <f t="shared" si="214"/>
        <v>#DIV/0!</v>
      </c>
      <c r="Z611" s="19"/>
      <c r="AA611" s="19"/>
      <c r="AB611" s="19"/>
      <c r="AC611" s="19"/>
      <c r="AD611" s="19"/>
      <c r="AE611" s="19"/>
    </row>
    <row r="612" spans="1:31" s="84" customFormat="1" x14ac:dyDescent="0.25">
      <c r="A612" s="17"/>
      <c r="B612" s="86" t="s">
        <v>560</v>
      </c>
      <c r="C612" s="19">
        <v>60.5</v>
      </c>
      <c r="D612" s="19"/>
      <c r="E612" s="19"/>
      <c r="F612" s="45">
        <f t="shared" si="211"/>
        <v>0</v>
      </c>
      <c r="G612" s="31"/>
      <c r="H612" s="45" t="e">
        <f t="shared" si="212"/>
        <v>#DIV/0!</v>
      </c>
      <c r="I612" s="31"/>
      <c r="J612" s="31"/>
      <c r="K612" s="31"/>
      <c r="L612" s="31"/>
      <c r="M612" s="31"/>
      <c r="N612" s="31"/>
      <c r="O612" s="19"/>
      <c r="P612" s="19"/>
      <c r="Q612" s="19"/>
      <c r="R612" s="19"/>
      <c r="S612" s="19"/>
      <c r="T612" s="19"/>
      <c r="U612" s="54" t="e">
        <f t="shared" si="215"/>
        <v>#DIV/0!</v>
      </c>
      <c r="V612" s="19"/>
      <c r="W612" s="18" t="e">
        <f t="shared" si="213"/>
        <v>#DIV/0!</v>
      </c>
      <c r="X612" s="19"/>
      <c r="Y612" s="18" t="e">
        <f t="shared" si="214"/>
        <v>#DIV/0!</v>
      </c>
      <c r="Z612" s="19"/>
      <c r="AA612" s="19"/>
      <c r="AB612" s="19"/>
      <c r="AC612" s="19"/>
      <c r="AD612" s="19"/>
      <c r="AE612" s="19"/>
    </row>
    <row r="613" spans="1:31" s="84" customFormat="1" x14ac:dyDescent="0.25">
      <c r="A613" s="17"/>
      <c r="B613" s="86" t="s">
        <v>561</v>
      </c>
      <c r="C613" s="19">
        <v>21.400000000000002</v>
      </c>
      <c r="D613" s="19"/>
      <c r="E613" s="19"/>
      <c r="F613" s="45">
        <f t="shared" si="211"/>
        <v>0</v>
      </c>
      <c r="G613" s="31"/>
      <c r="H613" s="45" t="e">
        <f t="shared" si="212"/>
        <v>#DIV/0!</v>
      </c>
      <c r="I613" s="31"/>
      <c r="J613" s="31"/>
      <c r="K613" s="31"/>
      <c r="L613" s="31"/>
      <c r="M613" s="31"/>
      <c r="N613" s="31"/>
      <c r="O613" s="19"/>
      <c r="P613" s="19"/>
      <c r="Q613" s="19"/>
      <c r="R613" s="19"/>
      <c r="S613" s="19"/>
      <c r="T613" s="19"/>
      <c r="U613" s="54" t="e">
        <f t="shared" si="215"/>
        <v>#DIV/0!</v>
      </c>
      <c r="V613" s="19"/>
      <c r="W613" s="18" t="e">
        <f t="shared" si="213"/>
        <v>#DIV/0!</v>
      </c>
      <c r="X613" s="19"/>
      <c r="Y613" s="18" t="e">
        <f t="shared" si="214"/>
        <v>#DIV/0!</v>
      </c>
      <c r="Z613" s="19"/>
      <c r="AA613" s="19"/>
      <c r="AB613" s="19"/>
      <c r="AC613" s="19"/>
      <c r="AD613" s="19"/>
      <c r="AE613" s="19"/>
    </row>
    <row r="614" spans="1:31" s="84" customFormat="1" x14ac:dyDescent="0.25">
      <c r="A614" s="17"/>
      <c r="B614" s="86" t="s">
        <v>172</v>
      </c>
      <c r="C614" s="19">
        <v>738.9</v>
      </c>
      <c r="D614" s="19"/>
      <c r="E614" s="19"/>
      <c r="F614" s="45">
        <f t="shared" si="211"/>
        <v>0</v>
      </c>
      <c r="G614" s="31"/>
      <c r="H614" s="45" t="e">
        <f t="shared" si="212"/>
        <v>#DIV/0!</v>
      </c>
      <c r="I614" s="31"/>
      <c r="J614" s="31"/>
      <c r="K614" s="31"/>
      <c r="L614" s="31"/>
      <c r="M614" s="31"/>
      <c r="N614" s="31"/>
      <c r="O614" s="19"/>
      <c r="P614" s="19"/>
      <c r="Q614" s="19"/>
      <c r="R614" s="19"/>
      <c r="S614" s="19"/>
      <c r="T614" s="19"/>
      <c r="U614" s="54" t="e">
        <f t="shared" si="215"/>
        <v>#DIV/0!</v>
      </c>
      <c r="V614" s="19"/>
      <c r="W614" s="18" t="e">
        <f t="shared" si="213"/>
        <v>#DIV/0!</v>
      </c>
      <c r="X614" s="19"/>
      <c r="Y614" s="18" t="e">
        <f t="shared" si="214"/>
        <v>#DIV/0!</v>
      </c>
      <c r="Z614" s="19"/>
      <c r="AA614" s="19"/>
      <c r="AB614" s="19"/>
      <c r="AC614" s="19"/>
      <c r="AD614" s="19"/>
      <c r="AE614" s="19"/>
    </row>
    <row r="615" spans="1:31" s="84" customFormat="1" x14ac:dyDescent="0.25">
      <c r="A615" s="17"/>
      <c r="B615" s="89" t="s">
        <v>562</v>
      </c>
      <c r="C615" s="19">
        <v>1751.47</v>
      </c>
      <c r="D615" s="19"/>
      <c r="E615" s="19"/>
      <c r="F615" s="45">
        <f t="shared" si="211"/>
        <v>0</v>
      </c>
      <c r="G615" s="31"/>
      <c r="H615" s="45" t="e">
        <f t="shared" si="212"/>
        <v>#DIV/0!</v>
      </c>
      <c r="I615" s="31"/>
      <c r="J615" s="31"/>
      <c r="K615" s="31"/>
      <c r="L615" s="31"/>
      <c r="M615" s="31"/>
      <c r="N615" s="31"/>
      <c r="O615" s="19"/>
      <c r="P615" s="19"/>
      <c r="Q615" s="19"/>
      <c r="R615" s="19"/>
      <c r="S615" s="19"/>
      <c r="T615" s="19"/>
      <c r="U615" s="54" t="e">
        <f t="shared" si="215"/>
        <v>#DIV/0!</v>
      </c>
      <c r="V615" s="19"/>
      <c r="W615" s="18" t="e">
        <f t="shared" si="213"/>
        <v>#DIV/0!</v>
      </c>
      <c r="X615" s="19"/>
      <c r="Y615" s="18" t="e">
        <f t="shared" si="214"/>
        <v>#DIV/0!</v>
      </c>
      <c r="Z615" s="19"/>
      <c r="AA615" s="19"/>
      <c r="AB615" s="19"/>
      <c r="AC615" s="19"/>
      <c r="AD615" s="19"/>
      <c r="AE615" s="19"/>
    </row>
    <row r="616" spans="1:31" s="84" customFormat="1" x14ac:dyDescent="0.25">
      <c r="A616" s="17"/>
      <c r="B616" s="87" t="s">
        <v>316</v>
      </c>
      <c r="C616" s="19">
        <v>97.32</v>
      </c>
      <c r="D616" s="19"/>
      <c r="E616" s="19"/>
      <c r="F616" s="45">
        <f t="shared" si="211"/>
        <v>0</v>
      </c>
      <c r="G616" s="31"/>
      <c r="H616" s="45" t="e">
        <f t="shared" si="212"/>
        <v>#DIV/0!</v>
      </c>
      <c r="I616" s="31"/>
      <c r="J616" s="31"/>
      <c r="K616" s="31"/>
      <c r="L616" s="31"/>
      <c r="M616" s="31"/>
      <c r="N616" s="31"/>
      <c r="O616" s="19"/>
      <c r="P616" s="19"/>
      <c r="Q616" s="19"/>
      <c r="R616" s="19"/>
      <c r="S616" s="19"/>
      <c r="T616" s="19"/>
      <c r="U616" s="54" t="e">
        <f t="shared" si="215"/>
        <v>#DIV/0!</v>
      </c>
      <c r="V616" s="19"/>
      <c r="W616" s="18" t="e">
        <f t="shared" si="213"/>
        <v>#DIV/0!</v>
      </c>
      <c r="X616" s="19"/>
      <c r="Y616" s="18" t="e">
        <f t="shared" si="214"/>
        <v>#DIV/0!</v>
      </c>
      <c r="Z616" s="19"/>
      <c r="AA616" s="19"/>
      <c r="AB616" s="19"/>
      <c r="AC616" s="19"/>
      <c r="AD616" s="19"/>
      <c r="AE616" s="19"/>
    </row>
    <row r="617" spans="1:31" s="84" customFormat="1" x14ac:dyDescent="0.25">
      <c r="A617" s="17"/>
      <c r="B617" s="87" t="s">
        <v>317</v>
      </c>
      <c r="C617" s="19">
        <v>48.84</v>
      </c>
      <c r="D617" s="19"/>
      <c r="E617" s="19"/>
      <c r="F617" s="45">
        <f t="shared" si="211"/>
        <v>0</v>
      </c>
      <c r="G617" s="31"/>
      <c r="H617" s="45" t="e">
        <f t="shared" si="212"/>
        <v>#DIV/0!</v>
      </c>
      <c r="I617" s="31"/>
      <c r="J617" s="31"/>
      <c r="K617" s="31"/>
      <c r="L617" s="31"/>
      <c r="M617" s="31"/>
      <c r="N617" s="31"/>
      <c r="O617" s="19"/>
      <c r="P617" s="19"/>
      <c r="Q617" s="19"/>
      <c r="R617" s="19"/>
      <c r="S617" s="19"/>
      <c r="T617" s="19"/>
      <c r="U617" s="54" t="e">
        <f t="shared" si="215"/>
        <v>#DIV/0!</v>
      </c>
      <c r="V617" s="19"/>
      <c r="W617" s="18" t="e">
        <f t="shared" si="213"/>
        <v>#DIV/0!</v>
      </c>
      <c r="X617" s="19"/>
      <c r="Y617" s="18" t="e">
        <f t="shared" si="214"/>
        <v>#DIV/0!</v>
      </c>
      <c r="Z617" s="19"/>
      <c r="AA617" s="19"/>
      <c r="AB617" s="19"/>
      <c r="AC617" s="19"/>
      <c r="AD617" s="19"/>
      <c r="AE617" s="19"/>
    </row>
    <row r="618" spans="1:31" s="84" customFormat="1" x14ac:dyDescent="0.25">
      <c r="A618" s="17"/>
      <c r="B618" s="87" t="s">
        <v>318</v>
      </c>
      <c r="C618" s="19">
        <v>864.59</v>
      </c>
      <c r="D618" s="19"/>
      <c r="E618" s="19"/>
      <c r="F618" s="45">
        <f t="shared" si="211"/>
        <v>0</v>
      </c>
      <c r="G618" s="31"/>
      <c r="H618" s="45" t="e">
        <f>G618/D618*100</f>
        <v>#DIV/0!</v>
      </c>
      <c r="I618" s="31"/>
      <c r="J618" s="31"/>
      <c r="K618" s="31"/>
      <c r="L618" s="31"/>
      <c r="M618" s="31"/>
      <c r="N618" s="31"/>
      <c r="O618" s="19"/>
      <c r="P618" s="19"/>
      <c r="Q618" s="19"/>
      <c r="R618" s="19"/>
      <c r="S618" s="19"/>
      <c r="T618" s="19"/>
      <c r="U618" s="54" t="e">
        <f>O618/G618*100</f>
        <v>#DIV/0!</v>
      </c>
      <c r="V618" s="19"/>
      <c r="W618" s="18" t="e">
        <f t="shared" si="213"/>
        <v>#DIV/0!</v>
      </c>
      <c r="X618" s="19"/>
      <c r="Y618" s="18" t="e">
        <f t="shared" si="214"/>
        <v>#DIV/0!</v>
      </c>
      <c r="Z618" s="19"/>
      <c r="AA618" s="19"/>
      <c r="AB618" s="19"/>
      <c r="AC618" s="19"/>
      <c r="AD618" s="19"/>
      <c r="AE618" s="19"/>
    </row>
    <row r="619" spans="1:31" s="84" customFormat="1" x14ac:dyDescent="0.25">
      <c r="A619" s="21"/>
      <c r="B619" s="87" t="s">
        <v>341</v>
      </c>
      <c r="C619" s="19">
        <v>238.42</v>
      </c>
      <c r="D619" s="19"/>
      <c r="E619" s="19"/>
      <c r="F619" s="45">
        <f t="shared" si="203"/>
        <v>0</v>
      </c>
      <c r="G619" s="31"/>
      <c r="H619" s="45" t="e">
        <f t="shared" si="196"/>
        <v>#DIV/0!</v>
      </c>
      <c r="I619" s="31"/>
      <c r="J619" s="31"/>
      <c r="K619" s="31"/>
      <c r="L619" s="31"/>
      <c r="M619" s="31"/>
      <c r="N619" s="31"/>
      <c r="O619" s="19"/>
      <c r="P619" s="19"/>
      <c r="Q619" s="19"/>
      <c r="R619" s="19"/>
      <c r="S619" s="19"/>
      <c r="T619" s="19"/>
      <c r="U619" s="54" t="e">
        <f t="shared" ref="U619:U677" si="216">O619/G619*100</f>
        <v>#DIV/0!</v>
      </c>
      <c r="V619" s="19"/>
      <c r="W619" s="18" t="e">
        <f t="shared" si="213"/>
        <v>#DIV/0!</v>
      </c>
      <c r="X619" s="19"/>
      <c r="Y619" s="18" t="e">
        <f t="shared" si="193"/>
        <v>#DIV/0!</v>
      </c>
      <c r="Z619" s="19"/>
      <c r="AA619" s="19"/>
      <c r="AB619" s="19"/>
      <c r="AC619" s="19"/>
      <c r="AD619" s="19"/>
      <c r="AE619" s="19"/>
    </row>
    <row r="620" spans="1:31" s="84" customFormat="1" x14ac:dyDescent="0.25">
      <c r="A620" s="133" t="s">
        <v>51</v>
      </c>
      <c r="B620" s="134"/>
      <c r="C620" s="29">
        <f>SUM(C595:C619)</f>
        <v>9228.16</v>
      </c>
      <c r="D620" s="29">
        <f t="shared" ref="D620:E620" si="217">SUM(D595:D619)</f>
        <v>0</v>
      </c>
      <c r="E620" s="29">
        <f t="shared" si="217"/>
        <v>200</v>
      </c>
      <c r="F620" s="46">
        <f t="shared" si="203"/>
        <v>2.1672792842776893E-2</v>
      </c>
      <c r="G620" s="29">
        <f>SUM(G595:G619)</f>
        <v>0</v>
      </c>
      <c r="H620" s="46" t="e">
        <f t="shared" si="196"/>
        <v>#DIV/0!</v>
      </c>
      <c r="I620" s="29">
        <f t="shared" ref="I620:T620" si="218">SUM(I595:I619)</f>
        <v>0</v>
      </c>
      <c r="J620" s="29">
        <f t="shared" si="218"/>
        <v>0</v>
      </c>
      <c r="K620" s="29">
        <f t="shared" si="218"/>
        <v>0</v>
      </c>
      <c r="L620" s="29">
        <f t="shared" si="218"/>
        <v>0</v>
      </c>
      <c r="M620" s="29">
        <f t="shared" si="218"/>
        <v>0</v>
      </c>
      <c r="N620" s="29">
        <f t="shared" si="218"/>
        <v>0</v>
      </c>
      <c r="O620" s="29">
        <f t="shared" si="218"/>
        <v>0</v>
      </c>
      <c r="P620" s="29">
        <f t="shared" si="218"/>
        <v>0</v>
      </c>
      <c r="Q620" s="29">
        <f t="shared" si="218"/>
        <v>0</v>
      </c>
      <c r="R620" s="29">
        <f t="shared" si="218"/>
        <v>0</v>
      </c>
      <c r="S620" s="29">
        <f t="shared" si="218"/>
        <v>0</v>
      </c>
      <c r="T620" s="29">
        <f t="shared" si="218"/>
        <v>0</v>
      </c>
      <c r="U620" s="29" t="e">
        <f>SUM(U595:U619)</f>
        <v>#DIV/0!</v>
      </c>
      <c r="V620" s="29">
        <f>SUM(V595:V619)</f>
        <v>0</v>
      </c>
      <c r="W620" s="88">
        <f>V620/E620*100</f>
        <v>0</v>
      </c>
      <c r="X620" s="29">
        <f>SUM(X595:X619)</f>
        <v>61</v>
      </c>
      <c r="Y620" s="88">
        <f t="shared" si="193"/>
        <v>30.5</v>
      </c>
      <c r="Z620" s="29">
        <f t="shared" ref="Z620:AE620" si="219">SUM(Z595:Z619)</f>
        <v>0</v>
      </c>
      <c r="AA620" s="29">
        <f t="shared" si="219"/>
        <v>0</v>
      </c>
      <c r="AB620" s="29">
        <f t="shared" si="219"/>
        <v>0</v>
      </c>
      <c r="AC620" s="29">
        <f t="shared" si="219"/>
        <v>0</v>
      </c>
      <c r="AD620" s="29">
        <f t="shared" si="219"/>
        <v>0</v>
      </c>
      <c r="AE620" s="29">
        <f t="shared" si="219"/>
        <v>0</v>
      </c>
    </row>
    <row r="621" spans="1:31" s="84" customFormat="1" x14ac:dyDescent="0.25">
      <c r="A621" s="49">
        <v>31</v>
      </c>
      <c r="B621" s="32" t="s">
        <v>298</v>
      </c>
      <c r="C621" s="26"/>
      <c r="D621" s="26"/>
      <c r="E621" s="26"/>
      <c r="F621" s="45"/>
      <c r="G621" s="26"/>
      <c r="H621" s="45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54"/>
      <c r="V621" s="26"/>
      <c r="W621" s="47"/>
      <c r="X621" s="26"/>
      <c r="Y621" s="47"/>
      <c r="Z621" s="26"/>
      <c r="AA621" s="26"/>
      <c r="AB621" s="26"/>
      <c r="AC621" s="26"/>
      <c r="AD621" s="26"/>
      <c r="AE621" s="26"/>
    </row>
    <row r="622" spans="1:31" s="84" customFormat="1" x14ac:dyDescent="0.25">
      <c r="A622" s="21"/>
      <c r="B622" s="86" t="s">
        <v>563</v>
      </c>
      <c r="C622" s="19">
        <v>0</v>
      </c>
      <c r="D622" s="19"/>
      <c r="E622" s="19"/>
      <c r="F622" s="45" t="e">
        <f t="shared" ref="F622:F667" si="220">E622/C622</f>
        <v>#DIV/0!</v>
      </c>
      <c r="G622" s="31"/>
      <c r="H622" s="45" t="e">
        <f t="shared" ref="H622:H667" si="221">G622/D622*100</f>
        <v>#DIV/0!</v>
      </c>
      <c r="I622" s="31"/>
      <c r="J622" s="31"/>
      <c r="K622" s="31"/>
      <c r="L622" s="31"/>
      <c r="M622" s="31"/>
      <c r="N622" s="31"/>
      <c r="O622" s="19"/>
      <c r="P622" s="19"/>
      <c r="Q622" s="19"/>
      <c r="R622" s="19"/>
      <c r="S622" s="19"/>
      <c r="T622" s="19"/>
      <c r="U622" s="54" t="e">
        <f>O622/G622*100</f>
        <v>#DIV/0!</v>
      </c>
      <c r="V622" s="19"/>
      <c r="W622" s="18" t="e">
        <f t="shared" ref="W622:W667" si="222">V622/E622*100</f>
        <v>#DIV/0!</v>
      </c>
      <c r="X622" s="19"/>
      <c r="Y622" s="18" t="e">
        <f t="shared" ref="Y622:Y667" si="223">X622/E622*100</f>
        <v>#DIV/0!</v>
      </c>
      <c r="Z622" s="19"/>
      <c r="AA622" s="19"/>
      <c r="AB622" s="19"/>
      <c r="AC622" s="19"/>
      <c r="AD622" s="19"/>
      <c r="AE622" s="19"/>
    </row>
    <row r="623" spans="1:31" s="84" customFormat="1" x14ac:dyDescent="0.25">
      <c r="A623" s="21"/>
      <c r="B623" s="86" t="s">
        <v>564</v>
      </c>
      <c r="C623" s="19">
        <v>0</v>
      </c>
      <c r="D623" s="19"/>
      <c r="E623" s="19"/>
      <c r="F623" s="45" t="e">
        <f t="shared" si="220"/>
        <v>#DIV/0!</v>
      </c>
      <c r="G623" s="31"/>
      <c r="H623" s="45" t="e">
        <f t="shared" si="221"/>
        <v>#DIV/0!</v>
      </c>
      <c r="I623" s="31"/>
      <c r="J623" s="31"/>
      <c r="K623" s="31"/>
      <c r="L623" s="31"/>
      <c r="M623" s="31"/>
      <c r="N623" s="31"/>
      <c r="O623" s="19"/>
      <c r="P623" s="19"/>
      <c r="Q623" s="19"/>
      <c r="R623" s="19"/>
      <c r="S623" s="19"/>
      <c r="T623" s="19"/>
      <c r="U623" s="54" t="e">
        <f t="shared" ref="U623:U649" si="224">O623/G623*100</f>
        <v>#DIV/0!</v>
      </c>
      <c r="V623" s="19"/>
      <c r="W623" s="18" t="e">
        <f t="shared" si="222"/>
        <v>#DIV/0!</v>
      </c>
      <c r="X623" s="19"/>
      <c r="Y623" s="18" t="e">
        <f t="shared" si="223"/>
        <v>#DIV/0!</v>
      </c>
      <c r="Z623" s="19"/>
      <c r="AA623" s="19"/>
      <c r="AB623" s="19"/>
      <c r="AC623" s="19"/>
      <c r="AD623" s="19"/>
      <c r="AE623" s="19"/>
    </row>
    <row r="624" spans="1:31" s="84" customFormat="1" x14ac:dyDescent="0.25">
      <c r="A624" s="21"/>
      <c r="B624" s="85" t="s">
        <v>565</v>
      </c>
      <c r="C624" s="19">
        <v>0</v>
      </c>
      <c r="D624" s="19"/>
      <c r="E624" s="19"/>
      <c r="F624" s="45" t="e">
        <f t="shared" si="220"/>
        <v>#DIV/0!</v>
      </c>
      <c r="G624" s="31"/>
      <c r="H624" s="45" t="e">
        <f t="shared" si="221"/>
        <v>#DIV/0!</v>
      </c>
      <c r="I624" s="31"/>
      <c r="J624" s="31"/>
      <c r="K624" s="31"/>
      <c r="L624" s="31"/>
      <c r="M624" s="31"/>
      <c r="N624" s="31"/>
      <c r="O624" s="19"/>
      <c r="P624" s="19"/>
      <c r="Q624" s="19"/>
      <c r="R624" s="19"/>
      <c r="S624" s="19"/>
      <c r="T624" s="19"/>
      <c r="U624" s="54" t="e">
        <f t="shared" si="224"/>
        <v>#DIV/0!</v>
      </c>
      <c r="V624" s="19"/>
      <c r="W624" s="18" t="e">
        <f t="shared" si="222"/>
        <v>#DIV/0!</v>
      </c>
      <c r="X624" s="19"/>
      <c r="Y624" s="18" t="e">
        <f t="shared" si="223"/>
        <v>#DIV/0!</v>
      </c>
      <c r="Z624" s="19"/>
      <c r="AA624" s="19"/>
      <c r="AB624" s="19"/>
      <c r="AC624" s="19"/>
      <c r="AD624" s="19"/>
      <c r="AE624" s="19"/>
    </row>
    <row r="625" spans="1:31" s="84" customFormat="1" x14ac:dyDescent="0.25">
      <c r="A625" s="21"/>
      <c r="B625" s="86" t="s">
        <v>566</v>
      </c>
      <c r="C625" s="19">
        <v>0</v>
      </c>
      <c r="D625" s="19"/>
      <c r="E625" s="19"/>
      <c r="F625" s="45" t="e">
        <f t="shared" si="220"/>
        <v>#DIV/0!</v>
      </c>
      <c r="G625" s="31"/>
      <c r="H625" s="45" t="e">
        <f t="shared" si="221"/>
        <v>#DIV/0!</v>
      </c>
      <c r="I625" s="31"/>
      <c r="J625" s="31"/>
      <c r="K625" s="31"/>
      <c r="L625" s="31"/>
      <c r="M625" s="31"/>
      <c r="N625" s="31"/>
      <c r="O625" s="19"/>
      <c r="P625" s="19"/>
      <c r="Q625" s="19"/>
      <c r="R625" s="19"/>
      <c r="S625" s="19"/>
      <c r="T625" s="19"/>
      <c r="U625" s="54" t="e">
        <f t="shared" si="224"/>
        <v>#DIV/0!</v>
      </c>
      <c r="V625" s="19"/>
      <c r="W625" s="18" t="e">
        <f t="shared" si="222"/>
        <v>#DIV/0!</v>
      </c>
      <c r="X625" s="19"/>
      <c r="Y625" s="18" t="e">
        <f t="shared" si="223"/>
        <v>#DIV/0!</v>
      </c>
      <c r="Z625" s="19"/>
      <c r="AA625" s="19"/>
      <c r="AB625" s="19"/>
      <c r="AC625" s="19"/>
      <c r="AD625" s="19"/>
      <c r="AE625" s="19"/>
    </row>
    <row r="626" spans="1:31" s="84" customFormat="1" x14ac:dyDescent="0.25">
      <c r="A626" s="21"/>
      <c r="B626" s="86" t="s">
        <v>567</v>
      </c>
      <c r="C626" s="19">
        <v>0</v>
      </c>
      <c r="D626" s="19"/>
      <c r="E626" s="19"/>
      <c r="F626" s="45" t="e">
        <f t="shared" si="220"/>
        <v>#DIV/0!</v>
      </c>
      <c r="G626" s="31"/>
      <c r="H626" s="45" t="e">
        <f t="shared" si="221"/>
        <v>#DIV/0!</v>
      </c>
      <c r="I626" s="31"/>
      <c r="J626" s="31"/>
      <c r="K626" s="31"/>
      <c r="L626" s="31"/>
      <c r="M626" s="31"/>
      <c r="N626" s="31"/>
      <c r="O626" s="19"/>
      <c r="P626" s="19"/>
      <c r="Q626" s="19"/>
      <c r="R626" s="19"/>
      <c r="S626" s="19"/>
      <c r="T626" s="19"/>
      <c r="U626" s="54" t="e">
        <f t="shared" si="224"/>
        <v>#DIV/0!</v>
      </c>
      <c r="V626" s="19"/>
      <c r="W626" s="18" t="e">
        <f t="shared" si="222"/>
        <v>#DIV/0!</v>
      </c>
      <c r="X626" s="19"/>
      <c r="Y626" s="18" t="e">
        <f t="shared" si="223"/>
        <v>#DIV/0!</v>
      </c>
      <c r="Z626" s="19"/>
      <c r="AA626" s="19"/>
      <c r="AB626" s="19"/>
      <c r="AC626" s="19"/>
      <c r="AD626" s="19"/>
      <c r="AE626" s="19"/>
    </row>
    <row r="627" spans="1:31" s="84" customFormat="1" x14ac:dyDescent="0.25">
      <c r="A627" s="21"/>
      <c r="B627" s="86" t="s">
        <v>568</v>
      </c>
      <c r="C627" s="19">
        <v>0</v>
      </c>
      <c r="D627" s="19"/>
      <c r="E627" s="19"/>
      <c r="F627" s="45" t="e">
        <f t="shared" si="220"/>
        <v>#DIV/0!</v>
      </c>
      <c r="G627" s="31"/>
      <c r="H627" s="45" t="e">
        <f t="shared" si="221"/>
        <v>#DIV/0!</v>
      </c>
      <c r="I627" s="31"/>
      <c r="J627" s="31"/>
      <c r="K627" s="31"/>
      <c r="L627" s="31"/>
      <c r="M627" s="31"/>
      <c r="N627" s="31"/>
      <c r="O627" s="19"/>
      <c r="P627" s="19"/>
      <c r="Q627" s="19"/>
      <c r="R627" s="19"/>
      <c r="S627" s="19"/>
      <c r="T627" s="19"/>
      <c r="U627" s="54" t="e">
        <f t="shared" si="224"/>
        <v>#DIV/0!</v>
      </c>
      <c r="V627" s="19"/>
      <c r="W627" s="18" t="e">
        <f t="shared" si="222"/>
        <v>#DIV/0!</v>
      </c>
      <c r="X627" s="19"/>
      <c r="Y627" s="18" t="e">
        <f t="shared" si="223"/>
        <v>#DIV/0!</v>
      </c>
      <c r="Z627" s="19"/>
      <c r="AA627" s="19"/>
      <c r="AB627" s="19"/>
      <c r="AC627" s="19"/>
      <c r="AD627" s="19"/>
      <c r="AE627" s="19"/>
    </row>
    <row r="628" spans="1:31" s="84" customFormat="1" x14ac:dyDescent="0.25">
      <c r="A628" s="21"/>
      <c r="B628" s="86" t="s">
        <v>569</v>
      </c>
      <c r="C628" s="19">
        <v>0</v>
      </c>
      <c r="D628" s="19"/>
      <c r="E628" s="19"/>
      <c r="F628" s="45" t="e">
        <f t="shared" si="220"/>
        <v>#DIV/0!</v>
      </c>
      <c r="G628" s="31"/>
      <c r="H628" s="45" t="e">
        <f t="shared" si="221"/>
        <v>#DIV/0!</v>
      </c>
      <c r="I628" s="31"/>
      <c r="J628" s="31"/>
      <c r="K628" s="31"/>
      <c r="L628" s="31"/>
      <c r="M628" s="31"/>
      <c r="N628" s="31"/>
      <c r="O628" s="19"/>
      <c r="P628" s="19"/>
      <c r="Q628" s="19"/>
      <c r="R628" s="19"/>
      <c r="S628" s="19"/>
      <c r="T628" s="19"/>
      <c r="U628" s="54" t="e">
        <f t="shared" si="224"/>
        <v>#DIV/0!</v>
      </c>
      <c r="V628" s="19"/>
      <c r="W628" s="18" t="e">
        <f t="shared" si="222"/>
        <v>#DIV/0!</v>
      </c>
      <c r="X628" s="19"/>
      <c r="Y628" s="18" t="e">
        <f t="shared" si="223"/>
        <v>#DIV/0!</v>
      </c>
      <c r="Z628" s="19"/>
      <c r="AA628" s="19"/>
      <c r="AB628" s="19"/>
      <c r="AC628" s="19"/>
      <c r="AD628" s="19"/>
      <c r="AE628" s="19"/>
    </row>
    <row r="629" spans="1:31" s="84" customFormat="1" x14ac:dyDescent="0.25">
      <c r="A629" s="21"/>
      <c r="B629" s="86" t="s">
        <v>569</v>
      </c>
      <c r="C629" s="19">
        <v>0</v>
      </c>
      <c r="D629" s="19"/>
      <c r="E629" s="19"/>
      <c r="F629" s="45" t="e">
        <f t="shared" si="220"/>
        <v>#DIV/0!</v>
      </c>
      <c r="G629" s="31"/>
      <c r="H629" s="45" t="e">
        <f t="shared" si="221"/>
        <v>#DIV/0!</v>
      </c>
      <c r="I629" s="31"/>
      <c r="J629" s="31"/>
      <c r="K629" s="31"/>
      <c r="L629" s="31"/>
      <c r="M629" s="31"/>
      <c r="N629" s="31"/>
      <c r="O629" s="19"/>
      <c r="P629" s="19"/>
      <c r="Q629" s="19"/>
      <c r="R629" s="19"/>
      <c r="S629" s="19"/>
      <c r="T629" s="19"/>
      <c r="U629" s="54" t="e">
        <f t="shared" si="224"/>
        <v>#DIV/0!</v>
      </c>
      <c r="V629" s="19"/>
      <c r="W629" s="18" t="e">
        <f t="shared" si="222"/>
        <v>#DIV/0!</v>
      </c>
      <c r="X629" s="19"/>
      <c r="Y629" s="18" t="e">
        <f t="shared" si="223"/>
        <v>#DIV/0!</v>
      </c>
      <c r="Z629" s="19"/>
      <c r="AA629" s="19"/>
      <c r="AB629" s="19"/>
      <c r="AC629" s="19"/>
      <c r="AD629" s="19"/>
      <c r="AE629" s="19"/>
    </row>
    <row r="630" spans="1:31" s="84" customFormat="1" x14ac:dyDescent="0.25">
      <c r="A630" s="21"/>
      <c r="B630" s="86" t="s">
        <v>570</v>
      </c>
      <c r="C630" s="19">
        <v>0</v>
      </c>
      <c r="D630" s="19"/>
      <c r="E630" s="19"/>
      <c r="F630" s="45" t="e">
        <f t="shared" si="220"/>
        <v>#DIV/0!</v>
      </c>
      <c r="G630" s="31"/>
      <c r="H630" s="45" t="e">
        <f t="shared" si="221"/>
        <v>#DIV/0!</v>
      </c>
      <c r="I630" s="31"/>
      <c r="J630" s="31"/>
      <c r="K630" s="31"/>
      <c r="L630" s="31"/>
      <c r="M630" s="31"/>
      <c r="N630" s="31"/>
      <c r="O630" s="19"/>
      <c r="P630" s="19"/>
      <c r="Q630" s="19"/>
      <c r="R630" s="19"/>
      <c r="S630" s="19"/>
      <c r="T630" s="19"/>
      <c r="U630" s="54" t="e">
        <f t="shared" si="224"/>
        <v>#DIV/0!</v>
      </c>
      <c r="V630" s="19"/>
      <c r="W630" s="18" t="e">
        <f t="shared" si="222"/>
        <v>#DIV/0!</v>
      </c>
      <c r="X630" s="19"/>
      <c r="Y630" s="18" t="e">
        <f t="shared" si="223"/>
        <v>#DIV/0!</v>
      </c>
      <c r="Z630" s="19"/>
      <c r="AA630" s="19"/>
      <c r="AB630" s="19"/>
      <c r="AC630" s="19"/>
      <c r="AD630" s="19"/>
      <c r="AE630" s="19"/>
    </row>
    <row r="631" spans="1:31" s="84" customFormat="1" x14ac:dyDescent="0.25">
      <c r="A631" s="21"/>
      <c r="B631" s="86" t="s">
        <v>571</v>
      </c>
      <c r="C631" s="19">
        <v>0</v>
      </c>
      <c r="D631" s="19"/>
      <c r="E631" s="19"/>
      <c r="F631" s="45" t="e">
        <f t="shared" si="220"/>
        <v>#DIV/0!</v>
      </c>
      <c r="G631" s="31"/>
      <c r="H631" s="45" t="e">
        <f t="shared" si="221"/>
        <v>#DIV/0!</v>
      </c>
      <c r="I631" s="31"/>
      <c r="J631" s="31"/>
      <c r="K631" s="31"/>
      <c r="L631" s="31"/>
      <c r="M631" s="31"/>
      <c r="N631" s="31"/>
      <c r="O631" s="19"/>
      <c r="P631" s="19"/>
      <c r="Q631" s="19"/>
      <c r="R631" s="19"/>
      <c r="S631" s="19"/>
      <c r="T631" s="19"/>
      <c r="U631" s="54" t="e">
        <f t="shared" si="224"/>
        <v>#DIV/0!</v>
      </c>
      <c r="V631" s="19"/>
      <c r="W631" s="18" t="e">
        <f t="shared" si="222"/>
        <v>#DIV/0!</v>
      </c>
      <c r="X631" s="19"/>
      <c r="Y631" s="18" t="e">
        <f t="shared" si="223"/>
        <v>#DIV/0!</v>
      </c>
      <c r="Z631" s="19"/>
      <c r="AA631" s="19"/>
      <c r="AB631" s="19"/>
      <c r="AC631" s="19"/>
      <c r="AD631" s="19"/>
      <c r="AE631" s="19"/>
    </row>
    <row r="632" spans="1:31" s="84" customFormat="1" x14ac:dyDescent="0.25">
      <c r="A632" s="21"/>
      <c r="B632" s="86" t="s">
        <v>572</v>
      </c>
      <c r="C632" s="19">
        <v>0</v>
      </c>
      <c r="D632" s="19"/>
      <c r="E632" s="19"/>
      <c r="F632" s="45" t="e">
        <f t="shared" si="220"/>
        <v>#DIV/0!</v>
      </c>
      <c r="G632" s="31"/>
      <c r="H632" s="45" t="e">
        <f t="shared" si="221"/>
        <v>#DIV/0!</v>
      </c>
      <c r="I632" s="31"/>
      <c r="J632" s="31"/>
      <c r="K632" s="31"/>
      <c r="L632" s="31"/>
      <c r="M632" s="31"/>
      <c r="N632" s="31"/>
      <c r="O632" s="19"/>
      <c r="P632" s="19"/>
      <c r="Q632" s="19"/>
      <c r="R632" s="19"/>
      <c r="S632" s="19"/>
      <c r="T632" s="19"/>
      <c r="U632" s="54" t="e">
        <f t="shared" si="224"/>
        <v>#DIV/0!</v>
      </c>
      <c r="V632" s="19"/>
      <c r="W632" s="18" t="e">
        <f t="shared" si="222"/>
        <v>#DIV/0!</v>
      </c>
      <c r="X632" s="19"/>
      <c r="Y632" s="18" t="e">
        <f t="shared" si="223"/>
        <v>#DIV/0!</v>
      </c>
      <c r="Z632" s="19"/>
      <c r="AA632" s="19"/>
      <c r="AB632" s="19"/>
      <c r="AC632" s="19"/>
      <c r="AD632" s="19"/>
      <c r="AE632" s="19"/>
    </row>
    <row r="633" spans="1:31" s="84" customFormat="1" x14ac:dyDescent="0.25">
      <c r="A633" s="21"/>
      <c r="B633" s="86" t="s">
        <v>573</v>
      </c>
      <c r="C633" s="19">
        <v>0</v>
      </c>
      <c r="D633" s="19"/>
      <c r="E633" s="19"/>
      <c r="F633" s="45" t="e">
        <f t="shared" si="220"/>
        <v>#DIV/0!</v>
      </c>
      <c r="G633" s="31"/>
      <c r="H633" s="45" t="e">
        <f t="shared" si="221"/>
        <v>#DIV/0!</v>
      </c>
      <c r="I633" s="31"/>
      <c r="J633" s="31"/>
      <c r="K633" s="31"/>
      <c r="L633" s="31"/>
      <c r="M633" s="31"/>
      <c r="N633" s="31"/>
      <c r="O633" s="19"/>
      <c r="P633" s="19"/>
      <c r="Q633" s="19"/>
      <c r="R633" s="19"/>
      <c r="S633" s="19"/>
      <c r="T633" s="19"/>
      <c r="U633" s="54" t="e">
        <f t="shared" si="224"/>
        <v>#DIV/0!</v>
      </c>
      <c r="V633" s="19"/>
      <c r="W633" s="18" t="e">
        <f t="shared" si="222"/>
        <v>#DIV/0!</v>
      </c>
      <c r="X633" s="19"/>
      <c r="Y633" s="18" t="e">
        <f t="shared" si="223"/>
        <v>#DIV/0!</v>
      </c>
      <c r="Z633" s="19"/>
      <c r="AA633" s="19"/>
      <c r="AB633" s="19"/>
      <c r="AC633" s="19"/>
      <c r="AD633" s="19"/>
      <c r="AE633" s="19"/>
    </row>
    <row r="634" spans="1:31" s="84" customFormat="1" x14ac:dyDescent="0.25">
      <c r="A634" s="21"/>
      <c r="B634" s="85" t="s">
        <v>574</v>
      </c>
      <c r="C634" s="19">
        <v>0</v>
      </c>
      <c r="D634" s="19"/>
      <c r="E634" s="19"/>
      <c r="F634" s="45" t="e">
        <f t="shared" si="220"/>
        <v>#DIV/0!</v>
      </c>
      <c r="G634" s="31"/>
      <c r="H634" s="45" t="e">
        <f t="shared" si="221"/>
        <v>#DIV/0!</v>
      </c>
      <c r="I634" s="31"/>
      <c r="J634" s="31"/>
      <c r="K634" s="31"/>
      <c r="L634" s="31"/>
      <c r="M634" s="31"/>
      <c r="N634" s="31"/>
      <c r="O634" s="19"/>
      <c r="P634" s="19"/>
      <c r="Q634" s="19"/>
      <c r="R634" s="19"/>
      <c r="S634" s="19"/>
      <c r="T634" s="19"/>
      <c r="U634" s="54" t="e">
        <f t="shared" si="224"/>
        <v>#DIV/0!</v>
      </c>
      <c r="V634" s="19"/>
      <c r="W634" s="18" t="e">
        <f t="shared" si="222"/>
        <v>#DIV/0!</v>
      </c>
      <c r="X634" s="19"/>
      <c r="Y634" s="18" t="e">
        <f t="shared" si="223"/>
        <v>#DIV/0!</v>
      </c>
      <c r="Z634" s="19"/>
      <c r="AA634" s="19"/>
      <c r="AB634" s="19"/>
      <c r="AC634" s="19"/>
      <c r="AD634" s="19"/>
      <c r="AE634" s="19"/>
    </row>
    <row r="635" spans="1:31" s="84" customFormat="1" x14ac:dyDescent="0.25">
      <c r="A635" s="21"/>
      <c r="B635" s="86" t="s">
        <v>575</v>
      </c>
      <c r="C635" s="19">
        <v>0</v>
      </c>
      <c r="D635" s="19"/>
      <c r="E635" s="19"/>
      <c r="F635" s="45" t="e">
        <f t="shared" si="220"/>
        <v>#DIV/0!</v>
      </c>
      <c r="G635" s="31"/>
      <c r="H635" s="45" t="e">
        <f t="shared" si="221"/>
        <v>#DIV/0!</v>
      </c>
      <c r="I635" s="31"/>
      <c r="J635" s="31"/>
      <c r="K635" s="31"/>
      <c r="L635" s="31"/>
      <c r="M635" s="31"/>
      <c r="N635" s="31"/>
      <c r="O635" s="19"/>
      <c r="P635" s="19"/>
      <c r="Q635" s="19"/>
      <c r="R635" s="19"/>
      <c r="S635" s="19"/>
      <c r="T635" s="19"/>
      <c r="U635" s="54" t="e">
        <f t="shared" si="224"/>
        <v>#DIV/0!</v>
      </c>
      <c r="V635" s="19"/>
      <c r="W635" s="18" t="e">
        <f t="shared" si="222"/>
        <v>#DIV/0!</v>
      </c>
      <c r="X635" s="19"/>
      <c r="Y635" s="18" t="e">
        <f t="shared" si="223"/>
        <v>#DIV/0!</v>
      </c>
      <c r="Z635" s="19"/>
      <c r="AA635" s="19"/>
      <c r="AB635" s="19"/>
      <c r="AC635" s="19"/>
      <c r="AD635" s="19"/>
      <c r="AE635" s="19"/>
    </row>
    <row r="636" spans="1:31" s="84" customFormat="1" x14ac:dyDescent="0.25">
      <c r="A636" s="21"/>
      <c r="B636" s="86" t="s">
        <v>576</v>
      </c>
      <c r="C636" s="19">
        <v>0</v>
      </c>
      <c r="D636" s="19"/>
      <c r="E636" s="19"/>
      <c r="F636" s="45" t="e">
        <f t="shared" si="220"/>
        <v>#DIV/0!</v>
      </c>
      <c r="G636" s="31"/>
      <c r="H636" s="45" t="e">
        <f t="shared" si="221"/>
        <v>#DIV/0!</v>
      </c>
      <c r="I636" s="31"/>
      <c r="J636" s="31"/>
      <c r="K636" s="31"/>
      <c r="L636" s="31"/>
      <c r="M636" s="31"/>
      <c r="N636" s="31"/>
      <c r="O636" s="19"/>
      <c r="P636" s="19"/>
      <c r="Q636" s="19"/>
      <c r="R636" s="19"/>
      <c r="S636" s="19"/>
      <c r="T636" s="19"/>
      <c r="U636" s="54" t="e">
        <f t="shared" si="224"/>
        <v>#DIV/0!</v>
      </c>
      <c r="V636" s="19"/>
      <c r="W636" s="18" t="e">
        <f t="shared" si="222"/>
        <v>#DIV/0!</v>
      </c>
      <c r="X636" s="19"/>
      <c r="Y636" s="18" t="e">
        <f t="shared" si="223"/>
        <v>#DIV/0!</v>
      </c>
      <c r="Z636" s="19"/>
      <c r="AA636" s="19"/>
      <c r="AB636" s="19"/>
      <c r="AC636" s="19"/>
      <c r="AD636" s="19"/>
      <c r="AE636" s="19"/>
    </row>
    <row r="637" spans="1:31" s="84" customFormat="1" x14ac:dyDescent="0.25">
      <c r="A637" s="21"/>
      <c r="B637" s="86" t="s">
        <v>577</v>
      </c>
      <c r="C637" s="19">
        <v>0</v>
      </c>
      <c r="D637" s="19"/>
      <c r="E637" s="19"/>
      <c r="F637" s="45" t="e">
        <f t="shared" si="220"/>
        <v>#DIV/0!</v>
      </c>
      <c r="G637" s="31"/>
      <c r="H637" s="45" t="e">
        <f t="shared" si="221"/>
        <v>#DIV/0!</v>
      </c>
      <c r="I637" s="31"/>
      <c r="J637" s="31"/>
      <c r="K637" s="31"/>
      <c r="L637" s="31"/>
      <c r="M637" s="31"/>
      <c r="N637" s="31"/>
      <c r="O637" s="19"/>
      <c r="P637" s="19"/>
      <c r="Q637" s="19"/>
      <c r="R637" s="19"/>
      <c r="S637" s="19"/>
      <c r="T637" s="19"/>
      <c r="U637" s="54" t="e">
        <f t="shared" si="224"/>
        <v>#DIV/0!</v>
      </c>
      <c r="V637" s="19"/>
      <c r="W637" s="18" t="e">
        <f t="shared" si="222"/>
        <v>#DIV/0!</v>
      </c>
      <c r="X637" s="19"/>
      <c r="Y637" s="18" t="e">
        <f t="shared" si="223"/>
        <v>#DIV/0!</v>
      </c>
      <c r="Z637" s="19"/>
      <c r="AA637" s="19"/>
      <c r="AB637" s="19"/>
      <c r="AC637" s="19"/>
      <c r="AD637" s="19"/>
      <c r="AE637" s="19"/>
    </row>
    <row r="638" spans="1:31" s="84" customFormat="1" x14ac:dyDescent="0.25">
      <c r="A638" s="21"/>
      <c r="B638" s="86" t="s">
        <v>578</v>
      </c>
      <c r="C638" s="19">
        <v>0</v>
      </c>
      <c r="D638" s="19"/>
      <c r="E638" s="19"/>
      <c r="F638" s="45" t="e">
        <f t="shared" si="220"/>
        <v>#DIV/0!</v>
      </c>
      <c r="G638" s="31"/>
      <c r="H638" s="45" t="e">
        <f t="shared" si="221"/>
        <v>#DIV/0!</v>
      </c>
      <c r="I638" s="31"/>
      <c r="J638" s="31"/>
      <c r="K638" s="31"/>
      <c r="L638" s="31"/>
      <c r="M638" s="31"/>
      <c r="N638" s="31"/>
      <c r="O638" s="19"/>
      <c r="P638" s="19"/>
      <c r="Q638" s="19"/>
      <c r="R638" s="19"/>
      <c r="S638" s="19"/>
      <c r="T638" s="19"/>
      <c r="U638" s="54" t="e">
        <f t="shared" si="224"/>
        <v>#DIV/0!</v>
      </c>
      <c r="V638" s="19"/>
      <c r="W638" s="18" t="e">
        <f t="shared" si="222"/>
        <v>#DIV/0!</v>
      </c>
      <c r="X638" s="19"/>
      <c r="Y638" s="18" t="e">
        <f t="shared" si="223"/>
        <v>#DIV/0!</v>
      </c>
      <c r="Z638" s="19"/>
      <c r="AA638" s="19"/>
      <c r="AB638" s="19"/>
      <c r="AC638" s="19"/>
      <c r="AD638" s="19"/>
      <c r="AE638" s="19"/>
    </row>
    <row r="639" spans="1:31" s="84" customFormat="1" x14ac:dyDescent="0.25">
      <c r="A639" s="21"/>
      <c r="B639" s="86" t="s">
        <v>579</v>
      </c>
      <c r="C639" s="19">
        <v>0</v>
      </c>
      <c r="D639" s="19"/>
      <c r="E639" s="19"/>
      <c r="F639" s="45" t="e">
        <f t="shared" si="220"/>
        <v>#DIV/0!</v>
      </c>
      <c r="G639" s="31"/>
      <c r="H639" s="45" t="e">
        <f t="shared" si="221"/>
        <v>#DIV/0!</v>
      </c>
      <c r="I639" s="31"/>
      <c r="J639" s="31"/>
      <c r="K639" s="31"/>
      <c r="L639" s="31"/>
      <c r="M639" s="31"/>
      <c r="N639" s="31"/>
      <c r="O639" s="19"/>
      <c r="P639" s="19"/>
      <c r="Q639" s="19"/>
      <c r="R639" s="19"/>
      <c r="S639" s="19"/>
      <c r="T639" s="19"/>
      <c r="U639" s="54" t="e">
        <f t="shared" si="224"/>
        <v>#DIV/0!</v>
      </c>
      <c r="V639" s="19"/>
      <c r="W639" s="18" t="e">
        <f t="shared" si="222"/>
        <v>#DIV/0!</v>
      </c>
      <c r="X639" s="19"/>
      <c r="Y639" s="18" t="e">
        <f t="shared" si="223"/>
        <v>#DIV/0!</v>
      </c>
      <c r="Z639" s="19"/>
      <c r="AA639" s="19"/>
      <c r="AB639" s="19"/>
      <c r="AC639" s="19"/>
      <c r="AD639" s="19"/>
      <c r="AE639" s="19"/>
    </row>
    <row r="640" spans="1:31" s="84" customFormat="1" x14ac:dyDescent="0.25">
      <c r="A640" s="21"/>
      <c r="B640" s="86" t="s">
        <v>580</v>
      </c>
      <c r="C640" s="19">
        <v>0</v>
      </c>
      <c r="D640" s="19"/>
      <c r="E640" s="19"/>
      <c r="F640" s="45" t="e">
        <f t="shared" si="220"/>
        <v>#DIV/0!</v>
      </c>
      <c r="G640" s="31"/>
      <c r="H640" s="45" t="e">
        <f t="shared" si="221"/>
        <v>#DIV/0!</v>
      </c>
      <c r="I640" s="31"/>
      <c r="J640" s="31"/>
      <c r="K640" s="31"/>
      <c r="L640" s="31"/>
      <c r="M640" s="31"/>
      <c r="N640" s="31"/>
      <c r="O640" s="19"/>
      <c r="P640" s="19"/>
      <c r="Q640" s="19"/>
      <c r="R640" s="19"/>
      <c r="S640" s="19"/>
      <c r="T640" s="19"/>
      <c r="U640" s="54" t="e">
        <f t="shared" si="224"/>
        <v>#DIV/0!</v>
      </c>
      <c r="V640" s="19"/>
      <c r="W640" s="18" t="e">
        <f t="shared" si="222"/>
        <v>#DIV/0!</v>
      </c>
      <c r="X640" s="19"/>
      <c r="Y640" s="18" t="e">
        <f t="shared" si="223"/>
        <v>#DIV/0!</v>
      </c>
      <c r="Z640" s="19"/>
      <c r="AA640" s="19"/>
      <c r="AB640" s="19"/>
      <c r="AC640" s="19"/>
      <c r="AD640" s="19"/>
      <c r="AE640" s="19"/>
    </row>
    <row r="641" spans="1:31" s="84" customFormat="1" x14ac:dyDescent="0.25">
      <c r="A641" s="21"/>
      <c r="B641" s="86" t="s">
        <v>581</v>
      </c>
      <c r="C641" s="19">
        <v>0</v>
      </c>
      <c r="D641" s="19"/>
      <c r="E641" s="19"/>
      <c r="F641" s="45" t="e">
        <f t="shared" si="220"/>
        <v>#DIV/0!</v>
      </c>
      <c r="G641" s="31"/>
      <c r="H641" s="45" t="e">
        <f t="shared" si="221"/>
        <v>#DIV/0!</v>
      </c>
      <c r="I641" s="31"/>
      <c r="J641" s="31"/>
      <c r="K641" s="31"/>
      <c r="L641" s="31"/>
      <c r="M641" s="31"/>
      <c r="N641" s="31"/>
      <c r="O641" s="19"/>
      <c r="P641" s="19"/>
      <c r="Q641" s="19"/>
      <c r="R641" s="19"/>
      <c r="S641" s="19"/>
      <c r="T641" s="19"/>
      <c r="U641" s="54" t="e">
        <f t="shared" si="224"/>
        <v>#DIV/0!</v>
      </c>
      <c r="V641" s="19"/>
      <c r="W641" s="18" t="e">
        <f t="shared" si="222"/>
        <v>#DIV/0!</v>
      </c>
      <c r="X641" s="19"/>
      <c r="Y641" s="18" t="e">
        <f t="shared" si="223"/>
        <v>#DIV/0!</v>
      </c>
      <c r="Z641" s="19"/>
      <c r="AA641" s="19"/>
      <c r="AB641" s="19"/>
      <c r="AC641" s="19"/>
      <c r="AD641" s="19"/>
      <c r="AE641" s="19"/>
    </row>
    <row r="642" spans="1:31" s="84" customFormat="1" x14ac:dyDescent="0.25">
      <c r="A642" s="21"/>
      <c r="B642" s="86" t="s">
        <v>582</v>
      </c>
      <c r="C642" s="19">
        <v>0</v>
      </c>
      <c r="D642" s="19"/>
      <c r="E642" s="19"/>
      <c r="F642" s="45" t="e">
        <f t="shared" si="220"/>
        <v>#DIV/0!</v>
      </c>
      <c r="G642" s="31"/>
      <c r="H642" s="45" t="e">
        <f t="shared" si="221"/>
        <v>#DIV/0!</v>
      </c>
      <c r="I642" s="31"/>
      <c r="J642" s="31"/>
      <c r="K642" s="31"/>
      <c r="L642" s="31"/>
      <c r="M642" s="31"/>
      <c r="N642" s="31"/>
      <c r="O642" s="19"/>
      <c r="P642" s="19"/>
      <c r="Q642" s="19"/>
      <c r="R642" s="19"/>
      <c r="S642" s="19"/>
      <c r="T642" s="19"/>
      <c r="U642" s="54" t="e">
        <f t="shared" si="224"/>
        <v>#DIV/0!</v>
      </c>
      <c r="V642" s="19"/>
      <c r="W642" s="18" t="e">
        <f t="shared" si="222"/>
        <v>#DIV/0!</v>
      </c>
      <c r="X642" s="19"/>
      <c r="Y642" s="18" t="e">
        <f t="shared" si="223"/>
        <v>#DIV/0!</v>
      </c>
      <c r="Z642" s="19"/>
      <c r="AA642" s="19"/>
      <c r="AB642" s="19"/>
      <c r="AC642" s="19"/>
      <c r="AD642" s="19"/>
      <c r="AE642" s="19"/>
    </row>
    <row r="643" spans="1:31" s="84" customFormat="1" x14ac:dyDescent="0.25">
      <c r="A643" s="21"/>
      <c r="B643" s="85" t="s">
        <v>583</v>
      </c>
      <c r="C643" s="19">
        <v>0</v>
      </c>
      <c r="D643" s="19"/>
      <c r="E643" s="19"/>
      <c r="F643" s="45" t="e">
        <f t="shared" si="220"/>
        <v>#DIV/0!</v>
      </c>
      <c r="G643" s="31"/>
      <c r="H643" s="45" t="e">
        <f t="shared" si="221"/>
        <v>#DIV/0!</v>
      </c>
      <c r="I643" s="31"/>
      <c r="J643" s="31"/>
      <c r="K643" s="31"/>
      <c r="L643" s="31"/>
      <c r="M643" s="31"/>
      <c r="N643" s="31"/>
      <c r="O643" s="19"/>
      <c r="P643" s="19"/>
      <c r="Q643" s="19"/>
      <c r="R643" s="19"/>
      <c r="S643" s="19"/>
      <c r="T643" s="19"/>
      <c r="U643" s="54" t="e">
        <f t="shared" si="224"/>
        <v>#DIV/0!</v>
      </c>
      <c r="V643" s="19"/>
      <c r="W643" s="18" t="e">
        <f t="shared" si="222"/>
        <v>#DIV/0!</v>
      </c>
      <c r="X643" s="19"/>
      <c r="Y643" s="18" t="e">
        <f t="shared" si="223"/>
        <v>#DIV/0!</v>
      </c>
      <c r="Z643" s="19"/>
      <c r="AA643" s="19"/>
      <c r="AB643" s="19"/>
      <c r="AC643" s="19"/>
      <c r="AD643" s="19"/>
      <c r="AE643" s="19"/>
    </row>
    <row r="644" spans="1:31" s="84" customFormat="1" x14ac:dyDescent="0.25">
      <c r="A644" s="21"/>
      <c r="B644" s="87" t="s">
        <v>584</v>
      </c>
      <c r="C644" s="19">
        <v>869.28100000000006</v>
      </c>
      <c r="D644" s="19"/>
      <c r="E644" s="19"/>
      <c r="F644" s="45">
        <f t="shared" si="220"/>
        <v>0</v>
      </c>
      <c r="G644" s="31"/>
      <c r="H644" s="45" t="e">
        <f t="shared" si="221"/>
        <v>#DIV/0!</v>
      </c>
      <c r="I644" s="31"/>
      <c r="J644" s="31"/>
      <c r="K644" s="31"/>
      <c r="L644" s="31"/>
      <c r="M644" s="31"/>
      <c r="N644" s="31"/>
      <c r="O644" s="19"/>
      <c r="P644" s="19"/>
      <c r="Q644" s="19"/>
      <c r="R644" s="19"/>
      <c r="S644" s="19"/>
      <c r="T644" s="19"/>
      <c r="U644" s="54" t="e">
        <f t="shared" si="224"/>
        <v>#DIV/0!</v>
      </c>
      <c r="V644" s="19"/>
      <c r="W644" s="18" t="e">
        <f t="shared" si="222"/>
        <v>#DIV/0!</v>
      </c>
      <c r="X644" s="19"/>
      <c r="Y644" s="18" t="e">
        <f t="shared" si="223"/>
        <v>#DIV/0!</v>
      </c>
      <c r="Z644" s="19"/>
      <c r="AA644" s="19"/>
      <c r="AB644" s="19"/>
      <c r="AC644" s="19"/>
      <c r="AD644" s="19"/>
      <c r="AE644" s="19"/>
    </row>
    <row r="645" spans="1:31" s="84" customFormat="1" x14ac:dyDescent="0.25">
      <c r="A645" s="21"/>
      <c r="B645" s="89" t="s">
        <v>585</v>
      </c>
      <c r="C645" s="19">
        <v>251.25400000000002</v>
      </c>
      <c r="D645" s="19"/>
      <c r="E645" s="19"/>
      <c r="F645" s="45">
        <f t="shared" si="220"/>
        <v>0</v>
      </c>
      <c r="G645" s="31"/>
      <c r="H645" s="45" t="e">
        <f t="shared" si="221"/>
        <v>#DIV/0!</v>
      </c>
      <c r="I645" s="31"/>
      <c r="J645" s="31"/>
      <c r="K645" s="31"/>
      <c r="L645" s="31"/>
      <c r="M645" s="31"/>
      <c r="N645" s="31"/>
      <c r="O645" s="19"/>
      <c r="P645" s="19"/>
      <c r="Q645" s="19"/>
      <c r="R645" s="19"/>
      <c r="S645" s="19"/>
      <c r="T645" s="19"/>
      <c r="U645" s="54" t="e">
        <f t="shared" si="224"/>
        <v>#DIV/0!</v>
      </c>
      <c r="V645" s="19"/>
      <c r="W645" s="18" t="e">
        <f t="shared" si="222"/>
        <v>#DIV/0!</v>
      </c>
      <c r="X645" s="19"/>
      <c r="Y645" s="18" t="e">
        <f t="shared" si="223"/>
        <v>#DIV/0!</v>
      </c>
      <c r="Z645" s="19"/>
      <c r="AA645" s="19"/>
      <c r="AB645" s="19"/>
      <c r="AC645" s="19"/>
      <c r="AD645" s="19"/>
      <c r="AE645" s="19"/>
    </row>
    <row r="646" spans="1:31" s="84" customFormat="1" x14ac:dyDescent="0.25">
      <c r="A646" s="21"/>
      <c r="B646" s="89" t="s">
        <v>586</v>
      </c>
      <c r="C646" s="19">
        <v>268.83000000000004</v>
      </c>
      <c r="D646" s="19"/>
      <c r="E646" s="19"/>
      <c r="F646" s="45">
        <f t="shared" si="220"/>
        <v>0</v>
      </c>
      <c r="G646" s="31"/>
      <c r="H646" s="45" t="e">
        <f t="shared" si="221"/>
        <v>#DIV/0!</v>
      </c>
      <c r="I646" s="31"/>
      <c r="J646" s="31"/>
      <c r="K646" s="31"/>
      <c r="L646" s="31"/>
      <c r="M646" s="31"/>
      <c r="N646" s="31"/>
      <c r="O646" s="19"/>
      <c r="P646" s="19"/>
      <c r="Q646" s="19"/>
      <c r="R646" s="19"/>
      <c r="S646" s="19"/>
      <c r="T646" s="19"/>
      <c r="U646" s="54" t="e">
        <f t="shared" si="224"/>
        <v>#DIV/0!</v>
      </c>
      <c r="V646" s="19"/>
      <c r="W646" s="18" t="e">
        <f t="shared" si="222"/>
        <v>#DIV/0!</v>
      </c>
      <c r="X646" s="19"/>
      <c r="Y646" s="18" t="e">
        <f t="shared" si="223"/>
        <v>#DIV/0!</v>
      </c>
      <c r="Z646" s="19"/>
      <c r="AA646" s="19"/>
      <c r="AB646" s="19"/>
      <c r="AC646" s="19"/>
      <c r="AD646" s="19"/>
      <c r="AE646" s="19"/>
    </row>
    <row r="647" spans="1:31" s="84" customFormat="1" x14ac:dyDescent="0.25">
      <c r="A647" s="19"/>
      <c r="B647" s="87" t="s">
        <v>316</v>
      </c>
      <c r="C647" s="19">
        <v>0</v>
      </c>
      <c r="D647" s="19"/>
      <c r="E647" s="19"/>
      <c r="F647" s="45" t="e">
        <f t="shared" si="220"/>
        <v>#DIV/0!</v>
      </c>
      <c r="G647" s="31"/>
      <c r="H647" s="45" t="e">
        <f t="shared" si="221"/>
        <v>#DIV/0!</v>
      </c>
      <c r="I647" s="31"/>
      <c r="J647" s="31"/>
      <c r="K647" s="31"/>
      <c r="L647" s="31"/>
      <c r="M647" s="31"/>
      <c r="N647" s="31"/>
      <c r="O647" s="19"/>
      <c r="P647" s="19"/>
      <c r="Q647" s="19"/>
      <c r="R647" s="19"/>
      <c r="S647" s="19"/>
      <c r="T647" s="19"/>
      <c r="U647" s="54" t="e">
        <f t="shared" si="224"/>
        <v>#DIV/0!</v>
      </c>
      <c r="V647" s="19"/>
      <c r="W647" s="18" t="e">
        <f t="shared" si="222"/>
        <v>#DIV/0!</v>
      </c>
      <c r="X647" s="19"/>
      <c r="Y647" s="18" t="e">
        <f t="shared" si="223"/>
        <v>#DIV/0!</v>
      </c>
      <c r="Z647" s="19"/>
      <c r="AA647" s="19"/>
      <c r="AB647" s="19"/>
      <c r="AC647" s="19"/>
      <c r="AD647" s="19"/>
      <c r="AE647" s="19"/>
    </row>
    <row r="648" spans="1:31" s="84" customFormat="1" x14ac:dyDescent="0.25">
      <c r="A648" s="19"/>
      <c r="B648" s="87" t="s">
        <v>317</v>
      </c>
      <c r="C648" s="19">
        <v>5267.7579999999998</v>
      </c>
      <c r="D648" s="19"/>
      <c r="E648" s="19"/>
      <c r="F648" s="45">
        <f t="shared" si="220"/>
        <v>0</v>
      </c>
      <c r="G648" s="31"/>
      <c r="H648" s="45" t="e">
        <f t="shared" si="221"/>
        <v>#DIV/0!</v>
      </c>
      <c r="I648" s="31"/>
      <c r="J648" s="31"/>
      <c r="K648" s="31"/>
      <c r="L648" s="31"/>
      <c r="M648" s="31"/>
      <c r="N648" s="31"/>
      <c r="O648" s="19"/>
      <c r="P648" s="19"/>
      <c r="Q648" s="19"/>
      <c r="R648" s="19"/>
      <c r="S648" s="19"/>
      <c r="T648" s="19"/>
      <c r="U648" s="54" t="e">
        <f t="shared" si="224"/>
        <v>#DIV/0!</v>
      </c>
      <c r="V648" s="19"/>
      <c r="W648" s="18" t="e">
        <f t="shared" si="222"/>
        <v>#DIV/0!</v>
      </c>
      <c r="X648" s="19"/>
      <c r="Y648" s="18" t="e">
        <f t="shared" si="223"/>
        <v>#DIV/0!</v>
      </c>
      <c r="Z648" s="19"/>
      <c r="AA648" s="19"/>
      <c r="AB648" s="19"/>
      <c r="AC648" s="19"/>
      <c r="AD648" s="19"/>
      <c r="AE648" s="19"/>
    </row>
    <row r="649" spans="1:31" s="84" customFormat="1" x14ac:dyDescent="0.25">
      <c r="A649" s="133" t="s">
        <v>51</v>
      </c>
      <c r="B649" s="134"/>
      <c r="C649" s="19">
        <f>SUM(C622:C648)</f>
        <v>6657.1229999999996</v>
      </c>
      <c r="D649" s="19">
        <f t="shared" ref="D649:E649" si="225">SUM(D622:D648)</f>
        <v>0</v>
      </c>
      <c r="E649" s="19">
        <f t="shared" si="225"/>
        <v>0</v>
      </c>
      <c r="F649" s="45">
        <f t="shared" si="220"/>
        <v>0</v>
      </c>
      <c r="G649" s="31">
        <f>SUM(G622:G648)</f>
        <v>0</v>
      </c>
      <c r="H649" s="45" t="e">
        <f t="shared" si="221"/>
        <v>#DIV/0!</v>
      </c>
      <c r="I649" s="31">
        <f t="shared" ref="I649:T649" si="226">SUM(I622:I648)</f>
        <v>0</v>
      </c>
      <c r="J649" s="31">
        <f t="shared" si="226"/>
        <v>0</v>
      </c>
      <c r="K649" s="31">
        <f t="shared" si="226"/>
        <v>0</v>
      </c>
      <c r="L649" s="31">
        <f t="shared" si="226"/>
        <v>0</v>
      </c>
      <c r="M649" s="31">
        <f t="shared" si="226"/>
        <v>0</v>
      </c>
      <c r="N649" s="31">
        <f t="shared" si="226"/>
        <v>0</v>
      </c>
      <c r="O649" s="19">
        <f t="shared" si="226"/>
        <v>0</v>
      </c>
      <c r="P649" s="19">
        <f t="shared" si="226"/>
        <v>0</v>
      </c>
      <c r="Q649" s="19">
        <f t="shared" si="226"/>
        <v>0</v>
      </c>
      <c r="R649" s="19">
        <f t="shared" si="226"/>
        <v>0</v>
      </c>
      <c r="S649" s="19">
        <f t="shared" si="226"/>
        <v>0</v>
      </c>
      <c r="T649" s="19">
        <f t="shared" si="226"/>
        <v>0</v>
      </c>
      <c r="U649" s="54" t="e">
        <f t="shared" si="224"/>
        <v>#DIV/0!</v>
      </c>
      <c r="V649" s="19">
        <f>SUM(V622:V648)</f>
        <v>0</v>
      </c>
      <c r="W649" s="18" t="e">
        <f t="shared" si="222"/>
        <v>#DIV/0!</v>
      </c>
      <c r="X649" s="19">
        <f>SUM(X622:X648)</f>
        <v>0</v>
      </c>
      <c r="Y649" s="18" t="e">
        <f t="shared" si="223"/>
        <v>#DIV/0!</v>
      </c>
      <c r="Z649" s="19">
        <f t="shared" ref="Z649:AE649" si="227">SUM(Z622:Z648)</f>
        <v>0</v>
      </c>
      <c r="AA649" s="19">
        <f t="shared" si="227"/>
        <v>0</v>
      </c>
      <c r="AB649" s="19">
        <f t="shared" si="227"/>
        <v>0</v>
      </c>
      <c r="AC649" s="19">
        <f t="shared" si="227"/>
        <v>0</v>
      </c>
      <c r="AD649" s="19">
        <f t="shared" si="227"/>
        <v>0</v>
      </c>
      <c r="AE649" s="19">
        <f t="shared" si="227"/>
        <v>0</v>
      </c>
    </row>
    <row r="650" spans="1:31" s="84" customFormat="1" x14ac:dyDescent="0.25">
      <c r="A650" s="19">
        <v>32</v>
      </c>
      <c r="B650" s="32" t="s">
        <v>71</v>
      </c>
      <c r="C650" s="19"/>
      <c r="D650" s="19"/>
      <c r="E650" s="19"/>
      <c r="F650" s="45"/>
      <c r="G650" s="31"/>
      <c r="H650" s="45"/>
      <c r="I650" s="31"/>
      <c r="J650" s="31"/>
      <c r="K650" s="31"/>
      <c r="L650" s="31"/>
      <c r="M650" s="31"/>
      <c r="N650" s="31"/>
      <c r="O650" s="19"/>
      <c r="P650" s="19"/>
      <c r="Q650" s="19"/>
      <c r="R650" s="19"/>
      <c r="S650" s="19"/>
      <c r="T650" s="19"/>
      <c r="U650" s="54"/>
      <c r="V650" s="19"/>
      <c r="W650" s="18"/>
      <c r="X650" s="19"/>
      <c r="Y650" s="18"/>
      <c r="Z650" s="19"/>
      <c r="AA650" s="19"/>
      <c r="AB650" s="19"/>
      <c r="AC650" s="19"/>
      <c r="AD650" s="19"/>
      <c r="AE650" s="19"/>
    </row>
    <row r="651" spans="1:31" s="84" customFormat="1" x14ac:dyDescent="0.25">
      <c r="A651" s="19"/>
      <c r="B651" s="85" t="s">
        <v>587</v>
      </c>
      <c r="C651" s="19"/>
      <c r="D651" s="19"/>
      <c r="E651" s="19"/>
      <c r="F651" s="45" t="e">
        <f t="shared" si="220"/>
        <v>#DIV/0!</v>
      </c>
      <c r="G651" s="31"/>
      <c r="H651" s="45" t="e">
        <f t="shared" si="221"/>
        <v>#DIV/0!</v>
      </c>
      <c r="I651" s="31"/>
      <c r="J651" s="31"/>
      <c r="K651" s="31"/>
      <c r="L651" s="31"/>
      <c r="M651" s="31"/>
      <c r="N651" s="31"/>
      <c r="O651" s="19"/>
      <c r="P651" s="19"/>
      <c r="Q651" s="19"/>
      <c r="R651" s="19"/>
      <c r="S651" s="19"/>
      <c r="T651" s="19"/>
      <c r="U651" s="54" t="e">
        <f>O651/G651*100</f>
        <v>#DIV/0!</v>
      </c>
      <c r="V651" s="19"/>
      <c r="W651" s="18" t="e">
        <f t="shared" si="222"/>
        <v>#DIV/0!</v>
      </c>
      <c r="X651" s="19"/>
      <c r="Y651" s="18" t="e">
        <f t="shared" si="223"/>
        <v>#DIV/0!</v>
      </c>
      <c r="Z651" s="19"/>
      <c r="AA651" s="19"/>
      <c r="AB651" s="19"/>
      <c r="AC651" s="19"/>
      <c r="AD651" s="19"/>
      <c r="AE651" s="19"/>
    </row>
    <row r="652" spans="1:31" s="84" customFormat="1" x14ac:dyDescent="0.25">
      <c r="A652" s="19"/>
      <c r="B652" s="86" t="s">
        <v>588</v>
      </c>
      <c r="C652" s="19"/>
      <c r="D652" s="19"/>
      <c r="E652" s="19"/>
      <c r="F652" s="45" t="e">
        <f t="shared" si="220"/>
        <v>#DIV/0!</v>
      </c>
      <c r="G652" s="31"/>
      <c r="H652" s="45" t="e">
        <f t="shared" si="221"/>
        <v>#DIV/0!</v>
      </c>
      <c r="I652" s="31"/>
      <c r="J652" s="31"/>
      <c r="K652" s="31"/>
      <c r="L652" s="31"/>
      <c r="M652" s="31"/>
      <c r="N652" s="31"/>
      <c r="O652" s="19"/>
      <c r="P652" s="19"/>
      <c r="Q652" s="19"/>
      <c r="R652" s="19"/>
      <c r="S652" s="19"/>
      <c r="T652" s="19"/>
      <c r="U652" s="54" t="e">
        <f t="shared" ref="U652:U667" si="228">O652/G652*100</f>
        <v>#DIV/0!</v>
      </c>
      <c r="V652" s="19"/>
      <c r="W652" s="18" t="e">
        <f t="shared" si="222"/>
        <v>#DIV/0!</v>
      </c>
      <c r="X652" s="19"/>
      <c r="Y652" s="18" t="e">
        <f t="shared" si="223"/>
        <v>#DIV/0!</v>
      </c>
      <c r="Z652" s="19"/>
      <c r="AA652" s="19"/>
      <c r="AB652" s="19"/>
      <c r="AC652" s="19"/>
      <c r="AD652" s="19"/>
      <c r="AE652" s="19"/>
    </row>
    <row r="653" spans="1:31" s="84" customFormat="1" x14ac:dyDescent="0.25">
      <c r="A653" s="19"/>
      <c r="B653" s="86" t="s">
        <v>98</v>
      </c>
      <c r="C653" s="19"/>
      <c r="D653" s="19"/>
      <c r="E653" s="19"/>
      <c r="F653" s="45" t="e">
        <f t="shared" si="220"/>
        <v>#DIV/0!</v>
      </c>
      <c r="G653" s="31"/>
      <c r="H653" s="45" t="e">
        <f t="shared" si="221"/>
        <v>#DIV/0!</v>
      </c>
      <c r="I653" s="31"/>
      <c r="J653" s="31"/>
      <c r="K653" s="31"/>
      <c r="L653" s="31"/>
      <c r="M653" s="31"/>
      <c r="N653" s="31"/>
      <c r="O653" s="19"/>
      <c r="P653" s="19"/>
      <c r="Q653" s="19"/>
      <c r="R653" s="19"/>
      <c r="S653" s="19"/>
      <c r="T653" s="19"/>
      <c r="U653" s="54" t="e">
        <f t="shared" si="228"/>
        <v>#DIV/0!</v>
      </c>
      <c r="V653" s="19"/>
      <c r="W653" s="18" t="e">
        <f t="shared" si="222"/>
        <v>#DIV/0!</v>
      </c>
      <c r="X653" s="19"/>
      <c r="Y653" s="18" t="e">
        <f t="shared" si="223"/>
        <v>#DIV/0!</v>
      </c>
      <c r="Z653" s="19"/>
      <c r="AA653" s="19"/>
      <c r="AB653" s="19"/>
      <c r="AC653" s="19"/>
      <c r="AD653" s="19"/>
      <c r="AE653" s="19"/>
    </row>
    <row r="654" spans="1:31" s="84" customFormat="1" x14ac:dyDescent="0.25">
      <c r="A654" s="19"/>
      <c r="B654" s="85" t="s">
        <v>188</v>
      </c>
      <c r="C654" s="19"/>
      <c r="D654" s="19"/>
      <c r="E654" s="19"/>
      <c r="F654" s="45" t="e">
        <f t="shared" si="220"/>
        <v>#DIV/0!</v>
      </c>
      <c r="G654" s="31"/>
      <c r="H654" s="45" t="e">
        <f t="shared" si="221"/>
        <v>#DIV/0!</v>
      </c>
      <c r="I654" s="31"/>
      <c r="J654" s="31"/>
      <c r="K654" s="31"/>
      <c r="L654" s="31"/>
      <c r="M654" s="31"/>
      <c r="N654" s="31"/>
      <c r="O654" s="19"/>
      <c r="P654" s="19"/>
      <c r="Q654" s="19"/>
      <c r="R654" s="19"/>
      <c r="S654" s="19"/>
      <c r="T654" s="19"/>
      <c r="U654" s="54" t="e">
        <f t="shared" si="228"/>
        <v>#DIV/0!</v>
      </c>
      <c r="V654" s="19"/>
      <c r="W654" s="18" t="e">
        <f t="shared" si="222"/>
        <v>#DIV/0!</v>
      </c>
      <c r="X654" s="19"/>
      <c r="Y654" s="18" t="e">
        <f t="shared" si="223"/>
        <v>#DIV/0!</v>
      </c>
      <c r="Z654" s="19"/>
      <c r="AA654" s="19"/>
      <c r="AB654" s="19"/>
      <c r="AC654" s="19"/>
      <c r="AD654" s="19"/>
      <c r="AE654" s="19"/>
    </row>
    <row r="655" spans="1:31" s="84" customFormat="1" x14ac:dyDescent="0.25">
      <c r="A655" s="19"/>
      <c r="B655" s="85" t="s">
        <v>299</v>
      </c>
      <c r="C655" s="19"/>
      <c r="D655" s="19"/>
      <c r="E655" s="19"/>
      <c r="F655" s="45" t="e">
        <f t="shared" si="220"/>
        <v>#DIV/0!</v>
      </c>
      <c r="G655" s="31"/>
      <c r="H655" s="45" t="e">
        <f t="shared" si="221"/>
        <v>#DIV/0!</v>
      </c>
      <c r="I655" s="31"/>
      <c r="J655" s="31"/>
      <c r="K655" s="31"/>
      <c r="L655" s="31"/>
      <c r="M655" s="31"/>
      <c r="N655" s="31"/>
      <c r="O655" s="19"/>
      <c r="P655" s="19"/>
      <c r="Q655" s="19"/>
      <c r="R655" s="19"/>
      <c r="S655" s="19"/>
      <c r="T655" s="19"/>
      <c r="U655" s="54" t="e">
        <f t="shared" si="228"/>
        <v>#DIV/0!</v>
      </c>
      <c r="V655" s="19"/>
      <c r="W655" s="18" t="e">
        <f t="shared" si="222"/>
        <v>#DIV/0!</v>
      </c>
      <c r="X655" s="19"/>
      <c r="Y655" s="18" t="e">
        <f t="shared" si="223"/>
        <v>#DIV/0!</v>
      </c>
      <c r="Z655" s="19"/>
      <c r="AA655" s="19"/>
      <c r="AB655" s="19"/>
      <c r="AC655" s="19"/>
      <c r="AD655" s="19"/>
      <c r="AE655" s="19"/>
    </row>
    <row r="656" spans="1:31" s="84" customFormat="1" x14ac:dyDescent="0.25">
      <c r="A656" s="19"/>
      <c r="B656" s="86" t="s">
        <v>448</v>
      </c>
      <c r="C656" s="19"/>
      <c r="D656" s="19"/>
      <c r="E656" s="19"/>
      <c r="F656" s="45" t="e">
        <f t="shared" si="220"/>
        <v>#DIV/0!</v>
      </c>
      <c r="G656" s="31"/>
      <c r="H656" s="45" t="e">
        <f t="shared" si="221"/>
        <v>#DIV/0!</v>
      </c>
      <c r="I656" s="31"/>
      <c r="J656" s="31"/>
      <c r="K656" s="31"/>
      <c r="L656" s="31"/>
      <c r="M656" s="31"/>
      <c r="N656" s="31"/>
      <c r="O656" s="19"/>
      <c r="P656" s="19"/>
      <c r="Q656" s="19"/>
      <c r="R656" s="19"/>
      <c r="S656" s="19"/>
      <c r="T656" s="19"/>
      <c r="U656" s="54" t="e">
        <f t="shared" si="228"/>
        <v>#DIV/0!</v>
      </c>
      <c r="V656" s="19"/>
      <c r="W656" s="18" t="e">
        <f t="shared" si="222"/>
        <v>#DIV/0!</v>
      </c>
      <c r="X656" s="19"/>
      <c r="Y656" s="18" t="e">
        <f t="shared" si="223"/>
        <v>#DIV/0!</v>
      </c>
      <c r="Z656" s="19"/>
      <c r="AA656" s="19"/>
      <c r="AB656" s="19"/>
      <c r="AC656" s="19"/>
      <c r="AD656" s="19"/>
      <c r="AE656" s="19"/>
    </row>
    <row r="657" spans="1:31" s="84" customFormat="1" x14ac:dyDescent="0.25">
      <c r="A657" s="19"/>
      <c r="B657" s="86" t="s">
        <v>589</v>
      </c>
      <c r="C657" s="19"/>
      <c r="D657" s="19"/>
      <c r="E657" s="19"/>
      <c r="F657" s="45" t="e">
        <f t="shared" si="220"/>
        <v>#DIV/0!</v>
      </c>
      <c r="G657" s="31"/>
      <c r="H657" s="45" t="e">
        <f t="shared" si="221"/>
        <v>#DIV/0!</v>
      </c>
      <c r="I657" s="31"/>
      <c r="J657" s="31"/>
      <c r="K657" s="31"/>
      <c r="L657" s="31"/>
      <c r="M657" s="31"/>
      <c r="N657" s="31"/>
      <c r="O657" s="19"/>
      <c r="P657" s="19"/>
      <c r="Q657" s="19"/>
      <c r="R657" s="19"/>
      <c r="S657" s="19"/>
      <c r="T657" s="19"/>
      <c r="U657" s="54" t="e">
        <f t="shared" si="228"/>
        <v>#DIV/0!</v>
      </c>
      <c r="V657" s="19"/>
      <c r="W657" s="18" t="e">
        <f t="shared" si="222"/>
        <v>#DIV/0!</v>
      </c>
      <c r="X657" s="19"/>
      <c r="Y657" s="18" t="e">
        <f t="shared" si="223"/>
        <v>#DIV/0!</v>
      </c>
      <c r="Z657" s="19"/>
      <c r="AA657" s="19"/>
      <c r="AB657" s="19"/>
      <c r="AC657" s="19"/>
      <c r="AD657" s="19"/>
      <c r="AE657" s="19"/>
    </row>
    <row r="658" spans="1:31" s="84" customFormat="1" x14ac:dyDescent="0.25">
      <c r="A658" s="19"/>
      <c r="B658" s="86" t="s">
        <v>307</v>
      </c>
      <c r="C658" s="19"/>
      <c r="D658" s="19"/>
      <c r="E658" s="19"/>
      <c r="F658" s="45" t="e">
        <f t="shared" si="220"/>
        <v>#DIV/0!</v>
      </c>
      <c r="G658" s="31"/>
      <c r="H658" s="45" t="e">
        <f t="shared" si="221"/>
        <v>#DIV/0!</v>
      </c>
      <c r="I658" s="31"/>
      <c r="J658" s="31"/>
      <c r="K658" s="31"/>
      <c r="L658" s="31"/>
      <c r="M658" s="31"/>
      <c r="N658" s="31"/>
      <c r="O658" s="19"/>
      <c r="P658" s="19"/>
      <c r="Q658" s="19"/>
      <c r="R658" s="19"/>
      <c r="S658" s="19"/>
      <c r="T658" s="19"/>
      <c r="U658" s="54" t="e">
        <f t="shared" si="228"/>
        <v>#DIV/0!</v>
      </c>
      <c r="V658" s="19"/>
      <c r="W658" s="18" t="e">
        <f t="shared" si="222"/>
        <v>#DIV/0!</v>
      </c>
      <c r="X658" s="19"/>
      <c r="Y658" s="18" t="e">
        <f t="shared" si="223"/>
        <v>#DIV/0!</v>
      </c>
      <c r="Z658" s="19"/>
      <c r="AA658" s="19"/>
      <c r="AB658" s="19"/>
      <c r="AC658" s="19"/>
      <c r="AD658" s="19"/>
      <c r="AE658" s="19"/>
    </row>
    <row r="659" spans="1:31" s="84" customFormat="1" x14ac:dyDescent="0.25">
      <c r="A659" s="19"/>
      <c r="B659" s="86" t="s">
        <v>590</v>
      </c>
      <c r="C659" s="19"/>
      <c r="D659" s="19"/>
      <c r="E659" s="19"/>
      <c r="F659" s="45" t="e">
        <f t="shared" si="220"/>
        <v>#DIV/0!</v>
      </c>
      <c r="G659" s="31"/>
      <c r="H659" s="45" t="e">
        <f t="shared" si="221"/>
        <v>#DIV/0!</v>
      </c>
      <c r="I659" s="31"/>
      <c r="J659" s="31"/>
      <c r="K659" s="31"/>
      <c r="L659" s="31"/>
      <c r="M659" s="31"/>
      <c r="N659" s="31"/>
      <c r="O659" s="19"/>
      <c r="P659" s="19"/>
      <c r="Q659" s="19"/>
      <c r="R659" s="19"/>
      <c r="S659" s="19"/>
      <c r="T659" s="19"/>
      <c r="U659" s="54" t="e">
        <f t="shared" si="228"/>
        <v>#DIV/0!</v>
      </c>
      <c r="V659" s="19"/>
      <c r="W659" s="18" t="e">
        <f t="shared" si="222"/>
        <v>#DIV/0!</v>
      </c>
      <c r="X659" s="19"/>
      <c r="Y659" s="18" t="e">
        <f t="shared" si="223"/>
        <v>#DIV/0!</v>
      </c>
      <c r="Z659" s="19"/>
      <c r="AA659" s="19"/>
      <c r="AB659" s="19"/>
      <c r="AC659" s="19"/>
      <c r="AD659" s="19"/>
      <c r="AE659" s="19"/>
    </row>
    <row r="660" spans="1:31" s="84" customFormat="1" x14ac:dyDescent="0.25">
      <c r="A660" s="19"/>
      <c r="B660" s="86" t="s">
        <v>591</v>
      </c>
      <c r="C660" s="19"/>
      <c r="D660" s="19"/>
      <c r="E660" s="19"/>
      <c r="F660" s="45" t="e">
        <f t="shared" si="220"/>
        <v>#DIV/0!</v>
      </c>
      <c r="G660" s="31"/>
      <c r="H660" s="45" t="e">
        <f t="shared" si="221"/>
        <v>#DIV/0!</v>
      </c>
      <c r="I660" s="31"/>
      <c r="J660" s="31"/>
      <c r="K660" s="31"/>
      <c r="L660" s="31"/>
      <c r="M660" s="31"/>
      <c r="N660" s="31"/>
      <c r="O660" s="19"/>
      <c r="P660" s="19"/>
      <c r="Q660" s="19"/>
      <c r="R660" s="19"/>
      <c r="S660" s="19"/>
      <c r="T660" s="19"/>
      <c r="U660" s="54" t="e">
        <f t="shared" si="228"/>
        <v>#DIV/0!</v>
      </c>
      <c r="V660" s="19"/>
      <c r="W660" s="18" t="e">
        <f t="shared" si="222"/>
        <v>#DIV/0!</v>
      </c>
      <c r="X660" s="19"/>
      <c r="Y660" s="18" t="e">
        <f t="shared" si="223"/>
        <v>#DIV/0!</v>
      </c>
      <c r="Z660" s="19"/>
      <c r="AA660" s="19"/>
      <c r="AB660" s="19"/>
      <c r="AC660" s="19"/>
      <c r="AD660" s="19"/>
      <c r="AE660" s="19"/>
    </row>
    <row r="661" spans="1:31" s="84" customFormat="1" x14ac:dyDescent="0.25">
      <c r="A661" s="19"/>
      <c r="B661" s="86" t="s">
        <v>592</v>
      </c>
      <c r="C661" s="19"/>
      <c r="D661" s="19"/>
      <c r="E661" s="19"/>
      <c r="F661" s="45" t="e">
        <f t="shared" si="220"/>
        <v>#DIV/0!</v>
      </c>
      <c r="G661" s="31"/>
      <c r="H661" s="45" t="e">
        <f t="shared" si="221"/>
        <v>#DIV/0!</v>
      </c>
      <c r="I661" s="31"/>
      <c r="J661" s="31"/>
      <c r="K661" s="31"/>
      <c r="L661" s="31"/>
      <c r="M661" s="31"/>
      <c r="N661" s="31"/>
      <c r="O661" s="19"/>
      <c r="P661" s="19"/>
      <c r="Q661" s="19"/>
      <c r="R661" s="19"/>
      <c r="S661" s="19"/>
      <c r="T661" s="19"/>
      <c r="U661" s="54" t="e">
        <f t="shared" si="228"/>
        <v>#DIV/0!</v>
      </c>
      <c r="V661" s="19"/>
      <c r="W661" s="18" t="e">
        <f t="shared" si="222"/>
        <v>#DIV/0!</v>
      </c>
      <c r="X661" s="19"/>
      <c r="Y661" s="18" t="e">
        <f t="shared" si="223"/>
        <v>#DIV/0!</v>
      </c>
      <c r="Z661" s="19"/>
      <c r="AA661" s="19"/>
      <c r="AB661" s="19"/>
      <c r="AC661" s="19"/>
      <c r="AD661" s="19"/>
      <c r="AE661" s="19"/>
    </row>
    <row r="662" spans="1:31" s="84" customFormat="1" x14ac:dyDescent="0.25">
      <c r="A662" s="19"/>
      <c r="B662" s="87" t="s">
        <v>593</v>
      </c>
      <c r="C662" s="19"/>
      <c r="D662" s="19"/>
      <c r="E662" s="19"/>
      <c r="F662" s="45" t="e">
        <f t="shared" si="220"/>
        <v>#DIV/0!</v>
      </c>
      <c r="G662" s="31"/>
      <c r="H662" s="45" t="e">
        <f t="shared" si="221"/>
        <v>#DIV/0!</v>
      </c>
      <c r="I662" s="31"/>
      <c r="J662" s="31"/>
      <c r="K662" s="31"/>
      <c r="L662" s="31"/>
      <c r="M662" s="31"/>
      <c r="N662" s="31"/>
      <c r="O662" s="19"/>
      <c r="P662" s="19"/>
      <c r="Q662" s="19"/>
      <c r="R662" s="19"/>
      <c r="S662" s="19"/>
      <c r="T662" s="19"/>
      <c r="U662" s="54" t="e">
        <f t="shared" si="228"/>
        <v>#DIV/0!</v>
      </c>
      <c r="V662" s="19"/>
      <c r="W662" s="18" t="e">
        <f t="shared" si="222"/>
        <v>#DIV/0!</v>
      </c>
      <c r="X662" s="19"/>
      <c r="Y662" s="18" t="e">
        <f t="shared" si="223"/>
        <v>#DIV/0!</v>
      </c>
      <c r="Z662" s="19"/>
      <c r="AA662" s="19"/>
      <c r="AB662" s="19"/>
      <c r="AC662" s="19"/>
      <c r="AD662" s="19"/>
      <c r="AE662" s="19"/>
    </row>
    <row r="663" spans="1:31" s="84" customFormat="1" x14ac:dyDescent="0.25">
      <c r="A663" s="19"/>
      <c r="B663" s="108" t="s">
        <v>594</v>
      </c>
      <c r="C663" s="19"/>
      <c r="D663" s="19"/>
      <c r="E663" s="19"/>
      <c r="F663" s="45" t="e">
        <f t="shared" si="220"/>
        <v>#DIV/0!</v>
      </c>
      <c r="G663" s="31"/>
      <c r="H663" s="45" t="e">
        <f t="shared" si="221"/>
        <v>#DIV/0!</v>
      </c>
      <c r="I663" s="31"/>
      <c r="J663" s="31"/>
      <c r="K663" s="31"/>
      <c r="L663" s="31"/>
      <c r="M663" s="31"/>
      <c r="N663" s="31"/>
      <c r="O663" s="19"/>
      <c r="P663" s="19"/>
      <c r="Q663" s="19"/>
      <c r="R663" s="19"/>
      <c r="S663" s="19"/>
      <c r="T663" s="19"/>
      <c r="U663" s="54" t="e">
        <f t="shared" si="228"/>
        <v>#DIV/0!</v>
      </c>
      <c r="V663" s="19"/>
      <c r="W663" s="18" t="e">
        <f t="shared" si="222"/>
        <v>#DIV/0!</v>
      </c>
      <c r="X663" s="19"/>
      <c r="Y663" s="18" t="e">
        <f t="shared" si="223"/>
        <v>#DIV/0!</v>
      </c>
      <c r="Z663" s="19"/>
      <c r="AA663" s="19"/>
      <c r="AB663" s="19"/>
      <c r="AC663" s="19"/>
      <c r="AD663" s="19"/>
      <c r="AE663" s="19"/>
    </row>
    <row r="664" spans="1:31" s="84" customFormat="1" x14ac:dyDescent="0.25">
      <c r="A664" s="19"/>
      <c r="B664" s="87" t="s">
        <v>316</v>
      </c>
      <c r="C664" s="19"/>
      <c r="D664" s="19"/>
      <c r="E664" s="19"/>
      <c r="F664" s="45" t="e">
        <f t="shared" si="220"/>
        <v>#DIV/0!</v>
      </c>
      <c r="G664" s="31"/>
      <c r="H664" s="45" t="e">
        <f t="shared" si="221"/>
        <v>#DIV/0!</v>
      </c>
      <c r="I664" s="31"/>
      <c r="J664" s="31"/>
      <c r="K664" s="31"/>
      <c r="L664" s="31"/>
      <c r="M664" s="31"/>
      <c r="N664" s="31"/>
      <c r="O664" s="19"/>
      <c r="P664" s="19"/>
      <c r="Q664" s="19"/>
      <c r="R664" s="19"/>
      <c r="S664" s="19"/>
      <c r="T664" s="19"/>
      <c r="U664" s="54" t="e">
        <f t="shared" si="228"/>
        <v>#DIV/0!</v>
      </c>
      <c r="V664" s="19"/>
      <c r="W664" s="18" t="e">
        <f t="shared" si="222"/>
        <v>#DIV/0!</v>
      </c>
      <c r="X664" s="19"/>
      <c r="Y664" s="18" t="e">
        <f t="shared" si="223"/>
        <v>#DIV/0!</v>
      </c>
      <c r="Z664" s="19"/>
      <c r="AA664" s="19"/>
      <c r="AB664" s="19"/>
      <c r="AC664" s="19"/>
      <c r="AD664" s="19"/>
      <c r="AE664" s="19"/>
    </row>
    <row r="665" spans="1:31" s="84" customFormat="1" x14ac:dyDescent="0.25">
      <c r="A665" s="19"/>
      <c r="B665" s="87" t="s">
        <v>317</v>
      </c>
      <c r="C665" s="19"/>
      <c r="D665" s="19"/>
      <c r="E665" s="19"/>
      <c r="F665" s="45" t="e">
        <f t="shared" si="220"/>
        <v>#DIV/0!</v>
      </c>
      <c r="G665" s="31"/>
      <c r="H665" s="45" t="e">
        <f t="shared" si="221"/>
        <v>#DIV/0!</v>
      </c>
      <c r="I665" s="31"/>
      <c r="J665" s="31"/>
      <c r="K665" s="31"/>
      <c r="L665" s="31"/>
      <c r="M665" s="31"/>
      <c r="N665" s="31"/>
      <c r="O665" s="19"/>
      <c r="P665" s="19"/>
      <c r="Q665" s="19"/>
      <c r="R665" s="19"/>
      <c r="S665" s="19"/>
      <c r="T665" s="19"/>
      <c r="U665" s="54" t="e">
        <f t="shared" si="228"/>
        <v>#DIV/0!</v>
      </c>
      <c r="V665" s="19"/>
      <c r="W665" s="18" t="e">
        <f t="shared" si="222"/>
        <v>#DIV/0!</v>
      </c>
      <c r="X665" s="19"/>
      <c r="Y665" s="18" t="e">
        <f t="shared" si="223"/>
        <v>#DIV/0!</v>
      </c>
      <c r="Z665" s="19"/>
      <c r="AA665" s="19"/>
      <c r="AB665" s="19"/>
      <c r="AC665" s="19"/>
      <c r="AD665" s="19"/>
      <c r="AE665" s="19"/>
    </row>
    <row r="666" spans="1:31" s="84" customFormat="1" x14ac:dyDescent="0.25">
      <c r="A666" s="19"/>
      <c r="B666" s="87" t="s">
        <v>341</v>
      </c>
      <c r="C666" s="19"/>
      <c r="D666" s="19"/>
      <c r="E666" s="19"/>
      <c r="F666" s="45" t="e">
        <f t="shared" si="220"/>
        <v>#DIV/0!</v>
      </c>
      <c r="G666" s="19"/>
      <c r="H666" s="45" t="e">
        <f t="shared" si="221"/>
        <v>#DIV/0!</v>
      </c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54" t="e">
        <f t="shared" si="228"/>
        <v>#DIV/0!</v>
      </c>
      <c r="V666" s="19"/>
      <c r="W666" s="18" t="e">
        <f t="shared" si="222"/>
        <v>#DIV/0!</v>
      </c>
      <c r="X666" s="19"/>
      <c r="Y666" s="18" t="e">
        <f t="shared" si="223"/>
        <v>#DIV/0!</v>
      </c>
      <c r="Z666" s="19"/>
      <c r="AA666" s="19"/>
      <c r="AB666" s="19"/>
      <c r="AC666" s="19"/>
      <c r="AD666" s="19"/>
      <c r="AE666" s="19"/>
    </row>
    <row r="667" spans="1:31" s="84" customFormat="1" x14ac:dyDescent="0.25">
      <c r="A667" s="133" t="s">
        <v>51</v>
      </c>
      <c r="B667" s="134"/>
      <c r="C667" s="29">
        <f>SUM(C651:C666)</f>
        <v>0</v>
      </c>
      <c r="D667" s="29">
        <f t="shared" ref="D667:E667" si="229">SUM(D651:D666)</f>
        <v>0</v>
      </c>
      <c r="E667" s="29">
        <f t="shared" si="229"/>
        <v>0</v>
      </c>
      <c r="F667" s="45" t="e">
        <f t="shared" si="220"/>
        <v>#DIV/0!</v>
      </c>
      <c r="G667" s="29">
        <f>SUM(G651:G666)</f>
        <v>0</v>
      </c>
      <c r="H667" s="45" t="e">
        <f t="shared" si="221"/>
        <v>#DIV/0!</v>
      </c>
      <c r="I667" s="29">
        <f t="shared" ref="I667:T667" si="230">SUM(I651:I666)</f>
        <v>0</v>
      </c>
      <c r="J667" s="29">
        <f t="shared" si="230"/>
        <v>0</v>
      </c>
      <c r="K667" s="29">
        <f t="shared" si="230"/>
        <v>0</v>
      </c>
      <c r="L667" s="29">
        <f t="shared" si="230"/>
        <v>0</v>
      </c>
      <c r="M667" s="29">
        <f t="shared" si="230"/>
        <v>0</v>
      </c>
      <c r="N667" s="29">
        <f t="shared" si="230"/>
        <v>0</v>
      </c>
      <c r="O667" s="29">
        <f t="shared" si="230"/>
        <v>0</v>
      </c>
      <c r="P667" s="29">
        <f t="shared" si="230"/>
        <v>0</v>
      </c>
      <c r="Q667" s="29">
        <f t="shared" si="230"/>
        <v>0</v>
      </c>
      <c r="R667" s="29">
        <f t="shared" si="230"/>
        <v>0</v>
      </c>
      <c r="S667" s="29">
        <f t="shared" si="230"/>
        <v>0</v>
      </c>
      <c r="T667" s="29">
        <f t="shared" si="230"/>
        <v>0</v>
      </c>
      <c r="U667" s="54" t="e">
        <f t="shared" si="228"/>
        <v>#DIV/0!</v>
      </c>
      <c r="V667" s="29">
        <f>SUM(V651:V666)</f>
        <v>0</v>
      </c>
      <c r="W667" s="18" t="e">
        <f t="shared" si="222"/>
        <v>#DIV/0!</v>
      </c>
      <c r="X667" s="29">
        <f>SUM(X651:X666)</f>
        <v>0</v>
      </c>
      <c r="Y667" s="18" t="e">
        <f t="shared" si="223"/>
        <v>#DIV/0!</v>
      </c>
      <c r="Z667" s="29">
        <f t="shared" ref="Z667:AE667" si="231">SUM(Z651:Z666)</f>
        <v>0</v>
      </c>
      <c r="AA667" s="29">
        <f t="shared" si="231"/>
        <v>0</v>
      </c>
      <c r="AB667" s="29">
        <f t="shared" si="231"/>
        <v>0</v>
      </c>
      <c r="AC667" s="29">
        <f t="shared" si="231"/>
        <v>0</v>
      </c>
      <c r="AD667" s="29">
        <f t="shared" si="231"/>
        <v>0</v>
      </c>
      <c r="AE667" s="29">
        <f t="shared" si="231"/>
        <v>0</v>
      </c>
    </row>
    <row r="668" spans="1:31" s="84" customFormat="1" x14ac:dyDescent="0.25">
      <c r="A668" s="49">
        <v>33</v>
      </c>
      <c r="B668" s="32" t="s">
        <v>72</v>
      </c>
      <c r="C668" s="26"/>
      <c r="D668" s="26"/>
      <c r="E668" s="26"/>
      <c r="F668" s="45"/>
      <c r="G668" s="26"/>
      <c r="H668" s="45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54"/>
      <c r="V668" s="26"/>
      <c r="W668" s="47"/>
      <c r="X668" s="26"/>
      <c r="Y668" s="47"/>
      <c r="Z668" s="26"/>
      <c r="AA668" s="26"/>
      <c r="AB668" s="26"/>
      <c r="AC668" s="26"/>
      <c r="AD668" s="26"/>
      <c r="AE668" s="26"/>
    </row>
    <row r="669" spans="1:31" s="84" customFormat="1" x14ac:dyDescent="0.25">
      <c r="A669" s="17"/>
      <c r="B669" s="86" t="s">
        <v>595</v>
      </c>
      <c r="C669" s="19"/>
      <c r="D669" s="19"/>
      <c r="E669" s="19"/>
      <c r="F669" s="45" t="e">
        <f t="shared" ref="F669:F674" si="232">E669/C669</f>
        <v>#DIV/0!</v>
      </c>
      <c r="G669" s="31"/>
      <c r="H669" s="45" t="e">
        <f t="shared" ref="H669:H688" si="233">G669/D669*100</f>
        <v>#DIV/0!</v>
      </c>
      <c r="I669" s="31"/>
      <c r="J669" s="31"/>
      <c r="K669" s="31"/>
      <c r="L669" s="31"/>
      <c r="M669" s="31"/>
      <c r="N669" s="31"/>
      <c r="O669" s="19"/>
      <c r="P669" s="19"/>
      <c r="Q669" s="19"/>
      <c r="R669" s="19"/>
      <c r="S669" s="19"/>
      <c r="T669" s="19"/>
      <c r="U669" s="54" t="e">
        <f t="shared" si="216"/>
        <v>#DIV/0!</v>
      </c>
      <c r="V669" s="19"/>
      <c r="W669" s="18" t="e">
        <f>V669/E669*100</f>
        <v>#DIV/0!</v>
      </c>
      <c r="X669" s="19"/>
      <c r="Y669" s="18" t="e">
        <f t="shared" ref="Y669:Y674" si="234">X669/E669*100</f>
        <v>#DIV/0!</v>
      </c>
      <c r="Z669" s="19"/>
      <c r="AA669" s="19"/>
      <c r="AB669" s="19"/>
      <c r="AC669" s="19"/>
      <c r="AD669" s="19"/>
      <c r="AE669" s="19"/>
    </row>
    <row r="670" spans="1:31" s="84" customFormat="1" x14ac:dyDescent="0.25">
      <c r="A670" s="17"/>
      <c r="B670" s="86" t="s">
        <v>596</v>
      </c>
      <c r="C670" s="19"/>
      <c r="D670" s="19"/>
      <c r="E670" s="19"/>
      <c r="F670" s="45" t="e">
        <f t="shared" si="232"/>
        <v>#DIV/0!</v>
      </c>
      <c r="G670" s="31"/>
      <c r="H670" s="45" t="e">
        <f t="shared" si="233"/>
        <v>#DIV/0!</v>
      </c>
      <c r="I670" s="31"/>
      <c r="J670" s="31"/>
      <c r="K670" s="31"/>
      <c r="L670" s="31"/>
      <c r="M670" s="31"/>
      <c r="N670" s="31"/>
      <c r="O670" s="19"/>
      <c r="P670" s="19"/>
      <c r="Q670" s="19"/>
      <c r="R670" s="19"/>
      <c r="S670" s="19"/>
      <c r="T670" s="19"/>
      <c r="U670" s="54" t="e">
        <f t="shared" si="216"/>
        <v>#DIV/0!</v>
      </c>
      <c r="V670" s="19"/>
      <c r="W670" s="18" t="e">
        <f>V670/E670*100</f>
        <v>#DIV/0!</v>
      </c>
      <c r="X670" s="19"/>
      <c r="Y670" s="18" t="e">
        <f t="shared" si="234"/>
        <v>#DIV/0!</v>
      </c>
      <c r="Z670" s="19"/>
      <c r="AA670" s="19"/>
      <c r="AB670" s="19"/>
      <c r="AC670" s="19"/>
      <c r="AD670" s="19"/>
      <c r="AE670" s="19"/>
    </row>
    <row r="671" spans="1:31" s="84" customFormat="1" x14ac:dyDescent="0.25">
      <c r="A671" s="21"/>
      <c r="B671" s="89" t="s">
        <v>597</v>
      </c>
      <c r="C671" s="19"/>
      <c r="D671" s="19"/>
      <c r="E671" s="19"/>
      <c r="F671" s="45" t="e">
        <f t="shared" si="232"/>
        <v>#DIV/0!</v>
      </c>
      <c r="G671" s="31"/>
      <c r="H671" s="45" t="e">
        <f t="shared" si="233"/>
        <v>#DIV/0!</v>
      </c>
      <c r="I671" s="31"/>
      <c r="J671" s="31"/>
      <c r="K671" s="31"/>
      <c r="L671" s="31"/>
      <c r="M671" s="31"/>
      <c r="N671" s="31"/>
      <c r="O671" s="19"/>
      <c r="P671" s="19"/>
      <c r="Q671" s="19"/>
      <c r="R671" s="19"/>
      <c r="S671" s="19"/>
      <c r="T671" s="19"/>
      <c r="U671" s="54" t="e">
        <f t="shared" si="216"/>
        <v>#DIV/0!</v>
      </c>
      <c r="V671" s="19"/>
      <c r="W671" s="18" t="e">
        <f>V671/E671*100</f>
        <v>#DIV/0!</v>
      </c>
      <c r="X671" s="19"/>
      <c r="Y671" s="18" t="e">
        <f t="shared" si="234"/>
        <v>#DIV/0!</v>
      </c>
      <c r="Z671" s="19"/>
      <c r="AA671" s="19"/>
      <c r="AB671" s="19"/>
      <c r="AC671" s="19"/>
      <c r="AD671" s="19"/>
      <c r="AE671" s="19"/>
    </row>
    <row r="672" spans="1:31" s="84" customFormat="1" x14ac:dyDescent="0.25">
      <c r="A672" s="21"/>
      <c r="B672" s="87" t="s">
        <v>316</v>
      </c>
      <c r="C672" s="19"/>
      <c r="D672" s="19"/>
      <c r="E672" s="19"/>
      <c r="F672" s="45" t="e">
        <f t="shared" si="232"/>
        <v>#DIV/0!</v>
      </c>
      <c r="G672" s="31"/>
      <c r="H672" s="45" t="e">
        <f t="shared" si="233"/>
        <v>#DIV/0!</v>
      </c>
      <c r="I672" s="31"/>
      <c r="J672" s="31"/>
      <c r="K672" s="31"/>
      <c r="L672" s="31"/>
      <c r="M672" s="31"/>
      <c r="N672" s="31"/>
      <c r="O672" s="19"/>
      <c r="P672" s="19"/>
      <c r="Q672" s="19"/>
      <c r="R672" s="19"/>
      <c r="S672" s="19"/>
      <c r="T672" s="19"/>
      <c r="U672" s="54" t="e">
        <f t="shared" si="216"/>
        <v>#DIV/0!</v>
      </c>
      <c r="V672" s="19"/>
      <c r="W672" s="18" t="e">
        <f t="shared" ref="W672:W673" si="235">V672/E672*100</f>
        <v>#DIV/0!</v>
      </c>
      <c r="X672" s="19"/>
      <c r="Y672" s="18" t="e">
        <f t="shared" si="234"/>
        <v>#DIV/0!</v>
      </c>
      <c r="Z672" s="19"/>
      <c r="AA672" s="19"/>
      <c r="AB672" s="19"/>
      <c r="AC672" s="19"/>
      <c r="AD672" s="19"/>
      <c r="AE672" s="19"/>
    </row>
    <row r="673" spans="1:31" s="84" customFormat="1" x14ac:dyDescent="0.25">
      <c r="A673" s="21"/>
      <c r="B673" s="87" t="s">
        <v>318</v>
      </c>
      <c r="C673" s="19"/>
      <c r="D673" s="19"/>
      <c r="E673" s="19"/>
      <c r="F673" s="45" t="e">
        <f t="shared" si="232"/>
        <v>#DIV/0!</v>
      </c>
      <c r="G673" s="31"/>
      <c r="H673" s="45" t="e">
        <f t="shared" si="233"/>
        <v>#DIV/0!</v>
      </c>
      <c r="I673" s="31"/>
      <c r="J673" s="31"/>
      <c r="K673" s="31"/>
      <c r="L673" s="31"/>
      <c r="M673" s="31"/>
      <c r="N673" s="31"/>
      <c r="O673" s="19"/>
      <c r="P673" s="19"/>
      <c r="Q673" s="19"/>
      <c r="R673" s="19"/>
      <c r="S673" s="19"/>
      <c r="T673" s="19"/>
      <c r="U673" s="54" t="e">
        <f t="shared" si="216"/>
        <v>#DIV/0!</v>
      </c>
      <c r="V673" s="19"/>
      <c r="W673" s="18" t="e">
        <f t="shared" si="235"/>
        <v>#DIV/0!</v>
      </c>
      <c r="X673" s="19"/>
      <c r="Y673" s="18" t="e">
        <f t="shared" si="234"/>
        <v>#DIV/0!</v>
      </c>
      <c r="Z673" s="19"/>
      <c r="AA673" s="19"/>
      <c r="AB673" s="19"/>
      <c r="AC673" s="19"/>
      <c r="AD673" s="19"/>
      <c r="AE673" s="19"/>
    </row>
    <row r="674" spans="1:31" s="84" customFormat="1" x14ac:dyDescent="0.25">
      <c r="A674" s="133" t="s">
        <v>51</v>
      </c>
      <c r="B674" s="134"/>
      <c r="C674" s="29">
        <f>SUM(C669:C673)</f>
        <v>0</v>
      </c>
      <c r="D674" s="29">
        <f t="shared" ref="D674:E674" si="236">SUM(D669:D673)</f>
        <v>0</v>
      </c>
      <c r="E674" s="29">
        <f t="shared" si="236"/>
        <v>0</v>
      </c>
      <c r="F674" s="46" t="e">
        <f t="shared" si="232"/>
        <v>#DIV/0!</v>
      </c>
      <c r="G674" s="29">
        <f>SUM(G669:G673)</f>
        <v>0</v>
      </c>
      <c r="H674" s="46" t="e">
        <f t="shared" si="233"/>
        <v>#DIV/0!</v>
      </c>
      <c r="I674" s="29">
        <f t="shared" ref="I674:T674" si="237">SUM(I669:I673)</f>
        <v>0</v>
      </c>
      <c r="J674" s="29">
        <f t="shared" si="237"/>
        <v>0</v>
      </c>
      <c r="K674" s="29">
        <f t="shared" si="237"/>
        <v>0</v>
      </c>
      <c r="L674" s="29">
        <f t="shared" si="237"/>
        <v>0</v>
      </c>
      <c r="M674" s="29">
        <f t="shared" si="237"/>
        <v>0</v>
      </c>
      <c r="N674" s="29">
        <f t="shared" si="237"/>
        <v>0</v>
      </c>
      <c r="O674" s="29">
        <f t="shared" si="237"/>
        <v>0</v>
      </c>
      <c r="P674" s="29">
        <f t="shared" si="237"/>
        <v>0</v>
      </c>
      <c r="Q674" s="29">
        <f t="shared" si="237"/>
        <v>0</v>
      </c>
      <c r="R674" s="29">
        <f t="shared" si="237"/>
        <v>0</v>
      </c>
      <c r="S674" s="29">
        <f t="shared" si="237"/>
        <v>0</v>
      </c>
      <c r="T674" s="29">
        <f t="shared" si="237"/>
        <v>0</v>
      </c>
      <c r="U674" s="47" t="e">
        <f t="shared" si="216"/>
        <v>#DIV/0!</v>
      </c>
      <c r="V674" s="29">
        <f>SUM(V669:V673)</f>
        <v>0</v>
      </c>
      <c r="W674" s="88" t="e">
        <f>V674/E674*100</f>
        <v>#DIV/0!</v>
      </c>
      <c r="X674" s="29">
        <f>SUM(X669:X673)</f>
        <v>0</v>
      </c>
      <c r="Y674" s="88" t="e">
        <f t="shared" si="234"/>
        <v>#DIV/0!</v>
      </c>
      <c r="Z674" s="29">
        <f t="shared" ref="Z674:AE674" si="238">SUM(Z669:Z673)</f>
        <v>0</v>
      </c>
      <c r="AA674" s="29">
        <f t="shared" si="238"/>
        <v>0</v>
      </c>
      <c r="AB674" s="29">
        <f t="shared" si="238"/>
        <v>0</v>
      </c>
      <c r="AC674" s="29">
        <f t="shared" si="238"/>
        <v>0</v>
      </c>
      <c r="AD674" s="29">
        <f t="shared" si="238"/>
        <v>0</v>
      </c>
      <c r="AE674" s="29">
        <f t="shared" si="238"/>
        <v>0</v>
      </c>
    </row>
    <row r="675" spans="1:31" s="84" customFormat="1" x14ac:dyDescent="0.25">
      <c r="A675" s="49">
        <v>34</v>
      </c>
      <c r="B675" s="32" t="s">
        <v>189</v>
      </c>
      <c r="C675" s="26"/>
      <c r="D675" s="26"/>
      <c r="E675" s="26"/>
      <c r="F675" s="45"/>
      <c r="G675" s="26"/>
      <c r="H675" s="45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54"/>
      <c r="V675" s="26"/>
      <c r="W675" s="47"/>
      <c r="X675" s="26"/>
      <c r="Y675" s="47"/>
      <c r="Z675" s="26"/>
      <c r="AA675" s="26"/>
      <c r="AB675" s="26"/>
      <c r="AC675" s="26"/>
      <c r="AD675" s="26"/>
      <c r="AE675" s="26"/>
    </row>
    <row r="676" spans="1:31" s="84" customFormat="1" x14ac:dyDescent="0.25">
      <c r="A676" s="19"/>
      <c r="B676" s="89" t="s">
        <v>598</v>
      </c>
      <c r="C676" s="19">
        <v>1183.886</v>
      </c>
      <c r="D676" s="19"/>
      <c r="E676" s="19"/>
      <c r="F676" s="45">
        <f t="shared" ref="F676:F688" si="239">E676/C676</f>
        <v>0</v>
      </c>
      <c r="G676" s="31"/>
      <c r="H676" s="45" t="e">
        <f t="shared" si="233"/>
        <v>#DIV/0!</v>
      </c>
      <c r="I676" s="31"/>
      <c r="J676" s="31"/>
      <c r="K676" s="31"/>
      <c r="L676" s="31"/>
      <c r="M676" s="31"/>
      <c r="N676" s="31"/>
      <c r="O676" s="19"/>
      <c r="P676" s="19"/>
      <c r="Q676" s="19"/>
      <c r="R676" s="19"/>
      <c r="S676" s="19"/>
      <c r="T676" s="19"/>
      <c r="U676" s="54" t="e">
        <f t="shared" si="216"/>
        <v>#DIV/0!</v>
      </c>
      <c r="V676" s="19"/>
      <c r="W676" s="18" t="e">
        <f>V676/E676*100</f>
        <v>#DIV/0!</v>
      </c>
      <c r="X676" s="19">
        <v>5</v>
      </c>
      <c r="Y676" s="18" t="e">
        <f>X676/E676*100</f>
        <v>#DIV/0!</v>
      </c>
      <c r="Z676" s="19"/>
      <c r="AA676" s="19"/>
      <c r="AB676" s="19"/>
      <c r="AC676" s="19"/>
      <c r="AD676" s="19"/>
      <c r="AE676" s="19"/>
    </row>
    <row r="677" spans="1:31" s="84" customFormat="1" x14ac:dyDescent="0.25">
      <c r="A677" s="19"/>
      <c r="B677" s="87" t="s">
        <v>316</v>
      </c>
      <c r="C677" s="19">
        <v>4001.9969999999998</v>
      </c>
      <c r="D677" s="19"/>
      <c r="E677" s="19">
        <v>3702</v>
      </c>
      <c r="F677" s="45">
        <f t="shared" si="239"/>
        <v>0.92503817469128546</v>
      </c>
      <c r="G677" s="31"/>
      <c r="H677" s="45" t="e">
        <f t="shared" si="233"/>
        <v>#DIV/0!</v>
      </c>
      <c r="I677" s="31"/>
      <c r="J677" s="31"/>
      <c r="K677" s="31"/>
      <c r="L677" s="31"/>
      <c r="M677" s="31"/>
      <c r="N677" s="31"/>
      <c r="O677" s="19">
        <v>64</v>
      </c>
      <c r="P677" s="19"/>
      <c r="Q677" s="19"/>
      <c r="R677" s="19"/>
      <c r="S677" s="19">
        <v>64</v>
      </c>
      <c r="T677" s="19"/>
      <c r="U677" s="54" t="e">
        <f t="shared" si="216"/>
        <v>#DIV/0!</v>
      </c>
      <c r="V677" s="19"/>
      <c r="W677" s="18">
        <f>V677/E677*100</f>
        <v>0</v>
      </c>
      <c r="X677" s="19">
        <v>100</v>
      </c>
      <c r="Y677" s="18">
        <f>X677/E677*100</f>
        <v>2.7012425715829282</v>
      </c>
      <c r="Z677" s="19"/>
      <c r="AA677" s="19"/>
      <c r="AB677" s="19"/>
      <c r="AC677" s="19"/>
      <c r="AD677" s="19"/>
      <c r="AE677" s="19"/>
    </row>
    <row r="678" spans="1:31" s="84" customFormat="1" x14ac:dyDescent="0.25">
      <c r="A678" s="133" t="s">
        <v>51</v>
      </c>
      <c r="B678" s="134"/>
      <c r="C678" s="29">
        <f>SUM(C676:C677)</f>
        <v>5185.8829999999998</v>
      </c>
      <c r="D678" s="29">
        <f t="shared" ref="D678:E678" si="240">SUM(D676:D677)</f>
        <v>0</v>
      </c>
      <c r="E678" s="29">
        <f t="shared" si="240"/>
        <v>3702</v>
      </c>
      <c r="F678" s="46">
        <f t="shared" si="239"/>
        <v>0.71386107245381358</v>
      </c>
      <c r="G678" s="29">
        <f>SUM(G676:G677)</f>
        <v>0</v>
      </c>
      <c r="H678" s="88" t="e">
        <f>SUM(H676:H677)</f>
        <v>#DIV/0!</v>
      </c>
      <c r="I678" s="29">
        <f t="shared" ref="I678:T678" si="241">SUM(I676:I677)</f>
        <v>0</v>
      </c>
      <c r="J678" s="29">
        <f t="shared" si="241"/>
        <v>0</v>
      </c>
      <c r="K678" s="29">
        <f t="shared" si="241"/>
        <v>0</v>
      </c>
      <c r="L678" s="29">
        <f t="shared" si="241"/>
        <v>0</v>
      </c>
      <c r="M678" s="29">
        <f t="shared" si="241"/>
        <v>0</v>
      </c>
      <c r="N678" s="29">
        <f t="shared" si="241"/>
        <v>0</v>
      </c>
      <c r="O678" s="29">
        <f t="shared" si="241"/>
        <v>64</v>
      </c>
      <c r="P678" s="29">
        <f t="shared" si="241"/>
        <v>0</v>
      </c>
      <c r="Q678" s="29">
        <f t="shared" si="241"/>
        <v>0</v>
      </c>
      <c r="R678" s="29">
        <f t="shared" si="241"/>
        <v>0</v>
      </c>
      <c r="S678" s="29">
        <f t="shared" si="241"/>
        <v>64</v>
      </c>
      <c r="T678" s="29">
        <f t="shared" si="241"/>
        <v>0</v>
      </c>
      <c r="U678" s="29" t="e">
        <f>SUM(U676:U677)</f>
        <v>#DIV/0!</v>
      </c>
      <c r="V678" s="29">
        <f>SUM(V676:V677)</f>
        <v>0</v>
      </c>
      <c r="W678" s="88">
        <f>V678/E678*100</f>
        <v>0</v>
      </c>
      <c r="X678" s="29">
        <f>SUM(X676:X677)</f>
        <v>105</v>
      </c>
      <c r="Y678" s="88">
        <f>X678/E678*100</f>
        <v>2.8363047001620743</v>
      </c>
      <c r="Z678" s="29">
        <f t="shared" ref="Z678:AE678" si="242">SUM(Z676:Z677)</f>
        <v>0</v>
      </c>
      <c r="AA678" s="29">
        <f t="shared" si="242"/>
        <v>0</v>
      </c>
      <c r="AB678" s="29">
        <f t="shared" si="242"/>
        <v>0</v>
      </c>
      <c r="AC678" s="29">
        <f t="shared" si="242"/>
        <v>0</v>
      </c>
      <c r="AD678" s="29">
        <f t="shared" si="242"/>
        <v>0</v>
      </c>
      <c r="AE678" s="29">
        <f t="shared" si="242"/>
        <v>0</v>
      </c>
    </row>
    <row r="679" spans="1:31" s="84" customFormat="1" x14ac:dyDescent="0.25">
      <c r="A679" s="49">
        <v>35</v>
      </c>
      <c r="B679" s="32" t="s">
        <v>190</v>
      </c>
      <c r="C679" s="26"/>
      <c r="D679" s="26"/>
      <c r="E679" s="26"/>
      <c r="F679" s="45"/>
      <c r="G679" s="26"/>
      <c r="H679" s="45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54"/>
      <c r="V679" s="26"/>
      <c r="W679" s="47"/>
      <c r="X679" s="26"/>
      <c r="Y679" s="47"/>
      <c r="Z679" s="26"/>
      <c r="AA679" s="26"/>
      <c r="AB679" s="26"/>
      <c r="AC679" s="26"/>
      <c r="AD679" s="26"/>
      <c r="AE679" s="26"/>
    </row>
    <row r="680" spans="1:31" s="84" customFormat="1" x14ac:dyDescent="0.25">
      <c r="A680" s="17"/>
      <c r="B680" s="86" t="s">
        <v>599</v>
      </c>
      <c r="C680" s="19"/>
      <c r="D680" s="19"/>
      <c r="E680" s="19"/>
      <c r="F680" s="45" t="e">
        <f t="shared" si="239"/>
        <v>#DIV/0!</v>
      </c>
      <c r="G680" s="31"/>
      <c r="H680" s="45" t="e">
        <f t="shared" si="233"/>
        <v>#DIV/0!</v>
      </c>
      <c r="I680" s="31"/>
      <c r="J680" s="31"/>
      <c r="K680" s="31"/>
      <c r="L680" s="31"/>
      <c r="M680" s="31"/>
      <c r="N680" s="31"/>
      <c r="O680" s="19"/>
      <c r="P680" s="19"/>
      <c r="Q680" s="19"/>
      <c r="R680" s="19"/>
      <c r="S680" s="19"/>
      <c r="T680" s="19"/>
      <c r="U680" s="54" t="e">
        <f t="shared" ref="U680:U688" si="243">O680/G680*100</f>
        <v>#DIV/0!</v>
      </c>
      <c r="V680" s="19"/>
      <c r="W680" s="18" t="e">
        <f>V680/E680*100</f>
        <v>#DIV/0!</v>
      </c>
      <c r="X680" s="19"/>
      <c r="Y680" s="18" t="e">
        <f>X680/E680*100</f>
        <v>#DIV/0!</v>
      </c>
      <c r="Z680" s="19"/>
      <c r="AA680" s="19"/>
      <c r="AB680" s="19"/>
      <c r="AC680" s="19"/>
      <c r="AD680" s="19"/>
      <c r="AE680" s="19"/>
    </row>
    <row r="681" spans="1:31" s="84" customFormat="1" x14ac:dyDescent="0.25">
      <c r="A681" s="17"/>
      <c r="B681" s="85" t="s">
        <v>600</v>
      </c>
      <c r="C681" s="19"/>
      <c r="D681" s="19"/>
      <c r="E681" s="19"/>
      <c r="F681" s="45" t="e">
        <f t="shared" si="239"/>
        <v>#DIV/0!</v>
      </c>
      <c r="G681" s="31"/>
      <c r="H681" s="45" t="e">
        <f t="shared" si="233"/>
        <v>#DIV/0!</v>
      </c>
      <c r="I681" s="31"/>
      <c r="J681" s="31"/>
      <c r="K681" s="31"/>
      <c r="L681" s="31"/>
      <c r="M681" s="31"/>
      <c r="N681" s="31"/>
      <c r="O681" s="19"/>
      <c r="P681" s="19"/>
      <c r="Q681" s="19"/>
      <c r="R681" s="19"/>
      <c r="S681" s="19"/>
      <c r="T681" s="19"/>
      <c r="U681" s="54" t="e">
        <f t="shared" si="243"/>
        <v>#DIV/0!</v>
      </c>
      <c r="V681" s="19"/>
      <c r="W681" s="18" t="e">
        <f t="shared" ref="W681:W686" si="244">V681/E681*100</f>
        <v>#DIV/0!</v>
      </c>
      <c r="X681" s="19"/>
      <c r="Y681" s="18" t="e">
        <f t="shared" ref="Y681:Y688" si="245">X681/E681*100</f>
        <v>#DIV/0!</v>
      </c>
      <c r="Z681" s="19"/>
      <c r="AA681" s="19"/>
      <c r="AB681" s="19"/>
      <c r="AC681" s="19"/>
      <c r="AD681" s="19"/>
      <c r="AE681" s="19"/>
    </row>
    <row r="682" spans="1:31" s="84" customFormat="1" x14ac:dyDescent="0.25">
      <c r="A682" s="17"/>
      <c r="B682" s="86" t="s">
        <v>591</v>
      </c>
      <c r="C682" s="19"/>
      <c r="D682" s="19"/>
      <c r="E682" s="19"/>
      <c r="F682" s="45" t="e">
        <f t="shared" si="239"/>
        <v>#DIV/0!</v>
      </c>
      <c r="G682" s="31"/>
      <c r="H682" s="45" t="e">
        <f t="shared" si="233"/>
        <v>#DIV/0!</v>
      </c>
      <c r="I682" s="31"/>
      <c r="J682" s="31"/>
      <c r="K682" s="31"/>
      <c r="L682" s="31"/>
      <c r="M682" s="31"/>
      <c r="N682" s="31"/>
      <c r="O682" s="19"/>
      <c r="P682" s="19"/>
      <c r="Q682" s="19"/>
      <c r="R682" s="19"/>
      <c r="S682" s="19"/>
      <c r="T682" s="19"/>
      <c r="U682" s="54" t="e">
        <f t="shared" si="243"/>
        <v>#DIV/0!</v>
      </c>
      <c r="V682" s="19"/>
      <c r="W682" s="18" t="e">
        <f t="shared" si="244"/>
        <v>#DIV/0!</v>
      </c>
      <c r="X682" s="19"/>
      <c r="Y682" s="18" t="e">
        <f t="shared" si="245"/>
        <v>#DIV/0!</v>
      </c>
      <c r="Z682" s="19"/>
      <c r="AA682" s="19"/>
      <c r="AB682" s="19"/>
      <c r="AC682" s="19"/>
      <c r="AD682" s="19"/>
      <c r="AE682" s="19"/>
    </row>
    <row r="683" spans="1:31" s="84" customFormat="1" x14ac:dyDescent="0.25">
      <c r="A683" s="17"/>
      <c r="B683" s="85" t="s">
        <v>601</v>
      </c>
      <c r="C683" s="19"/>
      <c r="D683" s="19"/>
      <c r="E683" s="19"/>
      <c r="F683" s="45" t="e">
        <f t="shared" si="239"/>
        <v>#DIV/0!</v>
      </c>
      <c r="G683" s="31"/>
      <c r="H683" s="45" t="e">
        <f t="shared" si="233"/>
        <v>#DIV/0!</v>
      </c>
      <c r="I683" s="31"/>
      <c r="J683" s="31"/>
      <c r="K683" s="31"/>
      <c r="L683" s="31"/>
      <c r="M683" s="31"/>
      <c r="N683" s="31"/>
      <c r="O683" s="19"/>
      <c r="P683" s="19"/>
      <c r="Q683" s="19"/>
      <c r="R683" s="19"/>
      <c r="S683" s="19"/>
      <c r="T683" s="19"/>
      <c r="U683" s="54" t="e">
        <f t="shared" si="243"/>
        <v>#DIV/0!</v>
      </c>
      <c r="V683" s="19"/>
      <c r="W683" s="18" t="e">
        <f t="shared" si="244"/>
        <v>#DIV/0!</v>
      </c>
      <c r="X683" s="19"/>
      <c r="Y683" s="18" t="e">
        <f t="shared" si="245"/>
        <v>#DIV/0!</v>
      </c>
      <c r="Z683" s="19"/>
      <c r="AA683" s="19"/>
      <c r="AB683" s="19"/>
      <c r="AC683" s="19"/>
      <c r="AD683" s="19"/>
      <c r="AE683" s="19"/>
    </row>
    <row r="684" spans="1:31" s="84" customFormat="1" x14ac:dyDescent="0.25">
      <c r="A684" s="17"/>
      <c r="B684" s="87" t="s">
        <v>602</v>
      </c>
      <c r="C684" s="19"/>
      <c r="D684" s="19"/>
      <c r="E684" s="19"/>
      <c r="F684" s="45" t="e">
        <f t="shared" si="239"/>
        <v>#DIV/0!</v>
      </c>
      <c r="G684" s="31"/>
      <c r="H684" s="45" t="e">
        <f t="shared" si="233"/>
        <v>#DIV/0!</v>
      </c>
      <c r="I684" s="31"/>
      <c r="J684" s="31"/>
      <c r="K684" s="31"/>
      <c r="L684" s="31"/>
      <c r="M684" s="31"/>
      <c r="N684" s="31"/>
      <c r="O684" s="19"/>
      <c r="P684" s="19"/>
      <c r="Q684" s="19"/>
      <c r="R684" s="19"/>
      <c r="S684" s="19"/>
      <c r="T684" s="19"/>
      <c r="U684" s="54" t="e">
        <f t="shared" si="243"/>
        <v>#DIV/0!</v>
      </c>
      <c r="V684" s="19"/>
      <c r="W684" s="18" t="e">
        <f t="shared" si="244"/>
        <v>#DIV/0!</v>
      </c>
      <c r="X684" s="19"/>
      <c r="Y684" s="18" t="e">
        <f t="shared" si="245"/>
        <v>#DIV/0!</v>
      </c>
      <c r="Z684" s="19"/>
      <c r="AA684" s="19"/>
      <c r="AB684" s="19"/>
      <c r="AC684" s="19"/>
      <c r="AD684" s="19"/>
      <c r="AE684" s="19"/>
    </row>
    <row r="685" spans="1:31" s="84" customFormat="1" x14ac:dyDescent="0.25">
      <c r="A685" s="17"/>
      <c r="B685" s="87" t="s">
        <v>318</v>
      </c>
      <c r="C685" s="19"/>
      <c r="D685" s="19"/>
      <c r="E685" s="19"/>
      <c r="F685" s="45" t="e">
        <f t="shared" si="239"/>
        <v>#DIV/0!</v>
      </c>
      <c r="G685" s="31"/>
      <c r="H685" s="45" t="e">
        <f t="shared" si="233"/>
        <v>#DIV/0!</v>
      </c>
      <c r="I685" s="31"/>
      <c r="J685" s="31"/>
      <c r="K685" s="31"/>
      <c r="L685" s="31"/>
      <c r="M685" s="31"/>
      <c r="N685" s="31"/>
      <c r="O685" s="19"/>
      <c r="P685" s="19"/>
      <c r="Q685" s="19"/>
      <c r="R685" s="19"/>
      <c r="S685" s="19"/>
      <c r="T685" s="19"/>
      <c r="U685" s="54" t="e">
        <f t="shared" si="243"/>
        <v>#DIV/0!</v>
      </c>
      <c r="V685" s="19"/>
      <c r="W685" s="18" t="e">
        <f t="shared" si="244"/>
        <v>#DIV/0!</v>
      </c>
      <c r="X685" s="19"/>
      <c r="Y685" s="18" t="e">
        <f t="shared" si="245"/>
        <v>#DIV/0!</v>
      </c>
      <c r="Z685" s="19"/>
      <c r="AA685" s="19"/>
      <c r="AB685" s="19"/>
      <c r="AC685" s="19"/>
      <c r="AD685" s="19"/>
      <c r="AE685" s="19"/>
    </row>
    <row r="686" spans="1:31" s="84" customFormat="1" x14ac:dyDescent="0.25">
      <c r="A686" s="17"/>
      <c r="B686" s="85" t="s">
        <v>341</v>
      </c>
      <c r="C686" s="19"/>
      <c r="D686" s="19"/>
      <c r="E686" s="19"/>
      <c r="F686" s="45" t="e">
        <f t="shared" si="239"/>
        <v>#DIV/0!</v>
      </c>
      <c r="G686" s="31"/>
      <c r="H686" s="45" t="e">
        <f t="shared" si="233"/>
        <v>#DIV/0!</v>
      </c>
      <c r="I686" s="31"/>
      <c r="J686" s="31"/>
      <c r="K686" s="31"/>
      <c r="L686" s="31"/>
      <c r="M686" s="31"/>
      <c r="N686" s="31"/>
      <c r="O686" s="19"/>
      <c r="P686" s="19"/>
      <c r="Q686" s="19"/>
      <c r="R686" s="19"/>
      <c r="S686" s="19"/>
      <c r="T686" s="19"/>
      <c r="U686" s="54" t="e">
        <f t="shared" si="243"/>
        <v>#DIV/0!</v>
      </c>
      <c r="V686" s="19"/>
      <c r="W686" s="18" t="e">
        <f t="shared" si="244"/>
        <v>#DIV/0!</v>
      </c>
      <c r="X686" s="19"/>
      <c r="Y686" s="18" t="e">
        <f t="shared" si="245"/>
        <v>#DIV/0!</v>
      </c>
      <c r="Z686" s="19"/>
      <c r="AA686" s="19"/>
      <c r="AB686" s="19"/>
      <c r="AC686" s="19"/>
      <c r="AD686" s="19"/>
      <c r="AE686" s="19"/>
    </row>
    <row r="687" spans="1:31" s="84" customFormat="1" x14ac:dyDescent="0.25">
      <c r="A687" s="133" t="s">
        <v>73</v>
      </c>
      <c r="B687" s="134"/>
      <c r="C687" s="29">
        <f>SUM(C680:C686)</f>
        <v>0</v>
      </c>
      <c r="D687" s="29">
        <f t="shared" ref="D687:E687" si="246">SUM(D680:D686)</f>
        <v>0</v>
      </c>
      <c r="E687" s="29">
        <f t="shared" si="246"/>
        <v>0</v>
      </c>
      <c r="F687" s="46" t="e">
        <f t="shared" si="239"/>
        <v>#DIV/0!</v>
      </c>
      <c r="G687" s="29">
        <f>SUM(G680:G686)</f>
        <v>0</v>
      </c>
      <c r="H687" s="46" t="e">
        <f t="shared" si="233"/>
        <v>#DIV/0!</v>
      </c>
      <c r="I687" s="29">
        <f t="shared" ref="I687:T687" si="247">SUM(I680:I686)</f>
        <v>0</v>
      </c>
      <c r="J687" s="29">
        <f t="shared" si="247"/>
        <v>0</v>
      </c>
      <c r="K687" s="29">
        <f t="shared" si="247"/>
        <v>0</v>
      </c>
      <c r="L687" s="29">
        <f t="shared" si="247"/>
        <v>0</v>
      </c>
      <c r="M687" s="29">
        <f t="shared" si="247"/>
        <v>0</v>
      </c>
      <c r="N687" s="29">
        <f t="shared" si="247"/>
        <v>0</v>
      </c>
      <c r="O687" s="29">
        <f t="shared" si="247"/>
        <v>0</v>
      </c>
      <c r="P687" s="29">
        <f t="shared" si="247"/>
        <v>0</v>
      </c>
      <c r="Q687" s="29">
        <f t="shared" si="247"/>
        <v>0</v>
      </c>
      <c r="R687" s="29">
        <f t="shared" si="247"/>
        <v>0</v>
      </c>
      <c r="S687" s="29">
        <f t="shared" si="247"/>
        <v>0</v>
      </c>
      <c r="T687" s="29">
        <f t="shared" si="247"/>
        <v>0</v>
      </c>
      <c r="U687" s="47" t="e">
        <f t="shared" si="243"/>
        <v>#DIV/0!</v>
      </c>
      <c r="V687" s="29">
        <f>SUM(V680:V686)</f>
        <v>0</v>
      </c>
      <c r="W687" s="88" t="e">
        <f>V687/E687*100</f>
        <v>#DIV/0!</v>
      </c>
      <c r="X687" s="29">
        <f>SUM(X680:X686)</f>
        <v>0</v>
      </c>
      <c r="Y687" s="88" t="e">
        <f t="shared" si="245"/>
        <v>#DIV/0!</v>
      </c>
      <c r="Z687" s="29">
        <f t="shared" ref="Z687:AE687" si="248">SUM(Z680:Z686)</f>
        <v>0</v>
      </c>
      <c r="AA687" s="29">
        <f t="shared" si="248"/>
        <v>0</v>
      </c>
      <c r="AB687" s="29">
        <f t="shared" si="248"/>
        <v>0</v>
      </c>
      <c r="AC687" s="29">
        <f t="shared" si="248"/>
        <v>0</v>
      </c>
      <c r="AD687" s="29">
        <f t="shared" si="248"/>
        <v>0</v>
      </c>
      <c r="AE687" s="29">
        <f t="shared" si="248"/>
        <v>0</v>
      </c>
    </row>
    <row r="688" spans="1:31" s="84" customFormat="1" x14ac:dyDescent="0.25">
      <c r="A688" s="133" t="s">
        <v>82</v>
      </c>
      <c r="B688" s="134"/>
      <c r="C688" s="102">
        <f>C35+C95+C104+C116+C138+C159+C166+C181+C193+C210+C241+C292+C314+C330+C337+C361+C371+C381+C423+C432+C444+C482+C505+C511+C531+C552+C565+C585+C593+C620+C649+C667+C674+C678+C687</f>
        <v>87730.065000000002</v>
      </c>
      <c r="D688" s="102">
        <f t="shared" ref="D688:E688" si="249">D35+D95+D104+D116+D138+D159+D166+D181+D193+D210+D241+D292+D314+D330+D337+D361+D371+D381+D423+D432+D444+D482+D505+D511+D531+D552+D565+D585+D593+D620+D649+D667+D674+D678+D687</f>
        <v>0</v>
      </c>
      <c r="E688" s="102">
        <f t="shared" si="249"/>
        <v>6862</v>
      </c>
      <c r="F688" s="66">
        <f t="shared" si="239"/>
        <v>7.8217199542710933E-2</v>
      </c>
      <c r="G688" s="102">
        <f>G35+G95+G104+G116+G138+G159+G166+G181+G193+G210+G241+G292+G314+G330+G337+G361+G371+G381+G423+G432+G444+G482+G505+G511+G531+G552+G565+G585+G593+G620+G649+G667+G674+G678+G687</f>
        <v>0</v>
      </c>
      <c r="H688" s="66" t="e">
        <f t="shared" si="233"/>
        <v>#DIV/0!</v>
      </c>
      <c r="I688" s="102">
        <f t="shared" ref="I688:T688" si="250">I35+I95+I104+I116+I138+I159+I166+I181+I193+I210+I241+I292+I314+I330+I337+I361+I371+I381+I423+I432+I444+I482+I505+I511+I531+I552+I565+I585+I593+I620+I649+I667+I674+I678+I687</f>
        <v>0</v>
      </c>
      <c r="J688" s="102">
        <f t="shared" si="250"/>
        <v>0</v>
      </c>
      <c r="K688" s="102">
        <f t="shared" si="250"/>
        <v>0</v>
      </c>
      <c r="L688" s="102">
        <f t="shared" si="250"/>
        <v>0</v>
      </c>
      <c r="M688" s="102">
        <f t="shared" si="250"/>
        <v>0</v>
      </c>
      <c r="N688" s="102">
        <f t="shared" si="250"/>
        <v>0</v>
      </c>
      <c r="O688" s="102">
        <f t="shared" si="250"/>
        <v>64</v>
      </c>
      <c r="P688" s="102">
        <f t="shared" si="250"/>
        <v>0</v>
      </c>
      <c r="Q688" s="102">
        <f t="shared" si="250"/>
        <v>0</v>
      </c>
      <c r="R688" s="102">
        <f t="shared" si="250"/>
        <v>0</v>
      </c>
      <c r="S688" s="102">
        <f t="shared" si="250"/>
        <v>64</v>
      </c>
      <c r="T688" s="102">
        <f t="shared" si="250"/>
        <v>0</v>
      </c>
      <c r="U688" s="65" t="e">
        <f t="shared" si="243"/>
        <v>#DIV/0!</v>
      </c>
      <c r="V688" s="102">
        <f>V35+V95+V104+V116+V138+V159+V166+V181+V193+V210+V241+V292+V314+V330+V337+V361+V371+V381+V423+V432+V444+V482+V505+V511+V531+V552+V565+V585+V593+V620+V649+V667+V674+V678+V687</f>
        <v>0</v>
      </c>
      <c r="W688" s="102">
        <f>V688/E688*100</f>
        <v>0</v>
      </c>
      <c r="X688" s="102">
        <f>X35+X95+X104+X116+X138+X159+X166+X181+X193+X210+X241+X292+X314+X330+X337+X361+X371+X381+X423+X432+X444+X482+X505+X511+X531+X552+X565+X585+X593+X620+X649+X667+X674+X678+X687</f>
        <v>773</v>
      </c>
      <c r="Y688" s="102">
        <f t="shared" si="245"/>
        <v>11.264937336053629</v>
      </c>
      <c r="Z688" s="102">
        <f t="shared" ref="Z688:AE688" si="251">Z35+Z95+Z104+Z116+Z138+Z159+Z166+Z181+Z193+Z210+Z241+Z292+Z314+Z330+Z337+Z361+Z371+Z381+Z423+Z432+Z444+Z482+Z505+Z511+Z531+Z552+Z565+Z585+Z593+Z620+Z649+Z667+Z674+Z678+Z687</f>
        <v>0</v>
      </c>
      <c r="AA688" s="102">
        <f t="shared" si="251"/>
        <v>0</v>
      </c>
      <c r="AB688" s="102">
        <f t="shared" si="251"/>
        <v>0</v>
      </c>
      <c r="AC688" s="102">
        <f t="shared" si="251"/>
        <v>0</v>
      </c>
      <c r="AD688" s="102">
        <f t="shared" si="251"/>
        <v>0</v>
      </c>
      <c r="AE688" s="102">
        <f t="shared" si="251"/>
        <v>0</v>
      </c>
    </row>
    <row r="689" spans="1:31" s="84" customFormat="1" x14ac:dyDescent="0.25">
      <c r="A689" s="55"/>
      <c r="B689" s="56"/>
      <c r="C689" s="57"/>
      <c r="D689" s="57"/>
      <c r="E689" s="57"/>
      <c r="F689" s="57"/>
      <c r="G689" s="58"/>
      <c r="H689" s="58"/>
      <c r="I689" s="58"/>
      <c r="J689" s="58"/>
      <c r="K689" s="58"/>
      <c r="L689" s="58"/>
      <c r="M689" s="58"/>
      <c r="N689" s="58"/>
      <c r="O689" s="57"/>
      <c r="P689" s="57"/>
      <c r="Q689" s="57"/>
      <c r="R689" s="57"/>
      <c r="S689" s="57"/>
      <c r="T689" s="57"/>
      <c r="U689" s="57"/>
      <c r="V689" s="57"/>
      <c r="W689" s="57"/>
      <c r="X689" s="55"/>
      <c r="Y689" s="55"/>
      <c r="Z689" s="55"/>
      <c r="AA689" s="55"/>
      <c r="AB689" s="55"/>
      <c r="AC689" s="55"/>
      <c r="AD689" s="55"/>
      <c r="AE689" s="55"/>
    </row>
    <row r="690" spans="1:31" s="84" customFormat="1" x14ac:dyDescent="0.25">
      <c r="A690" s="60"/>
      <c r="B690" s="61"/>
      <c r="C690" s="67"/>
      <c r="D690" s="57"/>
      <c r="E690" s="57"/>
      <c r="F690" s="57"/>
      <c r="G690" s="58"/>
      <c r="H690" s="59"/>
      <c r="I690" s="59"/>
      <c r="J690" s="59"/>
      <c r="K690" s="59"/>
      <c r="L690" s="59"/>
      <c r="M690" s="59"/>
      <c r="N690" s="58"/>
      <c r="O690" s="57"/>
      <c r="P690" s="57"/>
      <c r="Q690" s="57"/>
      <c r="R690" s="57"/>
      <c r="S690" s="57"/>
      <c r="T690" s="57"/>
      <c r="U690" s="57"/>
      <c r="V690" s="57"/>
      <c r="W690" s="57"/>
      <c r="X690" s="55"/>
      <c r="Y690" s="55"/>
      <c r="Z690" s="55"/>
      <c r="AA690" s="55"/>
      <c r="AB690" s="55"/>
      <c r="AC690" s="55"/>
      <c r="AD690" s="55"/>
      <c r="AE690" s="55"/>
    </row>
    <row r="691" spans="1:31" s="84" customFormat="1" x14ac:dyDescent="0.25">
      <c r="A691" s="55"/>
      <c r="B691" s="22"/>
      <c r="C691" s="68"/>
      <c r="D691" s="68"/>
      <c r="E691" s="68"/>
      <c r="F691" s="68"/>
      <c r="G691" s="69"/>
      <c r="H691" s="69"/>
      <c r="I691" s="68"/>
      <c r="J691" s="70"/>
      <c r="K691" s="70"/>
      <c r="L691" s="68"/>
      <c r="M691" s="70"/>
      <c r="N691" s="70"/>
      <c r="O691" s="68"/>
      <c r="P691" s="70"/>
      <c r="Q691" s="57"/>
      <c r="R691" s="57"/>
      <c r="S691" s="57"/>
      <c r="T691" s="57"/>
      <c r="U691" s="57"/>
      <c r="V691" s="57"/>
      <c r="W691" s="57"/>
      <c r="X691" s="55"/>
      <c r="Y691" s="55"/>
      <c r="Z691" s="55"/>
      <c r="AA691" s="55"/>
      <c r="AB691" s="55"/>
      <c r="AC691" s="55"/>
      <c r="AD691" s="55"/>
      <c r="AE691" s="55"/>
    </row>
    <row r="692" spans="1:31" s="84" customFormat="1" x14ac:dyDescent="0.25">
      <c r="A692" s="55"/>
      <c r="B692" s="71" t="s">
        <v>74</v>
      </c>
      <c r="C692" s="72" t="s">
        <v>75</v>
      </c>
      <c r="D692" s="72"/>
      <c r="E692" s="72"/>
      <c r="F692" s="72"/>
      <c r="G692" s="60"/>
      <c r="H692" s="60" t="s">
        <v>76</v>
      </c>
      <c r="I692" s="73"/>
      <c r="J692" s="67"/>
      <c r="K692" s="67" t="s">
        <v>77</v>
      </c>
      <c r="L692" s="73"/>
      <c r="M692" s="57"/>
      <c r="N692" s="57" t="s">
        <v>78</v>
      </c>
      <c r="O692" s="72"/>
      <c r="P692" s="57"/>
      <c r="Q692" s="57"/>
      <c r="R692" s="57"/>
      <c r="S692" s="57"/>
      <c r="T692" s="57"/>
      <c r="U692" s="57"/>
      <c r="V692" s="57"/>
      <c r="W692" s="57"/>
      <c r="X692" s="55"/>
      <c r="Y692" s="55"/>
      <c r="Z692" s="55"/>
      <c r="AA692" s="55"/>
      <c r="AB692" s="55"/>
      <c r="AC692" s="55"/>
      <c r="AD692" s="55"/>
      <c r="AE692" s="55"/>
    </row>
    <row r="693" spans="1:31" s="84" customFormat="1" x14ac:dyDescent="0.25">
      <c r="A693" s="55"/>
      <c r="B693" s="74"/>
      <c r="C693" s="136" t="s">
        <v>25</v>
      </c>
      <c r="D693" s="136"/>
      <c r="E693" s="136"/>
      <c r="F693" s="136"/>
      <c r="G693" s="23"/>
      <c r="H693" s="23" t="s">
        <v>26</v>
      </c>
      <c r="I693" s="24"/>
      <c r="J693" s="67"/>
      <c r="K693" s="23" t="s">
        <v>27</v>
      </c>
      <c r="L693" s="61"/>
      <c r="M693" s="57"/>
      <c r="N693" s="57"/>
      <c r="O693" s="56"/>
      <c r="P693" s="57"/>
      <c r="Q693" s="57"/>
      <c r="R693" s="57"/>
      <c r="S693" s="57"/>
      <c r="T693" s="57"/>
      <c r="U693" s="57"/>
      <c r="V693" s="57"/>
      <c r="W693" s="57"/>
      <c r="X693" s="55"/>
      <c r="Y693" s="55"/>
      <c r="Z693" s="55"/>
      <c r="AA693" s="55"/>
      <c r="AB693" s="55"/>
      <c r="AC693" s="55"/>
      <c r="AD693" s="55"/>
      <c r="AE693" s="55"/>
    </row>
    <row r="694" spans="1:31" s="84" customFormat="1" x14ac:dyDescent="0.25"/>
  </sheetData>
  <mergeCells count="69">
    <mergeCell ref="C693:F693"/>
    <mergeCell ref="A552:B552"/>
    <mergeCell ref="A565:B565"/>
    <mergeCell ref="A585:B585"/>
    <mergeCell ref="A593:B593"/>
    <mergeCell ref="A620:B620"/>
    <mergeCell ref="A649:B649"/>
    <mergeCell ref="A667:B667"/>
    <mergeCell ref="A674:B674"/>
    <mergeCell ref="A678:B678"/>
    <mergeCell ref="A687:B687"/>
    <mergeCell ref="A688:B688"/>
    <mergeCell ref="A531:B531"/>
    <mergeCell ref="A330:B330"/>
    <mergeCell ref="A337:B337"/>
    <mergeCell ref="A361:B361"/>
    <mergeCell ref="A371:B371"/>
    <mergeCell ref="A381:B381"/>
    <mergeCell ref="A423:B423"/>
    <mergeCell ref="A432:B432"/>
    <mergeCell ref="A444:B444"/>
    <mergeCell ref="A482:B482"/>
    <mergeCell ref="A505:B505"/>
    <mergeCell ref="A511:B511"/>
    <mergeCell ref="A314:B314"/>
    <mergeCell ref="A35:B35"/>
    <mergeCell ref="A95:B95"/>
    <mergeCell ref="A104:B104"/>
    <mergeCell ref="A116:B116"/>
    <mergeCell ref="A138:B138"/>
    <mergeCell ref="A159:B159"/>
    <mergeCell ref="A166:B166"/>
    <mergeCell ref="A181:B181"/>
    <mergeCell ref="A193:B193"/>
    <mergeCell ref="A210:B210"/>
    <mergeCell ref="A292:B292"/>
    <mergeCell ref="AA7:AE7"/>
    <mergeCell ref="J7:N7"/>
    <mergeCell ref="O7:O10"/>
    <mergeCell ref="P7:T7"/>
    <mergeCell ref="U7:U10"/>
    <mergeCell ref="J8:M8"/>
    <mergeCell ref="N8:N10"/>
    <mergeCell ref="P8:S9"/>
    <mergeCell ref="T8:T10"/>
    <mergeCell ref="AA8:AD9"/>
    <mergeCell ref="G7:G10"/>
    <mergeCell ref="H7:H10"/>
    <mergeCell ref="I7:I10"/>
    <mergeCell ref="V5:AE5"/>
    <mergeCell ref="G6:N6"/>
    <mergeCell ref="O6:U6"/>
    <mergeCell ref="V6:W6"/>
    <mergeCell ref="X6:AE6"/>
    <mergeCell ref="G5:U5"/>
    <mergeCell ref="AE8:AE10"/>
    <mergeCell ref="J9:M9"/>
    <mergeCell ref="V7:V10"/>
    <mergeCell ref="W7:W10"/>
    <mergeCell ref="X7:X10"/>
    <mergeCell ref="Y7:Y10"/>
    <mergeCell ref="Z7:Z10"/>
    <mergeCell ref="A5:A10"/>
    <mergeCell ref="B5:B10"/>
    <mergeCell ref="C5:C10"/>
    <mergeCell ref="D5:E6"/>
    <mergeCell ref="F5:F10"/>
    <mergeCell ref="D7:D10"/>
    <mergeCell ref="E7:E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Лимиты добычи</vt:lpstr>
      <vt:lpstr>Благородный олень</vt:lpstr>
      <vt:lpstr>Бурый медведь</vt:lpstr>
      <vt:lpstr>Дикий северный олень</vt:lpstr>
      <vt:lpstr>Кабарга</vt:lpstr>
      <vt:lpstr>Косуля</vt:lpstr>
      <vt:lpstr>Лось</vt:lpstr>
      <vt:lpstr>Рысь</vt:lpstr>
      <vt:lpstr>Снежный баран</vt:lpstr>
      <vt:lpstr>Соболь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2024-03-31T23:44:32Z</dcterms:modified>
</cp:coreProperties>
</file>