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9285" yWindow="0" windowWidth="27465" windowHeight="12015"/>
  </bookViews>
  <sheets>
    <sheet name="2024-2028" sheetId="1" r:id="rId1"/>
  </sheets>
  <definedNames>
    <definedName name="_xlnm.Print_Titles" localSheetId="0">'2024-2028'!$7:$9</definedName>
    <definedName name="_xlnm.Print_Area" localSheetId="0">'2024-2028'!$A$1:$K$115</definedName>
  </definedNames>
  <calcPr calcId="162913" calcOnSave="0"/>
</workbook>
</file>

<file path=xl/calcChain.xml><?xml version="1.0" encoding="utf-8"?>
<calcChain xmlns="http://schemas.openxmlformats.org/spreadsheetml/2006/main">
  <c r="G101" i="1" l="1"/>
  <c r="G11" i="1" l="1"/>
  <c r="G106" i="1"/>
  <c r="G102" i="1" l="1"/>
  <c r="G12" i="1"/>
  <c r="E71" i="1" l="1"/>
  <c r="F71" i="1"/>
  <c r="F72" i="1"/>
  <c r="E72" i="1" s="1"/>
  <c r="F73" i="1"/>
  <c r="E94" i="1"/>
  <c r="F94" i="1"/>
  <c r="J25" i="1" l="1"/>
  <c r="I25" i="1"/>
  <c r="H25" i="1"/>
  <c r="G25" i="1"/>
  <c r="F25" i="1"/>
  <c r="E55" i="1"/>
  <c r="J52" i="1"/>
  <c r="I52" i="1"/>
  <c r="H52" i="1"/>
  <c r="G52" i="1"/>
  <c r="F52" i="1"/>
  <c r="E52" i="1" l="1"/>
  <c r="F17" i="1"/>
  <c r="F88" i="1"/>
  <c r="F11" i="1" l="1"/>
  <c r="E11" i="1" s="1"/>
  <c r="E17" i="1"/>
  <c r="J88" i="1"/>
  <c r="I88" i="1"/>
  <c r="H88" i="1"/>
  <c r="G88" i="1"/>
  <c r="E108" i="1"/>
  <c r="F18" i="1" l="1"/>
  <c r="E18" i="1" s="1"/>
  <c r="F102" i="1"/>
  <c r="E102" i="1" s="1"/>
  <c r="J106" i="1"/>
  <c r="I106" i="1"/>
  <c r="H106" i="1"/>
  <c r="F106" i="1"/>
  <c r="F12" i="1" l="1"/>
  <c r="E31" i="1"/>
  <c r="E25" i="1" l="1"/>
  <c r="G28" i="1"/>
  <c r="H28" i="1"/>
  <c r="I28" i="1"/>
  <c r="J28" i="1"/>
  <c r="F28" i="1"/>
  <c r="F34" i="1"/>
  <c r="E28" i="1" l="1"/>
  <c r="G73" i="1"/>
  <c r="H73" i="1"/>
  <c r="I73" i="1"/>
  <c r="J73" i="1"/>
  <c r="G22" i="1"/>
  <c r="H22" i="1"/>
  <c r="I22" i="1"/>
  <c r="J22" i="1"/>
  <c r="F22" i="1"/>
  <c r="I70" i="1" l="1"/>
  <c r="I19" i="1"/>
  <c r="I16" i="1" s="1"/>
  <c r="H70" i="1"/>
  <c r="H19" i="1"/>
  <c r="H16" i="1" s="1"/>
  <c r="G70" i="1"/>
  <c r="G19" i="1"/>
  <c r="G16" i="1" s="1"/>
  <c r="J70" i="1"/>
  <c r="J19" i="1"/>
  <c r="J16" i="1" s="1"/>
  <c r="F19" i="1"/>
  <c r="F16" i="1" s="1"/>
  <c r="F70" i="1"/>
  <c r="E73" i="1"/>
  <c r="E22" i="1"/>
  <c r="H12" i="1"/>
  <c r="J12" i="1"/>
  <c r="I12" i="1"/>
  <c r="E70" i="1" l="1"/>
  <c r="E12" i="1"/>
  <c r="G34" i="1"/>
  <c r="F40" i="1"/>
  <c r="G40" i="1"/>
  <c r="F46" i="1"/>
  <c r="G46" i="1"/>
  <c r="F58" i="1"/>
  <c r="G58" i="1"/>
  <c r="F64" i="1"/>
  <c r="G64" i="1"/>
  <c r="F76" i="1"/>
  <c r="G76" i="1"/>
  <c r="F82" i="1"/>
  <c r="G82" i="1"/>
  <c r="F103" i="1"/>
  <c r="F100" i="1" s="1"/>
  <c r="G103" i="1"/>
  <c r="G100" i="1" s="1"/>
  <c r="E109" i="1"/>
  <c r="F13" i="1" l="1"/>
  <c r="F10" i="1" s="1"/>
  <c r="G13" i="1"/>
  <c r="G10" i="1" s="1"/>
  <c r="E37" i="1" l="1"/>
  <c r="E43" i="1"/>
  <c r="E49" i="1"/>
  <c r="E61" i="1"/>
  <c r="E67" i="1"/>
  <c r="E79" i="1"/>
  <c r="E85" i="1"/>
  <c r="E91" i="1"/>
  <c r="E19" i="1" l="1"/>
  <c r="J103" i="1" l="1"/>
  <c r="I103" i="1"/>
  <c r="H103" i="1"/>
  <c r="H100" i="1" s="1"/>
  <c r="J82" i="1"/>
  <c r="I82" i="1"/>
  <c r="H82" i="1"/>
  <c r="J76" i="1"/>
  <c r="I76" i="1"/>
  <c r="H76" i="1"/>
  <c r="J64" i="1"/>
  <c r="I64" i="1"/>
  <c r="H64" i="1"/>
  <c r="J58" i="1"/>
  <c r="I58" i="1"/>
  <c r="H58" i="1"/>
  <c r="J46" i="1"/>
  <c r="I46" i="1"/>
  <c r="H46" i="1"/>
  <c r="J40" i="1"/>
  <c r="I40" i="1"/>
  <c r="H40" i="1"/>
  <c r="J34" i="1"/>
  <c r="I34" i="1"/>
  <c r="H34" i="1"/>
  <c r="E34" i="1" l="1"/>
  <c r="J13" i="1"/>
  <c r="J10" i="1" s="1"/>
  <c r="J100" i="1"/>
  <c r="I13" i="1"/>
  <c r="I100" i="1"/>
  <c r="E64" i="1"/>
  <c r="H13" i="1"/>
  <c r="H10" i="1" s="1"/>
  <c r="E103" i="1"/>
  <c r="E40" i="1"/>
  <c r="E88" i="1"/>
  <c r="E58" i="1"/>
  <c r="E16" i="1"/>
  <c r="E82" i="1"/>
  <c r="E46" i="1"/>
  <c r="E76" i="1"/>
  <c r="E106" i="1"/>
  <c r="E13" i="1" l="1"/>
  <c r="E10" i="1" s="1"/>
  <c r="E100" i="1"/>
  <c r="I10" i="1"/>
</calcChain>
</file>

<file path=xl/sharedStrings.xml><?xml version="1.0" encoding="utf-8"?>
<sst xmlns="http://schemas.openxmlformats.org/spreadsheetml/2006/main" count="146" uniqueCount="54">
  <si>
    <t>Источник финансирования</t>
  </si>
  <si>
    <t>Всего:</t>
  </si>
  <si>
    <t>31 0 00 0000 0</t>
  </si>
  <si>
    <t>КСР</t>
  </si>
  <si>
    <t xml:space="preserve">Приложение №2 </t>
  </si>
  <si>
    <t>к муниципальной программе</t>
  </si>
  <si>
    <t>№ п/п</t>
  </si>
  <si>
    <t>Федеральный бюджет (ФБ)</t>
  </si>
  <si>
    <t>Государственный бюджет Республики Саха (Якутия) (ГБ)</t>
  </si>
  <si>
    <t>Бюджеты поселений (БП)</t>
  </si>
  <si>
    <t>Внебюджетные источники (ВИ)</t>
  </si>
  <si>
    <t>1.1.</t>
  </si>
  <si>
    <t>ФБ</t>
  </si>
  <si>
    <t>ГБ</t>
  </si>
  <si>
    <t>МБ</t>
  </si>
  <si>
    <t>БП</t>
  </si>
  <si>
    <t>ВИ</t>
  </si>
  <si>
    <t>2.1.</t>
  </si>
  <si>
    <t>Ресурсное обеспечение реализации муниципальной программы</t>
  </si>
  <si>
    <t>Комплексы процессных мероприятий</t>
  </si>
  <si>
    <t>Ведомственные проекты</t>
  </si>
  <si>
    <t>Объемы бюджетных ассигнований (руб.)</t>
  </si>
  <si>
    <t>Местные бюджеты (МБ)</t>
  </si>
  <si>
    <t>1.2.</t>
  </si>
  <si>
    <t>1.3.</t>
  </si>
  <si>
    <t>1.4.</t>
  </si>
  <si>
    <t>1.5.</t>
  </si>
  <si>
    <t>"Управление муниципальной собственностью</t>
  </si>
  <si>
    <t>А.С.Пляскина</t>
  </si>
  <si>
    <t>Ведомственный проект 1                           "Управление недвижимостью"</t>
  </si>
  <si>
    <t>2.2.</t>
  </si>
  <si>
    <t>2.3.</t>
  </si>
  <si>
    <t>3.</t>
  </si>
  <si>
    <t>3.1.</t>
  </si>
  <si>
    <t>Статус структурного элемента  Наименование муниципальной программы, структурные элементы муниципальной программы</t>
  </si>
  <si>
    <t>Ведомственный проект 2                           "Управление земельными ресурсами"</t>
  </si>
  <si>
    <t>Мероприятие 2.1. Оценка земельных участков</t>
  </si>
  <si>
    <t>Мероприятие 2.2. Организация учета использования земель</t>
  </si>
  <si>
    <t>Мероприятие 2.3. Проведение комплексных кадастровых работ на территориях населенных пунктов</t>
  </si>
  <si>
    <t>Мероприятие 1.1. Формирование муниципальной собственности на объекты капитального строительства</t>
  </si>
  <si>
    <t xml:space="preserve">Мероприятие 1.2. Учет и мониторинг муниципальной собственности </t>
  </si>
  <si>
    <t>Мероприятие 1.3. Оценка имущества для принятия управленческих решений</t>
  </si>
  <si>
    <t xml:space="preserve">Мероприятие 1.4. Страхование объектов муниципальной собственности </t>
  </si>
  <si>
    <t>1.6.</t>
  </si>
  <si>
    <t xml:space="preserve">муниципального района "Ленский район" </t>
  </si>
  <si>
    <t>Председатель МКУ "КИО"                                                                                          МР "Ленский район"</t>
  </si>
  <si>
    <t xml:space="preserve">Мероприятие 3.1. Расходы на обеспечение деятельности (оказание услуг) МКУ "КИО" МР "Ленский район" </t>
  </si>
  <si>
    <t xml:space="preserve">Муниципальная программа  "Управление муниципальной собственностью муниципального района "Ленский район" </t>
  </si>
  <si>
    <t>1.7.</t>
  </si>
  <si>
    <t xml:space="preserve">Мероприятие 1.6. Содержание муниципального жилищного фонда  </t>
  </si>
  <si>
    <t>Мероприятие 1.7. Содержание, текущий и капитальный ремонт нежилых помещений</t>
  </si>
  <si>
    <t>Мероприятие 1.5.Снос объектов, непригодных для дальнейшей эксплуатации</t>
  </si>
  <si>
    <t>2.4.</t>
  </si>
  <si>
    <t xml:space="preserve">Мероприятие 2.4. Подготовка проектов межевания земельных участков и на проведение кадастровых работ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</si>
</sst>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5"/>
  <sheetViews>
    <sheetView tabSelected="1" view="pageBreakPreview" topLeftCell="B1" zoomScale="90" zoomScaleNormal="85" zoomScaleSheetLayoutView="90" workbookViewId="0">
      <selection activeCell="G115" sqref="G115"/>
    </sheetView>
  </sheetViews>
  <sheetFormatPr defaultRowHeight="15" x14ac:dyDescent="0.25"/>
  <cols>
    <col min="1" max="1" width="41.42578125" style="2" hidden="1" customWidth="1"/>
    <col min="2" max="2" width="8.7109375" style="17" customWidth="1"/>
    <col min="3" max="3" width="39.5703125" style="1" customWidth="1"/>
    <col min="4" max="4" width="23" style="1" customWidth="1"/>
    <col min="5" max="5" width="23.28515625" style="1" customWidth="1"/>
    <col min="6" max="8" width="23.28515625" style="18" customWidth="1"/>
    <col min="9" max="9" width="23.28515625" style="25" customWidth="1"/>
    <col min="10" max="10" width="23.28515625" style="18" customWidth="1"/>
  </cols>
  <sheetData>
    <row r="1" spans="1:19" ht="19.5" customHeight="1" x14ac:dyDescent="0.25">
      <c r="B1" s="20"/>
      <c r="C1" s="18"/>
      <c r="D1" s="18"/>
      <c r="E1" s="18"/>
      <c r="F1" s="23"/>
      <c r="I1" s="23" t="s">
        <v>4</v>
      </c>
    </row>
    <row r="2" spans="1:19" ht="22.5" customHeight="1" x14ac:dyDescent="0.25">
      <c r="B2" s="20"/>
      <c r="C2" s="18"/>
      <c r="D2" s="18"/>
      <c r="E2" s="18"/>
      <c r="F2" s="23"/>
      <c r="I2" s="23" t="s">
        <v>5</v>
      </c>
    </row>
    <row r="3" spans="1:19" ht="25.5" customHeight="1" x14ac:dyDescent="0.25">
      <c r="B3" s="20"/>
      <c r="C3" s="18"/>
      <c r="D3" s="18"/>
      <c r="E3" s="18"/>
      <c r="F3" s="23"/>
      <c r="I3" s="23" t="s">
        <v>27</v>
      </c>
    </row>
    <row r="4" spans="1:19" ht="24.75" customHeight="1" x14ac:dyDescent="0.25">
      <c r="B4" s="20"/>
      <c r="C4" s="18"/>
      <c r="D4" s="18"/>
      <c r="E4" s="18"/>
      <c r="F4" s="23"/>
      <c r="I4" s="23" t="s">
        <v>44</v>
      </c>
    </row>
    <row r="5" spans="1:19" ht="16.5" customHeight="1" x14ac:dyDescent="0.25">
      <c r="B5" s="26" t="s">
        <v>18</v>
      </c>
      <c r="C5" s="26"/>
      <c r="D5" s="26"/>
      <c r="E5" s="26"/>
      <c r="F5" s="26"/>
      <c r="G5" s="26"/>
      <c r="H5" s="26"/>
      <c r="I5" s="26"/>
      <c r="J5" s="26"/>
      <c r="K5" s="13"/>
      <c r="L5" s="13"/>
      <c r="M5" s="13"/>
      <c r="N5" s="13"/>
      <c r="O5" s="13"/>
      <c r="P5" s="13"/>
      <c r="Q5" s="13"/>
      <c r="R5" s="13"/>
      <c r="S5" s="13"/>
    </row>
    <row r="6" spans="1:19" ht="30" customHeight="1" x14ac:dyDescent="0.25">
      <c r="B6" s="54"/>
      <c r="C6" s="54"/>
      <c r="D6" s="54"/>
      <c r="E6" s="54"/>
      <c r="F6" s="54"/>
      <c r="G6" s="54"/>
      <c r="H6" s="54"/>
      <c r="I6" s="54"/>
      <c r="J6" s="54"/>
      <c r="K6" s="13"/>
      <c r="L6" s="13"/>
      <c r="M6" s="13"/>
      <c r="N6" s="13"/>
      <c r="O6" s="13"/>
      <c r="P6" s="13"/>
      <c r="Q6" s="13"/>
      <c r="R6" s="13"/>
      <c r="S6" s="13"/>
    </row>
    <row r="7" spans="1:19" ht="45" customHeight="1" x14ac:dyDescent="0.25">
      <c r="A7" s="45" t="s">
        <v>3</v>
      </c>
      <c r="B7" s="55" t="s">
        <v>6</v>
      </c>
      <c r="C7" s="57" t="s">
        <v>34</v>
      </c>
      <c r="D7" s="57" t="s">
        <v>0</v>
      </c>
      <c r="E7" s="59" t="s">
        <v>21</v>
      </c>
      <c r="F7" s="59"/>
      <c r="G7" s="59"/>
      <c r="H7" s="59"/>
      <c r="I7" s="59"/>
      <c r="J7" s="59"/>
      <c r="K7" s="1"/>
      <c r="L7" s="1"/>
      <c r="M7" s="1"/>
      <c r="N7" s="1"/>
      <c r="O7" s="1"/>
      <c r="P7" s="1"/>
      <c r="Q7" s="1"/>
      <c r="R7" s="1"/>
      <c r="S7" s="1"/>
    </row>
    <row r="8" spans="1:19" ht="26.25" customHeight="1" x14ac:dyDescent="0.25">
      <c r="A8" s="46"/>
      <c r="B8" s="56"/>
      <c r="C8" s="58"/>
      <c r="D8" s="58"/>
      <c r="E8" s="19" t="s">
        <v>1</v>
      </c>
      <c r="F8" s="22">
        <v>2024</v>
      </c>
      <c r="G8" s="22">
        <v>2025</v>
      </c>
      <c r="H8" s="22">
        <v>2026</v>
      </c>
      <c r="I8" s="24">
        <v>2027</v>
      </c>
      <c r="J8" s="24">
        <v>2028</v>
      </c>
      <c r="K8" s="1"/>
      <c r="L8" s="1"/>
      <c r="M8" s="1"/>
      <c r="N8" s="1"/>
      <c r="O8" s="1"/>
      <c r="P8" s="1"/>
      <c r="Q8" s="1"/>
      <c r="R8" s="1"/>
      <c r="S8" s="1"/>
    </row>
    <row r="9" spans="1:19" ht="26.25" customHeight="1" x14ac:dyDescent="0.25">
      <c r="A9" s="3"/>
      <c r="B9" s="14">
        <v>1</v>
      </c>
      <c r="C9" s="15">
        <v>3</v>
      </c>
      <c r="D9" s="8">
        <v>4</v>
      </c>
      <c r="E9" s="19"/>
      <c r="F9" s="22">
        <v>5</v>
      </c>
      <c r="G9" s="22">
        <v>6</v>
      </c>
      <c r="H9" s="22">
        <v>9</v>
      </c>
      <c r="I9" s="24">
        <v>10</v>
      </c>
      <c r="J9" s="24">
        <v>11</v>
      </c>
      <c r="K9" s="1"/>
      <c r="L9" s="1"/>
      <c r="M9" s="1"/>
      <c r="N9" s="1"/>
      <c r="O9" s="1"/>
      <c r="P9" s="1"/>
      <c r="Q9" s="1"/>
      <c r="R9" s="1"/>
      <c r="S9" s="1"/>
    </row>
    <row r="10" spans="1:19" x14ac:dyDescent="0.25">
      <c r="A10" s="47" t="s">
        <v>2</v>
      </c>
      <c r="B10" s="39"/>
      <c r="C10" s="42" t="s">
        <v>47</v>
      </c>
      <c r="D10" s="9" t="s">
        <v>1</v>
      </c>
      <c r="E10" s="4">
        <f>SUM(E11:E15)</f>
        <v>727099270.51999998</v>
      </c>
      <c r="F10" s="4">
        <f>SUM(F11:F15)</f>
        <v>330830325.58999997</v>
      </c>
      <c r="G10" s="4">
        <f>SUM(G11:G15)</f>
        <v>163199954.36000001</v>
      </c>
      <c r="H10" s="4">
        <f>SUM(H11:H15)</f>
        <v>109236540.56999999</v>
      </c>
      <c r="I10" s="4">
        <f t="shared" ref="I10:J10" si="0">SUM(I11:I15)</f>
        <v>61916225</v>
      </c>
      <c r="J10" s="4">
        <f t="shared" si="0"/>
        <v>61916225</v>
      </c>
      <c r="K10" s="1"/>
      <c r="L10" s="1"/>
      <c r="M10" s="1"/>
      <c r="N10" s="1"/>
      <c r="O10" s="1"/>
      <c r="P10" s="1"/>
      <c r="Q10" s="1"/>
      <c r="R10" s="1"/>
      <c r="S10" s="1"/>
    </row>
    <row r="11" spans="1:19" x14ac:dyDescent="0.25">
      <c r="A11" s="48"/>
      <c r="B11" s="40"/>
      <c r="C11" s="43"/>
      <c r="D11" s="10" t="s">
        <v>7</v>
      </c>
      <c r="E11" s="7">
        <f>SUM(F11:J11)</f>
        <v>141528.78</v>
      </c>
      <c r="F11" s="7">
        <f>F17+F101</f>
        <v>141528.78</v>
      </c>
      <c r="G11" s="4">
        <f>G107</f>
        <v>0</v>
      </c>
      <c r="H11" s="4"/>
      <c r="I11" s="4"/>
      <c r="J11" s="4"/>
      <c r="K11" s="1"/>
      <c r="L11" s="1"/>
      <c r="M11" s="1"/>
      <c r="N11" s="1"/>
      <c r="O11" s="1"/>
      <c r="P11" s="1"/>
      <c r="Q11" s="1"/>
      <c r="R11" s="1"/>
      <c r="S11" s="1"/>
    </row>
    <row r="12" spans="1:19" ht="42.75" customHeight="1" x14ac:dyDescent="0.25">
      <c r="A12" s="48"/>
      <c r="B12" s="40"/>
      <c r="C12" s="43"/>
      <c r="D12" s="10" t="s">
        <v>8</v>
      </c>
      <c r="E12" s="7">
        <f>SUM(F12:J12)</f>
        <v>1445031.9300000002</v>
      </c>
      <c r="F12" s="7">
        <f>F18+F102</f>
        <v>703791.93</v>
      </c>
      <c r="G12" s="7">
        <f>G102</f>
        <v>741240</v>
      </c>
      <c r="H12" s="7">
        <f t="shared" ref="G12:J13" si="1">H18+H102</f>
        <v>0</v>
      </c>
      <c r="I12" s="7">
        <f t="shared" si="1"/>
        <v>0</v>
      </c>
      <c r="J12" s="7">
        <f t="shared" si="1"/>
        <v>0</v>
      </c>
      <c r="K12" s="1"/>
      <c r="L12" s="1"/>
      <c r="M12" s="1"/>
      <c r="N12" s="1"/>
      <c r="O12" s="1"/>
      <c r="P12" s="1"/>
      <c r="Q12" s="1"/>
      <c r="R12" s="1"/>
      <c r="S12" s="1"/>
    </row>
    <row r="13" spans="1:19" x14ac:dyDescent="0.25">
      <c r="A13" s="49"/>
      <c r="B13" s="40"/>
      <c r="C13" s="43"/>
      <c r="D13" s="11" t="s">
        <v>22</v>
      </c>
      <c r="E13" s="7">
        <f>SUM(F13:J13)</f>
        <v>725512709.80999994</v>
      </c>
      <c r="F13" s="7">
        <f>F19+F103</f>
        <v>329985004.88</v>
      </c>
      <c r="G13" s="7">
        <f t="shared" si="1"/>
        <v>162458714.36000001</v>
      </c>
      <c r="H13" s="7">
        <f t="shared" si="1"/>
        <v>109236540.56999999</v>
      </c>
      <c r="I13" s="7">
        <f t="shared" si="1"/>
        <v>61916225</v>
      </c>
      <c r="J13" s="7">
        <f t="shared" si="1"/>
        <v>61916225</v>
      </c>
      <c r="K13" s="1"/>
      <c r="L13" s="1"/>
      <c r="M13" s="1"/>
      <c r="N13" s="1"/>
      <c r="O13" s="1"/>
      <c r="P13" s="1"/>
      <c r="Q13" s="1"/>
      <c r="R13" s="1"/>
      <c r="S13" s="1"/>
    </row>
    <row r="14" spans="1:19" ht="25.5" customHeight="1" x14ac:dyDescent="0.25">
      <c r="A14" s="16"/>
      <c r="B14" s="40"/>
      <c r="C14" s="43"/>
      <c r="D14" s="11" t="s">
        <v>9</v>
      </c>
      <c r="E14" s="5"/>
      <c r="F14" s="6"/>
      <c r="G14" s="6"/>
      <c r="H14" s="6"/>
      <c r="I14" s="6"/>
      <c r="J14" s="6"/>
      <c r="K14" s="1"/>
      <c r="L14" s="1"/>
      <c r="M14" s="1"/>
      <c r="N14" s="1"/>
      <c r="O14" s="1"/>
      <c r="P14" s="1"/>
      <c r="Q14" s="1"/>
      <c r="R14" s="1"/>
      <c r="S14" s="1"/>
    </row>
    <row r="15" spans="1:19" ht="25.5" x14ac:dyDescent="0.25">
      <c r="A15" s="16"/>
      <c r="B15" s="41"/>
      <c r="C15" s="44"/>
      <c r="D15" s="11" t="s">
        <v>10</v>
      </c>
      <c r="E15" s="5"/>
      <c r="F15" s="6"/>
      <c r="G15" s="6"/>
      <c r="H15" s="6"/>
      <c r="I15" s="6"/>
      <c r="J15" s="6"/>
      <c r="K15" s="1"/>
      <c r="L15" s="1"/>
      <c r="M15" s="1"/>
      <c r="N15" s="1"/>
      <c r="O15" s="1"/>
      <c r="P15" s="1"/>
      <c r="Q15" s="1"/>
      <c r="R15" s="1"/>
      <c r="S15" s="1"/>
    </row>
    <row r="16" spans="1:19" x14ac:dyDescent="0.25">
      <c r="B16" s="27"/>
      <c r="C16" s="51" t="s">
        <v>20</v>
      </c>
      <c r="D16" s="12" t="s">
        <v>1</v>
      </c>
      <c r="E16" s="4">
        <f>SUM(F16:J16)</f>
        <v>489271435.63999999</v>
      </c>
      <c r="F16" s="4">
        <f>SUM(F17:F19)</f>
        <v>284336985.38</v>
      </c>
      <c r="G16" s="4">
        <f t="shared" ref="G16:J16" si="2">G18+G19</f>
        <v>114994034.69000001</v>
      </c>
      <c r="H16" s="4">
        <f t="shared" si="2"/>
        <v>61501415.57</v>
      </c>
      <c r="I16" s="4">
        <f t="shared" si="2"/>
        <v>14219500</v>
      </c>
      <c r="J16" s="4">
        <f t="shared" si="2"/>
        <v>14219500</v>
      </c>
      <c r="K16" s="1"/>
      <c r="L16" s="1"/>
      <c r="M16" s="1"/>
      <c r="N16" s="1"/>
      <c r="O16" s="1"/>
      <c r="P16" s="1"/>
      <c r="Q16" s="1"/>
      <c r="R16" s="1"/>
      <c r="S16" s="1"/>
    </row>
    <row r="17" spans="2:19" x14ac:dyDescent="0.25">
      <c r="B17" s="28"/>
      <c r="C17" s="52"/>
      <c r="D17" s="12" t="s">
        <v>12</v>
      </c>
      <c r="E17" s="4">
        <f>F17</f>
        <v>141528.78</v>
      </c>
      <c r="F17" s="4">
        <f>F71</f>
        <v>141528.78</v>
      </c>
      <c r="G17" s="6"/>
      <c r="H17" s="6"/>
      <c r="I17" s="6"/>
      <c r="J17" s="6"/>
      <c r="K17" s="1"/>
      <c r="L17" s="1"/>
      <c r="M17" s="1"/>
      <c r="N17" s="1"/>
      <c r="O17" s="1"/>
      <c r="P17" s="1"/>
      <c r="Q17" s="1"/>
      <c r="R17" s="1"/>
      <c r="S17" s="1"/>
    </row>
    <row r="18" spans="2:19" ht="18" customHeight="1" x14ac:dyDescent="0.25">
      <c r="B18" s="28"/>
      <c r="C18" s="52"/>
      <c r="D18" s="12" t="s">
        <v>13</v>
      </c>
      <c r="E18" s="4">
        <f>F18</f>
        <v>9033.75</v>
      </c>
      <c r="F18" s="4">
        <f>F72</f>
        <v>9033.75</v>
      </c>
      <c r="G18" s="6"/>
      <c r="H18" s="4">
        <v>0</v>
      </c>
      <c r="I18" s="4">
        <v>0</v>
      </c>
      <c r="J18" s="4">
        <v>0</v>
      </c>
      <c r="K18" s="1"/>
      <c r="L18" s="1"/>
      <c r="M18" s="1"/>
      <c r="N18" s="1"/>
      <c r="O18" s="1"/>
      <c r="P18" s="1"/>
      <c r="Q18" s="1"/>
      <c r="R18" s="1"/>
      <c r="S18" s="1"/>
    </row>
    <row r="19" spans="2:19" ht="18" customHeight="1" x14ac:dyDescent="0.25">
      <c r="B19" s="28"/>
      <c r="C19" s="52"/>
      <c r="D19" s="12" t="s">
        <v>14</v>
      </c>
      <c r="E19" s="4">
        <f>SUM(F19:J19)</f>
        <v>489120873.11000001</v>
      </c>
      <c r="F19" s="7">
        <f>F25+F73</f>
        <v>284186422.85000002</v>
      </c>
      <c r="G19" s="7">
        <f t="shared" ref="G19:J19" si="3">G25+G73</f>
        <v>114994034.69000001</v>
      </c>
      <c r="H19" s="7">
        <f t="shared" si="3"/>
        <v>61501415.57</v>
      </c>
      <c r="I19" s="7">
        <f t="shared" si="3"/>
        <v>14219500</v>
      </c>
      <c r="J19" s="7">
        <f t="shared" si="3"/>
        <v>14219500</v>
      </c>
    </row>
    <row r="20" spans="2:19" x14ac:dyDescent="0.25">
      <c r="B20" s="28"/>
      <c r="C20" s="52"/>
      <c r="D20" s="12" t="s">
        <v>15</v>
      </c>
      <c r="E20" s="6"/>
      <c r="F20" s="6"/>
      <c r="G20" s="6"/>
      <c r="H20" s="4"/>
      <c r="I20" s="4"/>
      <c r="J20" s="4"/>
    </row>
    <row r="21" spans="2:19" x14ac:dyDescent="0.25">
      <c r="B21" s="29"/>
      <c r="C21" s="53"/>
      <c r="D21" s="12" t="s">
        <v>16</v>
      </c>
      <c r="E21" s="6"/>
      <c r="F21" s="6"/>
      <c r="G21" s="6"/>
      <c r="H21" s="4"/>
      <c r="I21" s="4"/>
      <c r="J21" s="4"/>
    </row>
    <row r="22" spans="2:19" x14ac:dyDescent="0.25">
      <c r="B22" s="27">
        <v>1</v>
      </c>
      <c r="C22" s="30" t="s">
        <v>29</v>
      </c>
      <c r="D22" s="12" t="s">
        <v>1</v>
      </c>
      <c r="E22" s="4">
        <f>SUM(F22:J22)</f>
        <v>473756084.16000003</v>
      </c>
      <c r="F22" s="4">
        <f>F25</f>
        <v>280260228.55000001</v>
      </c>
      <c r="G22" s="4">
        <f t="shared" ref="G22:J22" si="4">G25</f>
        <v>112310376.69000001</v>
      </c>
      <c r="H22" s="4">
        <f t="shared" si="4"/>
        <v>58485478.920000002</v>
      </c>
      <c r="I22" s="4">
        <f t="shared" si="4"/>
        <v>11350000</v>
      </c>
      <c r="J22" s="4">
        <f t="shared" si="4"/>
        <v>11350000</v>
      </c>
    </row>
    <row r="23" spans="2:19" x14ac:dyDescent="0.25">
      <c r="B23" s="28"/>
      <c r="C23" s="31"/>
      <c r="D23" s="12" t="s">
        <v>12</v>
      </c>
      <c r="E23" s="6"/>
      <c r="F23" s="6"/>
      <c r="G23" s="6"/>
      <c r="H23" s="4"/>
      <c r="I23" s="4"/>
      <c r="J23" s="4"/>
    </row>
    <row r="24" spans="2:19" x14ac:dyDescent="0.25">
      <c r="B24" s="28"/>
      <c r="C24" s="31"/>
      <c r="D24" s="12" t="s">
        <v>13</v>
      </c>
      <c r="E24" s="6"/>
      <c r="F24" s="6"/>
      <c r="G24" s="6"/>
      <c r="H24" s="4"/>
      <c r="I24" s="4"/>
      <c r="J24" s="4"/>
    </row>
    <row r="25" spans="2:19" x14ac:dyDescent="0.25">
      <c r="B25" s="28"/>
      <c r="C25" s="31"/>
      <c r="D25" s="12" t="s">
        <v>14</v>
      </c>
      <c r="E25" s="6">
        <f>SUM(F25:J25)</f>
        <v>473756084.16000003</v>
      </c>
      <c r="F25" s="6">
        <f>F31+F37+F43+F49+F55+F61+F67</f>
        <v>280260228.55000001</v>
      </c>
      <c r="G25" s="6">
        <f t="shared" ref="G25:J25" si="5">G31+G37+G43+G49+G55+G61+G67</f>
        <v>112310376.69000001</v>
      </c>
      <c r="H25" s="6">
        <f t="shared" si="5"/>
        <v>58485478.920000002</v>
      </c>
      <c r="I25" s="6">
        <f t="shared" si="5"/>
        <v>11350000</v>
      </c>
      <c r="J25" s="6">
        <f t="shared" si="5"/>
        <v>11350000</v>
      </c>
    </row>
    <row r="26" spans="2:19" x14ac:dyDescent="0.25">
      <c r="B26" s="28"/>
      <c r="C26" s="31"/>
      <c r="D26" s="12" t="s">
        <v>15</v>
      </c>
      <c r="E26" s="6"/>
      <c r="F26" s="6"/>
      <c r="G26" s="6"/>
      <c r="H26" s="4"/>
      <c r="I26" s="4"/>
      <c r="J26" s="4"/>
    </row>
    <row r="27" spans="2:19" x14ac:dyDescent="0.25">
      <c r="B27" s="29"/>
      <c r="C27" s="32"/>
      <c r="D27" s="12" t="s">
        <v>16</v>
      </c>
      <c r="E27" s="6"/>
      <c r="F27" s="6"/>
      <c r="G27" s="6"/>
      <c r="H27" s="4"/>
      <c r="I27" s="4"/>
      <c r="J27" s="4"/>
    </row>
    <row r="28" spans="2:19" x14ac:dyDescent="0.25">
      <c r="B28" s="33" t="s">
        <v>11</v>
      </c>
      <c r="C28" s="36" t="s">
        <v>39</v>
      </c>
      <c r="D28" s="12" t="s">
        <v>1</v>
      </c>
      <c r="E28" s="4">
        <f>SUM(F28:J28)</f>
        <v>416069935.10000002</v>
      </c>
      <c r="F28" s="4">
        <f>F31</f>
        <v>268628467.23000002</v>
      </c>
      <c r="G28" s="4">
        <f t="shared" ref="G28:J28" si="6">G31</f>
        <v>100805988.95</v>
      </c>
      <c r="H28" s="4">
        <f t="shared" si="6"/>
        <v>46635478.920000002</v>
      </c>
      <c r="I28" s="4">
        <f t="shared" si="6"/>
        <v>0</v>
      </c>
      <c r="J28" s="4">
        <f t="shared" si="6"/>
        <v>0</v>
      </c>
    </row>
    <row r="29" spans="2:19" x14ac:dyDescent="0.25">
      <c r="B29" s="34"/>
      <c r="C29" s="37"/>
      <c r="D29" s="12" t="s">
        <v>12</v>
      </c>
      <c r="E29" s="6"/>
      <c r="F29" s="6"/>
      <c r="G29" s="6"/>
      <c r="H29" s="4"/>
      <c r="I29" s="4"/>
      <c r="J29" s="4"/>
    </row>
    <row r="30" spans="2:19" x14ac:dyDescent="0.25">
      <c r="B30" s="34"/>
      <c r="C30" s="37"/>
      <c r="D30" s="12" t="s">
        <v>13</v>
      </c>
      <c r="E30" s="6"/>
      <c r="F30" s="6"/>
      <c r="G30" s="6"/>
      <c r="H30" s="4"/>
      <c r="I30" s="4"/>
      <c r="J30" s="4"/>
    </row>
    <row r="31" spans="2:19" x14ac:dyDescent="0.25">
      <c r="B31" s="34"/>
      <c r="C31" s="37"/>
      <c r="D31" s="12" t="s">
        <v>14</v>
      </c>
      <c r="E31" s="6">
        <f>SUM(F31:J31)</f>
        <v>416069935.10000002</v>
      </c>
      <c r="F31" s="6">
        <v>268628467.23000002</v>
      </c>
      <c r="G31" s="6">
        <v>100805988.95</v>
      </c>
      <c r="H31" s="6">
        <v>46635478.920000002</v>
      </c>
      <c r="I31" s="6">
        <v>0</v>
      </c>
      <c r="J31" s="6">
        <v>0</v>
      </c>
    </row>
    <row r="32" spans="2:19" x14ac:dyDescent="0.25">
      <c r="B32" s="34"/>
      <c r="C32" s="37"/>
      <c r="D32" s="12" t="s">
        <v>15</v>
      </c>
      <c r="E32" s="6"/>
      <c r="F32" s="6"/>
      <c r="G32" s="6"/>
      <c r="H32" s="4"/>
      <c r="I32" s="4"/>
      <c r="J32" s="4"/>
    </row>
    <row r="33" spans="2:10" x14ac:dyDescent="0.25">
      <c r="B33" s="35"/>
      <c r="C33" s="38"/>
      <c r="D33" s="12" t="s">
        <v>16</v>
      </c>
      <c r="E33" s="6"/>
      <c r="F33" s="6"/>
      <c r="G33" s="6"/>
      <c r="H33" s="4"/>
      <c r="I33" s="4"/>
      <c r="J33" s="4"/>
    </row>
    <row r="34" spans="2:10" x14ac:dyDescent="0.25">
      <c r="B34" s="39" t="s">
        <v>23</v>
      </c>
      <c r="C34" s="36" t="s">
        <v>40</v>
      </c>
      <c r="D34" s="12" t="s">
        <v>1</v>
      </c>
      <c r="E34" s="4">
        <f>SUM(F34:J34)</f>
        <v>6010876.9800000004</v>
      </c>
      <c r="F34" s="4">
        <f>F37</f>
        <v>927276.98</v>
      </c>
      <c r="G34" s="4">
        <f t="shared" ref="G34:J34" si="7">G37</f>
        <v>1153600</v>
      </c>
      <c r="H34" s="4">
        <f t="shared" si="7"/>
        <v>1310000</v>
      </c>
      <c r="I34" s="4">
        <f t="shared" si="7"/>
        <v>1310000</v>
      </c>
      <c r="J34" s="4">
        <f t="shared" si="7"/>
        <v>1310000</v>
      </c>
    </row>
    <row r="35" spans="2:10" x14ac:dyDescent="0.25">
      <c r="B35" s="40"/>
      <c r="C35" s="37"/>
      <c r="D35" s="12" t="s">
        <v>12</v>
      </c>
      <c r="E35" s="6"/>
      <c r="F35" s="6"/>
      <c r="G35" s="6"/>
      <c r="H35" s="6"/>
      <c r="I35" s="6"/>
      <c r="J35" s="6"/>
    </row>
    <row r="36" spans="2:10" x14ac:dyDescent="0.25">
      <c r="B36" s="40"/>
      <c r="C36" s="37"/>
      <c r="D36" s="12" t="s">
        <v>13</v>
      </c>
      <c r="E36" s="6"/>
      <c r="F36" s="6"/>
      <c r="G36" s="6"/>
      <c r="H36" s="6"/>
      <c r="I36" s="6"/>
      <c r="J36" s="6"/>
    </row>
    <row r="37" spans="2:10" x14ac:dyDescent="0.25">
      <c r="B37" s="40"/>
      <c r="C37" s="37"/>
      <c r="D37" s="12" t="s">
        <v>14</v>
      </c>
      <c r="E37" s="6">
        <f>SUM(F37:J37)</f>
        <v>6010876.9800000004</v>
      </c>
      <c r="F37" s="21">
        <v>927276.98</v>
      </c>
      <c r="G37" s="21">
        <v>1153600</v>
      </c>
      <c r="H37" s="21">
        <v>1310000</v>
      </c>
      <c r="I37" s="21">
        <v>1310000</v>
      </c>
      <c r="J37" s="21">
        <v>1310000</v>
      </c>
    </row>
    <row r="38" spans="2:10" x14ac:dyDescent="0.25">
      <c r="B38" s="40"/>
      <c r="C38" s="37"/>
      <c r="D38" s="12" t="s">
        <v>15</v>
      </c>
      <c r="E38" s="6"/>
      <c r="F38" s="6"/>
      <c r="G38" s="6"/>
      <c r="H38" s="21"/>
      <c r="I38" s="21"/>
      <c r="J38" s="21"/>
    </row>
    <row r="39" spans="2:10" x14ac:dyDescent="0.25">
      <c r="B39" s="41"/>
      <c r="C39" s="38"/>
      <c r="D39" s="12" t="s">
        <v>16</v>
      </c>
      <c r="E39" s="6"/>
      <c r="F39" s="6"/>
      <c r="G39" s="6"/>
      <c r="H39" s="21"/>
      <c r="I39" s="21"/>
      <c r="J39" s="21"/>
    </row>
    <row r="40" spans="2:10" x14ac:dyDescent="0.25">
      <c r="B40" s="39" t="s">
        <v>24</v>
      </c>
      <c r="C40" s="36" t="s">
        <v>41</v>
      </c>
      <c r="D40" s="12" t="s">
        <v>1</v>
      </c>
      <c r="E40" s="4">
        <f>SUM(F40:J40)</f>
        <v>972300</v>
      </c>
      <c r="F40" s="4">
        <f t="shared" ref="F40:J40" si="8">F43</f>
        <v>89800</v>
      </c>
      <c r="G40" s="4">
        <f t="shared" si="8"/>
        <v>477500</v>
      </c>
      <c r="H40" s="4">
        <f t="shared" si="8"/>
        <v>135000</v>
      </c>
      <c r="I40" s="4">
        <f t="shared" si="8"/>
        <v>135000</v>
      </c>
      <c r="J40" s="4">
        <f t="shared" si="8"/>
        <v>135000</v>
      </c>
    </row>
    <row r="41" spans="2:10" x14ac:dyDescent="0.25">
      <c r="B41" s="40"/>
      <c r="C41" s="37"/>
      <c r="D41" s="12" t="s">
        <v>12</v>
      </c>
      <c r="E41" s="6"/>
      <c r="F41" s="6"/>
      <c r="G41" s="6"/>
      <c r="H41" s="21"/>
      <c r="I41" s="21"/>
      <c r="J41" s="21"/>
    </row>
    <row r="42" spans="2:10" x14ac:dyDescent="0.25">
      <c r="B42" s="40"/>
      <c r="C42" s="37"/>
      <c r="D42" s="12" t="s">
        <v>13</v>
      </c>
      <c r="E42" s="6"/>
      <c r="F42" s="6"/>
      <c r="G42" s="6"/>
      <c r="H42" s="21"/>
      <c r="I42" s="21"/>
      <c r="J42" s="21"/>
    </row>
    <row r="43" spans="2:10" x14ac:dyDescent="0.25">
      <c r="B43" s="40"/>
      <c r="C43" s="37"/>
      <c r="D43" s="12" t="s">
        <v>14</v>
      </c>
      <c r="E43" s="6">
        <f>SUM(F43:J43)</f>
        <v>972300</v>
      </c>
      <c r="F43" s="21">
        <v>89800</v>
      </c>
      <c r="G43" s="21">
        <v>477500</v>
      </c>
      <c r="H43" s="21">
        <v>135000</v>
      </c>
      <c r="I43" s="21">
        <v>135000</v>
      </c>
      <c r="J43" s="21">
        <v>135000</v>
      </c>
    </row>
    <row r="44" spans="2:10" x14ac:dyDescent="0.25">
      <c r="B44" s="40"/>
      <c r="C44" s="37"/>
      <c r="D44" s="12" t="s">
        <v>15</v>
      </c>
      <c r="E44" s="6"/>
      <c r="F44" s="6"/>
      <c r="G44" s="6"/>
      <c r="H44" s="21"/>
      <c r="I44" s="21"/>
      <c r="J44" s="21"/>
    </row>
    <row r="45" spans="2:10" x14ac:dyDescent="0.25">
      <c r="B45" s="41"/>
      <c r="C45" s="38"/>
      <c r="D45" s="12" t="s">
        <v>16</v>
      </c>
      <c r="E45" s="6"/>
      <c r="F45" s="6"/>
      <c r="G45" s="6"/>
      <c r="H45" s="21"/>
      <c r="I45" s="21"/>
      <c r="J45" s="21"/>
    </row>
    <row r="46" spans="2:10" x14ac:dyDescent="0.25">
      <c r="B46" s="39" t="s">
        <v>25</v>
      </c>
      <c r="C46" s="36" t="s">
        <v>42</v>
      </c>
      <c r="D46" s="12" t="s">
        <v>1</v>
      </c>
      <c r="E46" s="4">
        <f>SUM(F46:J46)</f>
        <v>14916195.309999999</v>
      </c>
      <c r="F46" s="4">
        <f t="shared" ref="F46:J46" si="9">F49</f>
        <v>2154563.34</v>
      </c>
      <c r="G46" s="4">
        <f t="shared" si="9"/>
        <v>1646631.97</v>
      </c>
      <c r="H46" s="4">
        <f t="shared" si="9"/>
        <v>3705000</v>
      </c>
      <c r="I46" s="4">
        <f t="shared" si="9"/>
        <v>3705000</v>
      </c>
      <c r="J46" s="4">
        <f t="shared" si="9"/>
        <v>3705000</v>
      </c>
    </row>
    <row r="47" spans="2:10" x14ac:dyDescent="0.25">
      <c r="B47" s="40"/>
      <c r="C47" s="37"/>
      <c r="D47" s="12" t="s">
        <v>12</v>
      </c>
      <c r="E47" s="6"/>
      <c r="F47" s="6"/>
      <c r="G47" s="6"/>
      <c r="H47" s="21"/>
      <c r="I47" s="21"/>
      <c r="J47" s="21"/>
    </row>
    <row r="48" spans="2:10" x14ac:dyDescent="0.25">
      <c r="B48" s="40"/>
      <c r="C48" s="37"/>
      <c r="D48" s="12" t="s">
        <v>13</v>
      </c>
      <c r="E48" s="6"/>
      <c r="F48" s="6"/>
      <c r="G48" s="6"/>
      <c r="H48" s="21"/>
      <c r="I48" s="21"/>
      <c r="J48" s="21"/>
    </row>
    <row r="49" spans="2:10" x14ac:dyDescent="0.25">
      <c r="B49" s="40"/>
      <c r="C49" s="37"/>
      <c r="D49" s="12" t="s">
        <v>14</v>
      </c>
      <c r="E49" s="6">
        <f>SUM(F49:J49)</f>
        <v>14916195.309999999</v>
      </c>
      <c r="F49" s="21">
        <v>2154563.34</v>
      </c>
      <c r="G49" s="21">
        <v>1646631.97</v>
      </c>
      <c r="H49" s="21">
        <v>3705000</v>
      </c>
      <c r="I49" s="21">
        <v>3705000</v>
      </c>
      <c r="J49" s="21">
        <v>3705000</v>
      </c>
    </row>
    <row r="50" spans="2:10" x14ac:dyDescent="0.25">
      <c r="B50" s="40"/>
      <c r="C50" s="37"/>
      <c r="D50" s="12" t="s">
        <v>15</v>
      </c>
      <c r="E50" s="6"/>
      <c r="F50" s="6"/>
      <c r="G50" s="6"/>
      <c r="H50" s="21"/>
      <c r="I50" s="21"/>
      <c r="J50" s="21"/>
    </row>
    <row r="51" spans="2:10" x14ac:dyDescent="0.25">
      <c r="B51" s="41"/>
      <c r="C51" s="38"/>
      <c r="D51" s="12" t="s">
        <v>16</v>
      </c>
      <c r="E51" s="6"/>
      <c r="F51" s="6"/>
      <c r="G51" s="6"/>
      <c r="H51" s="21"/>
      <c r="I51" s="21"/>
      <c r="J51" s="21"/>
    </row>
    <row r="52" spans="2:10" x14ac:dyDescent="0.25">
      <c r="B52" s="39" t="s">
        <v>26</v>
      </c>
      <c r="C52" s="36" t="s">
        <v>51</v>
      </c>
      <c r="D52" s="12" t="s">
        <v>1</v>
      </c>
      <c r="E52" s="4">
        <f>SUM(F52:J52)</f>
        <v>654321.04</v>
      </c>
      <c r="F52" s="4">
        <f>F55</f>
        <v>654321</v>
      </c>
      <c r="G52" s="4">
        <f t="shared" ref="G52:J52" si="10">G55</f>
        <v>0.04</v>
      </c>
      <c r="H52" s="4">
        <f t="shared" si="10"/>
        <v>0</v>
      </c>
      <c r="I52" s="4">
        <f t="shared" si="10"/>
        <v>0</v>
      </c>
      <c r="J52" s="4">
        <f t="shared" si="10"/>
        <v>0</v>
      </c>
    </row>
    <row r="53" spans="2:10" x14ac:dyDescent="0.25">
      <c r="B53" s="40"/>
      <c r="C53" s="37"/>
      <c r="D53" s="12" t="s">
        <v>12</v>
      </c>
      <c r="E53" s="6"/>
      <c r="F53" s="6"/>
      <c r="G53" s="6"/>
      <c r="H53" s="21"/>
      <c r="I53" s="21"/>
      <c r="J53" s="21"/>
    </row>
    <row r="54" spans="2:10" x14ac:dyDescent="0.25">
      <c r="B54" s="40"/>
      <c r="C54" s="37"/>
      <c r="D54" s="12" t="s">
        <v>13</v>
      </c>
      <c r="E54" s="6"/>
      <c r="F54" s="6"/>
      <c r="G54" s="6"/>
      <c r="H54" s="21"/>
      <c r="I54" s="21"/>
      <c r="J54" s="21"/>
    </row>
    <row r="55" spans="2:10" x14ac:dyDescent="0.25">
      <c r="B55" s="40"/>
      <c r="C55" s="37"/>
      <c r="D55" s="12" t="s">
        <v>14</v>
      </c>
      <c r="E55" s="6">
        <f>SUM(F55:J55)</f>
        <v>654321.04</v>
      </c>
      <c r="F55" s="6">
        <v>654321</v>
      </c>
      <c r="G55" s="6">
        <v>0.04</v>
      </c>
      <c r="H55" s="21">
        <v>0</v>
      </c>
      <c r="I55" s="21">
        <v>0</v>
      </c>
      <c r="J55" s="21">
        <v>0</v>
      </c>
    </row>
    <row r="56" spans="2:10" x14ac:dyDescent="0.25">
      <c r="B56" s="40"/>
      <c r="C56" s="37"/>
      <c r="D56" s="12" t="s">
        <v>15</v>
      </c>
      <c r="E56" s="6"/>
      <c r="F56" s="6"/>
      <c r="G56" s="6"/>
      <c r="H56" s="21"/>
      <c r="I56" s="21"/>
      <c r="J56" s="21"/>
    </row>
    <row r="57" spans="2:10" x14ac:dyDescent="0.25">
      <c r="B57" s="41"/>
      <c r="C57" s="38"/>
      <c r="D57" s="12" t="s">
        <v>16</v>
      </c>
      <c r="E57" s="6"/>
      <c r="F57" s="6"/>
      <c r="G57" s="6"/>
      <c r="H57" s="21"/>
      <c r="I57" s="21"/>
      <c r="J57" s="21"/>
    </row>
    <row r="58" spans="2:10" x14ac:dyDescent="0.25">
      <c r="B58" s="39" t="s">
        <v>43</v>
      </c>
      <c r="C58" s="36" t="s">
        <v>49</v>
      </c>
      <c r="D58" s="12" t="s">
        <v>1</v>
      </c>
      <c r="E58" s="4">
        <f>SUM(F58:J58)</f>
        <v>9373035.4100000001</v>
      </c>
      <c r="F58" s="4">
        <f t="shared" ref="F58:J58" si="11">F61</f>
        <v>2183460.02</v>
      </c>
      <c r="G58" s="4">
        <f t="shared" si="11"/>
        <v>2002575.39</v>
      </c>
      <c r="H58" s="4">
        <f t="shared" si="11"/>
        <v>1729000</v>
      </c>
      <c r="I58" s="4">
        <f t="shared" si="11"/>
        <v>1729000</v>
      </c>
      <c r="J58" s="4">
        <f t="shared" si="11"/>
        <v>1729000</v>
      </c>
    </row>
    <row r="59" spans="2:10" x14ac:dyDescent="0.25">
      <c r="B59" s="40"/>
      <c r="C59" s="37"/>
      <c r="D59" s="12" t="s">
        <v>12</v>
      </c>
      <c r="E59" s="6"/>
      <c r="F59" s="6"/>
      <c r="G59" s="6"/>
      <c r="H59" s="21"/>
      <c r="I59" s="21"/>
      <c r="J59" s="21"/>
    </row>
    <row r="60" spans="2:10" x14ac:dyDescent="0.25">
      <c r="B60" s="40"/>
      <c r="C60" s="37"/>
      <c r="D60" s="12" t="s">
        <v>13</v>
      </c>
      <c r="E60" s="6"/>
      <c r="F60" s="6"/>
      <c r="G60" s="6"/>
      <c r="H60" s="21"/>
      <c r="I60" s="6"/>
      <c r="J60" s="6"/>
    </row>
    <row r="61" spans="2:10" x14ac:dyDescent="0.25">
      <c r="B61" s="40"/>
      <c r="C61" s="37"/>
      <c r="D61" s="12" t="s">
        <v>14</v>
      </c>
      <c r="E61" s="6">
        <f>SUM(F61:J61)</f>
        <v>9373035.4100000001</v>
      </c>
      <c r="F61" s="6">
        <v>2183460.02</v>
      </c>
      <c r="G61" s="6">
        <v>2002575.39</v>
      </c>
      <c r="H61" s="6">
        <v>1729000</v>
      </c>
      <c r="I61" s="6">
        <v>1729000</v>
      </c>
      <c r="J61" s="6">
        <v>1729000</v>
      </c>
    </row>
    <row r="62" spans="2:10" x14ac:dyDescent="0.25">
      <c r="B62" s="40"/>
      <c r="C62" s="37"/>
      <c r="D62" s="12" t="s">
        <v>15</v>
      </c>
      <c r="E62" s="6"/>
      <c r="F62" s="6"/>
      <c r="G62" s="6"/>
      <c r="H62" s="6"/>
      <c r="I62" s="6"/>
      <c r="J62" s="6"/>
    </row>
    <row r="63" spans="2:10" x14ac:dyDescent="0.25">
      <c r="B63" s="41"/>
      <c r="C63" s="38"/>
      <c r="D63" s="12" t="s">
        <v>16</v>
      </c>
      <c r="E63" s="6"/>
      <c r="F63" s="6"/>
      <c r="G63" s="6"/>
      <c r="H63" s="6"/>
      <c r="I63" s="6"/>
      <c r="J63" s="6"/>
    </row>
    <row r="64" spans="2:10" x14ac:dyDescent="0.25">
      <c r="B64" s="39" t="s">
        <v>48</v>
      </c>
      <c r="C64" s="36" t="s">
        <v>50</v>
      </c>
      <c r="D64" s="12" t="s">
        <v>1</v>
      </c>
      <c r="E64" s="4">
        <f>SUM(F64:J64)</f>
        <v>25759420.32</v>
      </c>
      <c r="F64" s="4">
        <f t="shared" ref="F64:J64" si="12">F67</f>
        <v>5622339.9800000004</v>
      </c>
      <c r="G64" s="4">
        <f t="shared" si="12"/>
        <v>6224080.3399999999</v>
      </c>
      <c r="H64" s="4">
        <f t="shared" si="12"/>
        <v>4971000</v>
      </c>
      <c r="I64" s="4">
        <f t="shared" si="12"/>
        <v>4471000</v>
      </c>
      <c r="J64" s="4">
        <f t="shared" si="12"/>
        <v>4471000</v>
      </c>
    </row>
    <row r="65" spans="2:10" x14ac:dyDescent="0.25">
      <c r="B65" s="40"/>
      <c r="C65" s="37"/>
      <c r="D65" s="12" t="s">
        <v>12</v>
      </c>
      <c r="E65" s="6"/>
      <c r="F65" s="6"/>
      <c r="G65" s="6"/>
      <c r="H65" s="6"/>
      <c r="I65" s="6"/>
      <c r="J65" s="6"/>
    </row>
    <row r="66" spans="2:10" x14ac:dyDescent="0.25">
      <c r="B66" s="40"/>
      <c r="C66" s="37"/>
      <c r="D66" s="12" t="s">
        <v>13</v>
      </c>
      <c r="E66" s="6"/>
      <c r="F66" s="6"/>
      <c r="G66" s="6"/>
      <c r="H66" s="6"/>
      <c r="I66" s="6"/>
      <c r="J66" s="6"/>
    </row>
    <row r="67" spans="2:10" x14ac:dyDescent="0.25">
      <c r="B67" s="40"/>
      <c r="C67" s="37"/>
      <c r="D67" s="12" t="s">
        <v>14</v>
      </c>
      <c r="E67" s="6">
        <f>SUM(F67:J67)</f>
        <v>25759420.32</v>
      </c>
      <c r="F67" s="6">
        <v>5622339.9800000004</v>
      </c>
      <c r="G67" s="6">
        <v>6224080.3399999999</v>
      </c>
      <c r="H67" s="6">
        <v>4971000</v>
      </c>
      <c r="I67" s="6">
        <v>4471000</v>
      </c>
      <c r="J67" s="6">
        <v>4471000</v>
      </c>
    </row>
    <row r="68" spans="2:10" x14ac:dyDescent="0.25">
      <c r="B68" s="40"/>
      <c r="C68" s="37"/>
      <c r="D68" s="12" t="s">
        <v>15</v>
      </c>
      <c r="E68" s="6"/>
      <c r="F68" s="6"/>
      <c r="G68" s="6"/>
      <c r="H68" s="6"/>
      <c r="I68" s="6"/>
      <c r="J68" s="6"/>
    </row>
    <row r="69" spans="2:10" x14ac:dyDescent="0.25">
      <c r="B69" s="41"/>
      <c r="C69" s="38"/>
      <c r="D69" s="12" t="s">
        <v>16</v>
      </c>
      <c r="E69" s="6"/>
      <c r="F69" s="6"/>
      <c r="G69" s="6"/>
      <c r="H69" s="6"/>
      <c r="I69" s="6"/>
      <c r="J69" s="6"/>
    </row>
    <row r="70" spans="2:10" x14ac:dyDescent="0.25">
      <c r="B70" s="27">
        <v>2</v>
      </c>
      <c r="C70" s="30" t="s">
        <v>35</v>
      </c>
      <c r="D70" s="12" t="s">
        <v>1</v>
      </c>
      <c r="E70" s="4">
        <f>SUM(F70:J70)</f>
        <v>15515351.48</v>
      </c>
      <c r="F70" s="4">
        <f>F71+F72+F73</f>
        <v>4076756.8299999996</v>
      </c>
      <c r="G70" s="4">
        <f t="shared" ref="G70:J70" si="13">G73+G72</f>
        <v>2683658</v>
      </c>
      <c r="H70" s="4">
        <f t="shared" si="13"/>
        <v>3015936.65</v>
      </c>
      <c r="I70" s="4">
        <f t="shared" si="13"/>
        <v>2869500</v>
      </c>
      <c r="J70" s="4">
        <f t="shared" si="13"/>
        <v>2869500</v>
      </c>
    </row>
    <row r="71" spans="2:10" x14ac:dyDescent="0.25">
      <c r="B71" s="28"/>
      <c r="C71" s="31"/>
      <c r="D71" s="12" t="s">
        <v>12</v>
      </c>
      <c r="E71" s="4">
        <f>F71</f>
        <v>141528.78</v>
      </c>
      <c r="F71" s="4">
        <f>F95</f>
        <v>141528.78</v>
      </c>
      <c r="G71" s="4"/>
      <c r="H71" s="4"/>
      <c r="I71" s="4"/>
      <c r="J71" s="4"/>
    </row>
    <row r="72" spans="2:10" x14ac:dyDescent="0.25">
      <c r="B72" s="28"/>
      <c r="C72" s="31"/>
      <c r="D72" s="12" t="s">
        <v>13</v>
      </c>
      <c r="E72" s="4">
        <f>F72</f>
        <v>9033.75</v>
      </c>
      <c r="F72" s="4">
        <f>F96</f>
        <v>9033.75</v>
      </c>
      <c r="G72" s="4"/>
      <c r="H72" s="4"/>
      <c r="I72" s="4"/>
      <c r="J72" s="4"/>
    </row>
    <row r="73" spans="2:10" x14ac:dyDescent="0.25">
      <c r="B73" s="28"/>
      <c r="C73" s="31"/>
      <c r="D73" s="12" t="s">
        <v>14</v>
      </c>
      <c r="E73" s="4">
        <f>SUM(F73:J73)</f>
        <v>15364788.949999999</v>
      </c>
      <c r="F73" s="4">
        <f>F79+F85+F91+F97</f>
        <v>3926194.3</v>
      </c>
      <c r="G73" s="4">
        <f t="shared" ref="G73:J73" si="14">G79+G85+G91</f>
        <v>2683658</v>
      </c>
      <c r="H73" s="4">
        <f t="shared" si="14"/>
        <v>3015936.65</v>
      </c>
      <c r="I73" s="4">
        <f t="shared" si="14"/>
        <v>2869500</v>
      </c>
      <c r="J73" s="4">
        <f t="shared" si="14"/>
        <v>2869500</v>
      </c>
    </row>
    <row r="74" spans="2:10" x14ac:dyDescent="0.25">
      <c r="B74" s="28"/>
      <c r="C74" s="31"/>
      <c r="D74" s="12" t="s">
        <v>15</v>
      </c>
      <c r="E74" s="4"/>
      <c r="F74" s="4"/>
      <c r="G74" s="4"/>
      <c r="H74" s="4"/>
      <c r="I74" s="4"/>
      <c r="J74" s="4"/>
    </row>
    <row r="75" spans="2:10" x14ac:dyDescent="0.25">
      <c r="B75" s="29"/>
      <c r="C75" s="32"/>
      <c r="D75" s="12" t="s">
        <v>16</v>
      </c>
      <c r="E75" s="4"/>
      <c r="F75" s="4"/>
      <c r="G75" s="4"/>
      <c r="H75" s="4"/>
      <c r="I75" s="4"/>
      <c r="J75" s="4"/>
    </row>
    <row r="76" spans="2:10" x14ac:dyDescent="0.25">
      <c r="B76" s="39" t="s">
        <v>17</v>
      </c>
      <c r="C76" s="36" t="s">
        <v>36</v>
      </c>
      <c r="D76" s="12" t="s">
        <v>1</v>
      </c>
      <c r="E76" s="4">
        <f>SUM(F76:J76)</f>
        <v>295565.81</v>
      </c>
      <c r="F76" s="4">
        <f t="shared" ref="F76:J76" si="15">F79</f>
        <v>50000</v>
      </c>
      <c r="G76" s="4">
        <f t="shared" si="15"/>
        <v>35565.81</v>
      </c>
      <c r="H76" s="4">
        <f t="shared" si="15"/>
        <v>70000</v>
      </c>
      <c r="I76" s="4">
        <f t="shared" si="15"/>
        <v>70000</v>
      </c>
      <c r="J76" s="4">
        <f t="shared" si="15"/>
        <v>70000</v>
      </c>
    </row>
    <row r="77" spans="2:10" x14ac:dyDescent="0.25">
      <c r="B77" s="40"/>
      <c r="C77" s="37"/>
      <c r="D77" s="12" t="s">
        <v>12</v>
      </c>
      <c r="E77" s="6"/>
      <c r="F77" s="6"/>
      <c r="G77" s="6"/>
      <c r="H77" s="6"/>
      <c r="I77" s="6"/>
      <c r="J77" s="6"/>
    </row>
    <row r="78" spans="2:10" x14ac:dyDescent="0.25">
      <c r="B78" s="40"/>
      <c r="C78" s="37"/>
      <c r="D78" s="12" t="s">
        <v>13</v>
      </c>
      <c r="E78" s="6"/>
      <c r="F78" s="6"/>
      <c r="G78" s="6"/>
      <c r="H78" s="6"/>
      <c r="I78" s="6"/>
      <c r="J78" s="6"/>
    </row>
    <row r="79" spans="2:10" x14ac:dyDescent="0.25">
      <c r="B79" s="40"/>
      <c r="C79" s="37"/>
      <c r="D79" s="12" t="s">
        <v>14</v>
      </c>
      <c r="E79" s="6">
        <f>SUM(F79:J79)</f>
        <v>295565.81</v>
      </c>
      <c r="F79" s="21">
        <v>50000</v>
      </c>
      <c r="G79" s="21">
        <v>35565.81</v>
      </c>
      <c r="H79" s="21">
        <v>70000</v>
      </c>
      <c r="I79" s="21">
        <v>70000</v>
      </c>
      <c r="J79" s="21">
        <v>70000</v>
      </c>
    </row>
    <row r="80" spans="2:10" x14ac:dyDescent="0.25">
      <c r="B80" s="40"/>
      <c r="C80" s="37"/>
      <c r="D80" s="12" t="s">
        <v>15</v>
      </c>
      <c r="E80" s="6"/>
      <c r="F80" s="6"/>
      <c r="G80" s="6"/>
      <c r="H80" s="6"/>
      <c r="I80" s="6"/>
      <c r="J80" s="6"/>
    </row>
    <row r="81" spans="2:10" x14ac:dyDescent="0.25">
      <c r="B81" s="41"/>
      <c r="C81" s="38"/>
      <c r="D81" s="12" t="s">
        <v>16</v>
      </c>
      <c r="E81" s="6"/>
      <c r="F81" s="6"/>
      <c r="G81" s="6"/>
      <c r="H81" s="6"/>
      <c r="I81" s="6"/>
      <c r="J81" s="6"/>
    </row>
    <row r="82" spans="2:10" x14ac:dyDescent="0.25">
      <c r="B82" s="39" t="s">
        <v>30</v>
      </c>
      <c r="C82" s="36" t="s">
        <v>37</v>
      </c>
      <c r="D82" s="12" t="s">
        <v>1</v>
      </c>
      <c r="E82" s="4">
        <f>SUM(F82:J82)</f>
        <v>880475.84</v>
      </c>
      <c r="F82" s="4">
        <f t="shared" ref="F82:J82" si="16">F85</f>
        <v>250000</v>
      </c>
      <c r="G82" s="4">
        <f t="shared" si="16"/>
        <v>184039.19</v>
      </c>
      <c r="H82" s="4">
        <f t="shared" si="16"/>
        <v>246436.65</v>
      </c>
      <c r="I82" s="4">
        <f t="shared" si="16"/>
        <v>100000</v>
      </c>
      <c r="J82" s="4">
        <f t="shared" si="16"/>
        <v>100000</v>
      </c>
    </row>
    <row r="83" spans="2:10" x14ac:dyDescent="0.25">
      <c r="B83" s="40"/>
      <c r="C83" s="37"/>
      <c r="D83" s="12" t="s">
        <v>12</v>
      </c>
      <c r="E83" s="6"/>
      <c r="F83" s="6"/>
      <c r="G83" s="6"/>
      <c r="H83" s="6"/>
      <c r="I83" s="6"/>
      <c r="J83" s="6"/>
    </row>
    <row r="84" spans="2:10" x14ac:dyDescent="0.25">
      <c r="B84" s="40"/>
      <c r="C84" s="37"/>
      <c r="D84" s="12" t="s">
        <v>13</v>
      </c>
      <c r="E84" s="6"/>
      <c r="F84" s="6"/>
      <c r="G84" s="6"/>
      <c r="H84" s="6"/>
      <c r="I84" s="6"/>
      <c r="J84" s="6"/>
    </row>
    <row r="85" spans="2:10" x14ac:dyDescent="0.25">
      <c r="B85" s="40"/>
      <c r="C85" s="37"/>
      <c r="D85" s="12" t="s">
        <v>14</v>
      </c>
      <c r="E85" s="6">
        <f>SUM(F85:J85)</f>
        <v>880475.84</v>
      </c>
      <c r="F85" s="21">
        <v>250000</v>
      </c>
      <c r="G85" s="21">
        <v>184039.19</v>
      </c>
      <c r="H85" s="21">
        <v>246436.65</v>
      </c>
      <c r="I85" s="21">
        <v>100000</v>
      </c>
      <c r="J85" s="21">
        <v>100000</v>
      </c>
    </row>
    <row r="86" spans="2:10" x14ac:dyDescent="0.25">
      <c r="B86" s="40"/>
      <c r="C86" s="37"/>
      <c r="D86" s="12" t="s">
        <v>15</v>
      </c>
      <c r="E86" s="6"/>
      <c r="F86" s="6"/>
      <c r="G86" s="6"/>
      <c r="H86" s="21"/>
      <c r="I86" s="21"/>
      <c r="J86" s="21"/>
    </row>
    <row r="87" spans="2:10" x14ac:dyDescent="0.25">
      <c r="B87" s="41"/>
      <c r="C87" s="38"/>
      <c r="D87" s="12" t="s">
        <v>16</v>
      </c>
      <c r="E87" s="6"/>
      <c r="F87" s="6"/>
      <c r="G87" s="6"/>
      <c r="H87" s="21"/>
      <c r="I87" s="21"/>
      <c r="J87" s="21"/>
    </row>
    <row r="88" spans="2:10" x14ac:dyDescent="0.25">
      <c r="B88" s="39" t="s">
        <v>31</v>
      </c>
      <c r="C88" s="36" t="s">
        <v>38</v>
      </c>
      <c r="D88" s="12" t="s">
        <v>1</v>
      </c>
      <c r="E88" s="4">
        <f>SUM(F88:J88)</f>
        <v>14151106.67</v>
      </c>
      <c r="F88" s="4">
        <f>F89+F90+F91</f>
        <v>3588553.67</v>
      </c>
      <c r="G88" s="4">
        <f t="shared" ref="G88:J88" si="17">G91+G90</f>
        <v>2464053</v>
      </c>
      <c r="H88" s="4">
        <f t="shared" si="17"/>
        <v>2699500</v>
      </c>
      <c r="I88" s="4">
        <f t="shared" si="17"/>
        <v>2699500</v>
      </c>
      <c r="J88" s="4">
        <f t="shared" si="17"/>
        <v>2699500</v>
      </c>
    </row>
    <row r="89" spans="2:10" x14ac:dyDescent="0.25">
      <c r="B89" s="40"/>
      <c r="C89" s="37"/>
      <c r="D89" s="12" t="s">
        <v>12</v>
      </c>
      <c r="E89" s="6"/>
      <c r="F89" s="6"/>
      <c r="G89" s="6"/>
      <c r="H89" s="6"/>
      <c r="I89" s="6"/>
      <c r="J89" s="6"/>
    </row>
    <row r="90" spans="2:10" x14ac:dyDescent="0.25">
      <c r="B90" s="40"/>
      <c r="C90" s="37"/>
      <c r="D90" s="12" t="s">
        <v>13</v>
      </c>
      <c r="E90" s="6"/>
      <c r="F90" s="6"/>
      <c r="G90" s="6"/>
      <c r="H90" s="6"/>
      <c r="I90" s="6"/>
      <c r="J90" s="6"/>
    </row>
    <row r="91" spans="2:10" x14ac:dyDescent="0.25">
      <c r="B91" s="40"/>
      <c r="C91" s="37"/>
      <c r="D91" s="12" t="s">
        <v>14</v>
      </c>
      <c r="E91" s="6">
        <f>SUM(F91:J91)</f>
        <v>14151106.67</v>
      </c>
      <c r="F91" s="21">
        <v>3588553.67</v>
      </c>
      <c r="G91" s="21">
        <v>2464053</v>
      </c>
      <c r="H91" s="21">
        <v>2699500</v>
      </c>
      <c r="I91" s="21">
        <v>2699500</v>
      </c>
      <c r="J91" s="21">
        <v>2699500</v>
      </c>
    </row>
    <row r="92" spans="2:10" x14ac:dyDescent="0.25">
      <c r="B92" s="40"/>
      <c r="C92" s="37"/>
      <c r="D92" s="12" t="s">
        <v>15</v>
      </c>
      <c r="E92" s="6"/>
      <c r="F92" s="6"/>
      <c r="G92" s="6"/>
      <c r="H92" s="6"/>
      <c r="I92" s="6"/>
      <c r="J92" s="6"/>
    </row>
    <row r="93" spans="2:10" x14ac:dyDescent="0.25">
      <c r="B93" s="41"/>
      <c r="C93" s="38"/>
      <c r="D93" s="12" t="s">
        <v>16</v>
      </c>
      <c r="E93" s="6"/>
      <c r="F93" s="6"/>
      <c r="G93" s="6"/>
      <c r="H93" s="6"/>
      <c r="I93" s="6"/>
      <c r="J93" s="6"/>
    </row>
    <row r="94" spans="2:10" x14ac:dyDescent="0.25">
      <c r="B94" s="39" t="s">
        <v>52</v>
      </c>
      <c r="C94" s="36" t="s">
        <v>53</v>
      </c>
      <c r="D94" s="12" t="s">
        <v>1</v>
      </c>
      <c r="E94" s="4">
        <f>SUM(E95:E97)</f>
        <v>188203.16</v>
      </c>
      <c r="F94" s="4">
        <f>SUM(F95:F97)</f>
        <v>188203.16</v>
      </c>
      <c r="G94" s="6"/>
      <c r="H94" s="6"/>
      <c r="I94" s="6"/>
      <c r="J94" s="6"/>
    </row>
    <row r="95" spans="2:10" x14ac:dyDescent="0.25">
      <c r="B95" s="40"/>
      <c r="C95" s="37"/>
      <c r="D95" s="12" t="s">
        <v>12</v>
      </c>
      <c r="E95" s="6">
        <v>141528.78</v>
      </c>
      <c r="F95" s="6">
        <v>141528.78</v>
      </c>
      <c r="G95" s="6"/>
      <c r="H95" s="6"/>
      <c r="I95" s="6"/>
      <c r="J95" s="6"/>
    </row>
    <row r="96" spans="2:10" x14ac:dyDescent="0.25">
      <c r="B96" s="40"/>
      <c r="C96" s="37"/>
      <c r="D96" s="12" t="s">
        <v>13</v>
      </c>
      <c r="E96" s="6">
        <v>9033.75</v>
      </c>
      <c r="F96" s="6">
        <v>9033.75</v>
      </c>
      <c r="G96" s="6"/>
      <c r="H96" s="6"/>
      <c r="I96" s="6"/>
      <c r="J96" s="6"/>
    </row>
    <row r="97" spans="2:10" x14ac:dyDescent="0.25">
      <c r="B97" s="40"/>
      <c r="C97" s="37"/>
      <c r="D97" s="12" t="s">
        <v>14</v>
      </c>
      <c r="E97" s="6">
        <v>37640.629999999997</v>
      </c>
      <c r="F97" s="6">
        <v>37640.629999999997</v>
      </c>
      <c r="G97" s="6"/>
      <c r="H97" s="6"/>
      <c r="I97" s="6"/>
      <c r="J97" s="6"/>
    </row>
    <row r="98" spans="2:10" x14ac:dyDescent="0.25">
      <c r="B98" s="40"/>
      <c r="C98" s="37"/>
      <c r="D98" s="12" t="s">
        <v>15</v>
      </c>
      <c r="E98" s="6"/>
      <c r="F98" s="6"/>
      <c r="G98" s="6"/>
      <c r="H98" s="6"/>
      <c r="I98" s="6"/>
      <c r="J98" s="6"/>
    </row>
    <row r="99" spans="2:10" x14ac:dyDescent="0.25">
      <c r="B99" s="41"/>
      <c r="C99" s="38"/>
      <c r="D99" s="12" t="s">
        <v>16</v>
      </c>
      <c r="E99" s="6"/>
      <c r="F99" s="6"/>
      <c r="G99" s="6"/>
      <c r="H99" s="6"/>
      <c r="I99" s="6"/>
      <c r="J99" s="6"/>
    </row>
    <row r="100" spans="2:10" x14ac:dyDescent="0.25">
      <c r="B100" s="39" t="s">
        <v>32</v>
      </c>
      <c r="C100" s="30" t="s">
        <v>19</v>
      </c>
      <c r="D100" s="12" t="s">
        <v>1</v>
      </c>
      <c r="E100" s="4">
        <f>SUM(F100:J100)</f>
        <v>237827834.88</v>
      </c>
      <c r="F100" s="4">
        <f>F103+F102</f>
        <v>46493340.210000001</v>
      </c>
      <c r="G100" s="4">
        <f>SUM(G101:G103)</f>
        <v>48205919.670000002</v>
      </c>
      <c r="H100" s="4">
        <f t="shared" ref="H100:J100" si="18">H103+H102</f>
        <v>47735125</v>
      </c>
      <c r="I100" s="4">
        <f t="shared" si="18"/>
        <v>47696725</v>
      </c>
      <c r="J100" s="4">
        <f t="shared" si="18"/>
        <v>47696725</v>
      </c>
    </row>
    <row r="101" spans="2:10" x14ac:dyDescent="0.25">
      <c r="B101" s="40"/>
      <c r="C101" s="31"/>
      <c r="D101" s="12" t="s">
        <v>12</v>
      </c>
      <c r="E101" s="4"/>
      <c r="F101" s="4"/>
      <c r="G101" s="4">
        <f>G107</f>
        <v>0</v>
      </c>
      <c r="H101" s="4"/>
      <c r="I101" s="4"/>
      <c r="J101" s="4"/>
    </row>
    <row r="102" spans="2:10" x14ac:dyDescent="0.25">
      <c r="B102" s="40"/>
      <c r="C102" s="31"/>
      <c r="D102" s="12" t="s">
        <v>13</v>
      </c>
      <c r="E102" s="4">
        <f>SUM(F102:J102)</f>
        <v>1435998.1800000002</v>
      </c>
      <c r="F102" s="4">
        <f>F108</f>
        <v>694758.18</v>
      </c>
      <c r="G102" s="4">
        <f>G108</f>
        <v>741240</v>
      </c>
      <c r="H102" s="4"/>
      <c r="I102" s="4"/>
      <c r="J102" s="4"/>
    </row>
    <row r="103" spans="2:10" x14ac:dyDescent="0.25">
      <c r="B103" s="40"/>
      <c r="C103" s="31"/>
      <c r="D103" s="12" t="s">
        <v>14</v>
      </c>
      <c r="E103" s="4">
        <f>SUM(F103:J103)</f>
        <v>236391836.69999999</v>
      </c>
      <c r="F103" s="7">
        <f t="shared" ref="F103:G103" si="19">F109</f>
        <v>45798582.030000001</v>
      </c>
      <c r="G103" s="7">
        <f t="shared" si="19"/>
        <v>47464679.670000002</v>
      </c>
      <c r="H103" s="7">
        <f>H109</f>
        <v>47735125</v>
      </c>
      <c r="I103" s="7">
        <f t="shared" ref="I103:J103" si="20">I109</f>
        <v>47696725</v>
      </c>
      <c r="J103" s="7">
        <f t="shared" si="20"/>
        <v>47696725</v>
      </c>
    </row>
    <row r="104" spans="2:10" x14ac:dyDescent="0.25">
      <c r="B104" s="40"/>
      <c r="C104" s="31"/>
      <c r="D104" s="12" t="s">
        <v>15</v>
      </c>
      <c r="E104" s="4"/>
      <c r="F104" s="4"/>
      <c r="G104" s="4"/>
      <c r="H104" s="4"/>
      <c r="I104" s="4"/>
      <c r="J104" s="4"/>
    </row>
    <row r="105" spans="2:10" x14ac:dyDescent="0.25">
      <c r="B105" s="41"/>
      <c r="C105" s="32"/>
      <c r="D105" s="12" t="s">
        <v>16</v>
      </c>
      <c r="E105" s="4"/>
      <c r="F105" s="4"/>
      <c r="G105" s="4"/>
      <c r="H105" s="4"/>
      <c r="I105" s="4"/>
      <c r="J105" s="4"/>
    </row>
    <row r="106" spans="2:10" x14ac:dyDescent="0.25">
      <c r="B106" s="33" t="s">
        <v>33</v>
      </c>
      <c r="C106" s="36" t="s">
        <v>46</v>
      </c>
      <c r="D106" s="12" t="s">
        <v>1</v>
      </c>
      <c r="E106" s="4">
        <f>SUM(F106:J106)</f>
        <v>237827834.88</v>
      </c>
      <c r="F106" s="4">
        <f>F109+F108</f>
        <v>46493340.210000001</v>
      </c>
      <c r="G106" s="4">
        <f>SUM(G107:G109)</f>
        <v>48205919.670000002</v>
      </c>
      <c r="H106" s="4">
        <f t="shared" ref="H106:J106" si="21">H109+H108</f>
        <v>47735125</v>
      </c>
      <c r="I106" s="4">
        <f t="shared" si="21"/>
        <v>47696725</v>
      </c>
      <c r="J106" s="4">
        <f t="shared" si="21"/>
        <v>47696725</v>
      </c>
    </row>
    <row r="107" spans="2:10" x14ac:dyDescent="0.25">
      <c r="B107" s="34"/>
      <c r="C107" s="37"/>
      <c r="D107" s="12" t="s">
        <v>12</v>
      </c>
      <c r="E107" s="6"/>
      <c r="F107" s="6"/>
      <c r="G107" s="6"/>
      <c r="H107" s="6"/>
      <c r="I107" s="6"/>
      <c r="J107" s="6"/>
    </row>
    <row r="108" spans="2:10" x14ac:dyDescent="0.25">
      <c r="B108" s="34"/>
      <c r="C108" s="37"/>
      <c r="D108" s="12" t="s">
        <v>13</v>
      </c>
      <c r="E108" s="6">
        <f>SUM(F108:J108)</f>
        <v>1435998.1800000002</v>
      </c>
      <c r="F108" s="6">
        <v>694758.18</v>
      </c>
      <c r="G108" s="6">
        <v>741240</v>
      </c>
      <c r="H108" s="6"/>
      <c r="I108" s="6"/>
      <c r="J108" s="6"/>
    </row>
    <row r="109" spans="2:10" x14ac:dyDescent="0.25">
      <c r="B109" s="34"/>
      <c r="C109" s="37"/>
      <c r="D109" s="12" t="s">
        <v>14</v>
      </c>
      <c r="E109" s="6">
        <f>SUM(F109:J109)</f>
        <v>236391836.69999999</v>
      </c>
      <c r="F109" s="6">
        <v>45798582.030000001</v>
      </c>
      <c r="G109" s="6">
        <v>47464679.670000002</v>
      </c>
      <c r="H109" s="6">
        <v>47735125</v>
      </c>
      <c r="I109" s="6">
        <v>47696725</v>
      </c>
      <c r="J109" s="6">
        <v>47696725</v>
      </c>
    </row>
    <row r="110" spans="2:10" x14ac:dyDescent="0.25">
      <c r="B110" s="34"/>
      <c r="C110" s="37"/>
      <c r="D110" s="12" t="s">
        <v>15</v>
      </c>
      <c r="E110" s="6"/>
      <c r="F110" s="6"/>
      <c r="G110" s="6"/>
      <c r="H110" s="6"/>
      <c r="I110" s="6"/>
      <c r="J110" s="6"/>
    </row>
    <row r="111" spans="2:10" x14ac:dyDescent="0.25">
      <c r="B111" s="35"/>
      <c r="C111" s="38"/>
      <c r="D111" s="12" t="s">
        <v>16</v>
      </c>
      <c r="E111" s="6"/>
      <c r="F111" s="6"/>
      <c r="G111" s="6"/>
      <c r="H111" s="6"/>
      <c r="I111" s="6"/>
      <c r="J111" s="6"/>
    </row>
    <row r="112" spans="2:10" x14ac:dyDescent="0.25">
      <c r="B112" s="20"/>
      <c r="C112" s="18"/>
      <c r="D112" s="18"/>
      <c r="E112" s="18"/>
    </row>
    <row r="113" spans="2:8" ht="15" customHeight="1" x14ac:dyDescent="0.25">
      <c r="B113" s="20"/>
      <c r="C113" s="50" t="s">
        <v>45</v>
      </c>
      <c r="D113" s="50"/>
      <c r="E113" s="50"/>
      <c r="H113" s="26" t="s">
        <v>28</v>
      </c>
    </row>
    <row r="114" spans="2:8" ht="29.25" customHeight="1" x14ac:dyDescent="0.25">
      <c r="B114" s="20"/>
      <c r="C114" s="50"/>
      <c r="D114" s="50"/>
      <c r="E114" s="50"/>
      <c r="H114" s="26"/>
    </row>
    <row r="115" spans="2:8" x14ac:dyDescent="0.25">
      <c r="B115" s="20"/>
      <c r="C115" s="18"/>
      <c r="D115" s="18"/>
      <c r="E115" s="18"/>
    </row>
  </sheetData>
  <mergeCells count="43">
    <mergeCell ref="B5:J6"/>
    <mergeCell ref="B7:B8"/>
    <mergeCell ref="C7:C8"/>
    <mergeCell ref="D7:D8"/>
    <mergeCell ref="E7:J7"/>
    <mergeCell ref="A7:A8"/>
    <mergeCell ref="A10:A13"/>
    <mergeCell ref="B10:B15"/>
    <mergeCell ref="C113:E114"/>
    <mergeCell ref="B16:B21"/>
    <mergeCell ref="C16:C21"/>
    <mergeCell ref="B34:B39"/>
    <mergeCell ref="C34:C39"/>
    <mergeCell ref="B40:B45"/>
    <mergeCell ref="C40:C45"/>
    <mergeCell ref="B100:B105"/>
    <mergeCell ref="C100:C105"/>
    <mergeCell ref="B64:B69"/>
    <mergeCell ref="C64:C69"/>
    <mergeCell ref="B76:B81"/>
    <mergeCell ref="C76:C81"/>
    <mergeCell ref="C10:C15"/>
    <mergeCell ref="B46:B51"/>
    <mergeCell ref="C46:C51"/>
    <mergeCell ref="B58:B63"/>
    <mergeCell ref="C58:C63"/>
    <mergeCell ref="C28:C33"/>
    <mergeCell ref="B28:B33"/>
    <mergeCell ref="B52:B57"/>
    <mergeCell ref="C52:C57"/>
    <mergeCell ref="H113:H114"/>
    <mergeCell ref="B22:B27"/>
    <mergeCell ref="C22:C27"/>
    <mergeCell ref="B70:B75"/>
    <mergeCell ref="C70:C75"/>
    <mergeCell ref="B106:B111"/>
    <mergeCell ref="C106:C111"/>
    <mergeCell ref="B82:B87"/>
    <mergeCell ref="C82:C87"/>
    <mergeCell ref="B88:B93"/>
    <mergeCell ref="C88:C93"/>
    <mergeCell ref="B94:B99"/>
    <mergeCell ref="C94:C99"/>
  </mergeCells>
  <pageMargins left="0.25" right="0.25" top="0.75" bottom="0.75" header="0.3" footer="0.3"/>
  <pageSetup paperSize="9" scale="64" fitToHeight="0" orientation="landscape" r:id="rId1"/>
  <rowBreaks count="2" manualBreakCount="2">
    <brk id="39" max="10" man="1"/>
    <brk id="8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2024-2028</vt:lpstr>
      <vt:lpstr>'2024-2028'!Заголовки_для_печати</vt:lpstr>
      <vt:lpstr>'2024-2028'!Область_печати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2026-01-27T05:40:47Z</dcterms:modified>
</cp:coreProperties>
</file>